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Cover" sheetId="1" state="visible" r:id="rId1"/>
    <sheet xmlns:r="http://schemas.openxmlformats.org/officeDocument/2006/relationships" name="Marks" sheetId="2" state="visible" r:id="rId2"/>
    <sheet xmlns:r="http://schemas.openxmlformats.org/officeDocument/2006/relationships" name="Fees" sheetId="3" state="visible" r:id="rId3"/>
    <sheet xmlns:r="http://schemas.openxmlformats.org/officeDocument/2006/relationships" name="Contact" sheetId="4" state="visible" r:id="rId4"/>
    <sheet xmlns:r="http://schemas.openxmlformats.org/officeDocument/2006/relationships" name="ReadMe" sheetId="5" state="visible" r:id="rId5"/>
    <sheet xmlns:r="http://schemas.openxmlformats.org/officeDocument/2006/relationships" name="Lists" sheetId="6" state="hidden" r:id="rId6"/>
  </sheets>
  <definedNames>
    <definedName name="BloodGroupList" hidden="0" function="0" vbProcedure="0">Lists!$G$2:$G$9</definedName>
    <definedName name="CityList" hidden="0" function="0" vbProcedure="0">Lists!$A$2:$A$36</definedName>
    <definedName name="GenderList" hidden="0" function="0" vbProcedure="0">Lists!$E$2:$E$3</definedName>
    <definedName name="PaymentModeList" hidden="0" function="0" vbProcedure="0">Lists!$F$2:$F$7</definedName>
    <definedName name="SectionList" hidden="0" function="0" vbProcedure="0">Lists!$D$2:$D$5</definedName>
  </definedNames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4">
    <numFmt numFmtId="164" formatCode="dd\-mmm\-yyyy"/>
    <numFmt numFmtId="165" formatCode="hh:mm\ AM/PM"/>
    <numFmt numFmtId="166" formatCode="\₹###,##0"/>
    <numFmt numFmtId="167" formatCode="dd\-mmm\-yyyy\ hh:mm\ AM/PM"/>
  </numFmts>
  <fonts count="24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color rgb="FF5E7695"/>
      <sz val="10"/>
    </font>
    <font>
      <name val="Arial"/>
      <charset val="1"/>
      <family val="0"/>
      <b val="1"/>
      <color rgb="FF0F2B5B"/>
      <sz val="20"/>
    </font>
    <font>
      <name val="Arial"/>
      <charset val="1"/>
      <family val="0"/>
      <i val="1"/>
      <color rgb="FF5E7695"/>
      <sz val="11.5"/>
    </font>
    <font>
      <name val="Arial"/>
      <charset val="1"/>
      <family val="0"/>
      <b val="1"/>
      <color rgb="FF1C4E9E"/>
      <sz val="10"/>
    </font>
    <font>
      <name val="Arial"/>
      <charset val="1"/>
      <family val="0"/>
      <color rgb="FF1B2733"/>
      <sz val="11"/>
    </font>
    <font>
      <name val="Arial"/>
      <charset val="1"/>
      <family val="0"/>
      <b val="1"/>
      <color rgb="FF0F2B5B"/>
      <sz val="13.5"/>
    </font>
    <font>
      <name val="Arial"/>
      <charset val="1"/>
      <family val="0"/>
      <b val="1"/>
      <color rgb="FF0E8A5F"/>
      <sz val="11"/>
    </font>
    <font>
      <name val="Arial"/>
      <charset val="1"/>
      <family val="0"/>
      <b val="1"/>
      <color rgb="FF1C4E9E"/>
      <sz val="11"/>
      <u val="single"/>
    </font>
    <font>
      <name val="Arial"/>
      <charset val="1"/>
      <family val="0"/>
      <i val="1"/>
      <color rgb="FF5E7695"/>
      <sz val="9.5"/>
    </font>
    <font>
      <name val="Arial"/>
      <charset val="1"/>
      <family val="0"/>
      <b val="1"/>
      <color rgb="FF1B2733"/>
      <sz val="10"/>
    </font>
    <font>
      <name val="Arial"/>
      <charset val="1"/>
      <family val="0"/>
      <color rgb="FF5E7695"/>
      <sz val="9"/>
    </font>
    <font>
      <name val="Arial"/>
      <charset val="1"/>
      <family val="0"/>
      <b val="1"/>
      <color rgb="FFFFFFFF"/>
      <sz val="11"/>
    </font>
    <font>
      <name val="Arial"/>
      <charset val="1"/>
      <family val="0"/>
      <sz val="10"/>
    </font>
    <font>
      <name val="Arial"/>
      <charset val="1"/>
      <family val="0"/>
      <color rgb="FF0563C1"/>
      <sz val="10"/>
      <u val="single"/>
    </font>
    <font>
      <name val="Arial"/>
      <charset val="1"/>
      <family val="0"/>
      <b val="1"/>
      <color rgb="FF5E7695"/>
      <sz val="10.5"/>
    </font>
    <font>
      <name val="Arial"/>
      <charset val="1"/>
      <family val="0"/>
      <b val="1"/>
      <color rgb="FF1F4E78"/>
      <sz val="16"/>
    </font>
    <font>
      <name val="Arial"/>
      <charset val="1"/>
      <family val="0"/>
      <i val="1"/>
      <color rgb="FF595959"/>
      <sz val="10"/>
    </font>
    <font>
      <name val="Arial"/>
      <charset val="1"/>
      <family val="0"/>
      <b val="1"/>
      <color rgb="FF1F4E78"/>
      <sz val="12"/>
    </font>
    <font>
      <name val="Arial"/>
      <charset val="1"/>
      <family val="0"/>
      <b val="1"/>
      <sz val="10"/>
    </font>
    <font>
      <name val="Arial"/>
      <charset val="1"/>
      <family val="0"/>
      <b val="1"/>
      <sz val="11"/>
    </font>
  </fonts>
  <fills count="5">
    <fill>
      <patternFill/>
    </fill>
    <fill>
      <patternFill patternType="gray125"/>
    </fill>
    <fill>
      <patternFill patternType="solid">
        <fgColor rgb="FF0F2B5B"/>
        <bgColor rgb="FF1B2733"/>
      </patternFill>
    </fill>
    <fill>
      <patternFill patternType="solid">
        <fgColor rgb="FFD6E0EC"/>
        <bgColor rgb="FFD9D9D9"/>
      </patternFill>
    </fill>
    <fill>
      <patternFill patternType="solid">
        <fgColor rgb="FF1F4E78"/>
        <bgColor rgb="FF1C4E9E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71">
    <xf numFmtId="0" fontId="0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left" vertical="center"/>
    </xf>
    <xf numFmtId="0" fontId="0" fillId="2" borderId="0" applyAlignment="1" pivotButton="0" quotePrefix="0" xfId="0">
      <alignment horizontal="general" vertical="bottom"/>
    </xf>
    <xf numFmtId="0" fontId="8" fillId="0" borderId="0" applyAlignment="1" pivotButton="0" quotePrefix="0" xfId="0">
      <alignment horizontal="left" vertical="top" wrapText="1"/>
    </xf>
    <xf numFmtId="0" fontId="9" fillId="0" borderId="0" applyAlignment="1" pivotButton="0" quotePrefix="0" xfId="0">
      <alignment horizontal="left" vertical="center"/>
    </xf>
    <xf numFmtId="0" fontId="10" fillId="0" borderId="0" applyAlignment="1" pivotButton="0" quotePrefix="0" xfId="0">
      <alignment horizontal="center" vertical="center"/>
    </xf>
    <xf numFmtId="0" fontId="11" fillId="0" borderId="0" applyAlignment="1" pivotButton="0" quotePrefix="0" xfId="0">
      <alignment horizontal="left" vertical="center"/>
    </xf>
    <xf numFmtId="0" fontId="12" fillId="0" borderId="0" applyAlignment="1" pivotButton="0" quotePrefix="0" xfId="0">
      <alignment horizontal="left" vertical="center"/>
    </xf>
    <xf numFmtId="0" fontId="0" fillId="3" borderId="0" applyAlignment="1" pivotButton="0" quotePrefix="0" xfId="0">
      <alignment horizontal="general" vertical="bottom"/>
    </xf>
    <xf numFmtId="0" fontId="13" fillId="0" borderId="0" applyAlignment="1" pivotButton="0" quotePrefix="0" xfId="0">
      <alignment horizontal="left" vertical="center"/>
    </xf>
    <xf numFmtId="0" fontId="14" fillId="0" borderId="0" applyAlignment="1" pivotButton="0" quotePrefix="0" xfId="0">
      <alignment horizontal="left" vertical="top" wrapText="1"/>
    </xf>
    <xf numFmtId="0" fontId="15" fillId="4" borderId="1" applyAlignment="1" pivotButton="0" quotePrefix="0" xfId="0">
      <alignment horizontal="center" vertical="center"/>
    </xf>
    <xf numFmtId="0" fontId="16" fillId="0" borderId="1" applyAlignment="1" pivotButton="0" quotePrefix="0" xfId="0">
      <alignment horizontal="center" vertical="center"/>
    </xf>
    <xf numFmtId="0" fontId="16" fillId="0" borderId="1" applyAlignment="1" pivotButton="0" quotePrefix="0" xfId="0">
      <alignment horizontal="left" vertical="center"/>
    </xf>
    <xf numFmtId="10" fontId="16" fillId="0" borderId="1" applyAlignment="1" pivotButton="0" quotePrefix="0" xfId="0">
      <alignment horizontal="center" vertical="center"/>
    </xf>
    <xf numFmtId="0" fontId="16" fillId="0" borderId="1" applyAlignment="1" pivotButton="0" quotePrefix="0" xfId="0">
      <alignment horizontal="center" vertical="center"/>
    </xf>
    <xf numFmtId="164" fontId="16" fillId="0" borderId="1" applyAlignment="1" pivotButton="0" quotePrefix="0" xfId="0">
      <alignment horizontal="center" vertical="center"/>
    </xf>
    <xf numFmtId="165" fontId="16" fillId="0" borderId="1" applyAlignment="1" pivotButton="0" quotePrefix="0" xfId="0">
      <alignment horizontal="center" vertical="center"/>
    </xf>
    <xf numFmtId="9" fontId="16" fillId="0" borderId="1" applyAlignment="1" pivotButton="0" quotePrefix="0" xfId="0">
      <alignment horizontal="center" vertical="center"/>
    </xf>
    <xf numFmtId="166" fontId="16" fillId="0" borderId="1" applyAlignment="1" pivotButton="0" quotePrefix="0" xfId="0">
      <alignment horizontal="center" vertical="center"/>
    </xf>
    <xf numFmtId="167" fontId="16" fillId="0" borderId="1" applyAlignment="1" pivotButton="0" quotePrefix="0" xfId="0">
      <alignment horizontal="center" vertical="center"/>
    </xf>
    <xf numFmtId="0" fontId="17" fillId="0" borderId="1" applyAlignment="1" pivotButton="0" quotePrefix="0" xfId="0">
      <alignment horizontal="left" vertical="center"/>
    </xf>
    <xf numFmtId="0" fontId="18" fillId="0" borderId="0" applyAlignment="1" pivotButton="0" quotePrefix="0" xfId="0">
      <alignment horizontal="general" vertical="bottom"/>
    </xf>
    <xf numFmtId="0" fontId="19" fillId="0" borderId="0" applyAlignment="1" pivotButton="0" quotePrefix="0" xfId="0">
      <alignment horizontal="general" vertical="bottom"/>
    </xf>
    <xf numFmtId="0" fontId="20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21" fillId="0" borderId="0" applyAlignment="1" pivotButton="0" quotePrefix="0" xfId="0">
      <alignment horizontal="general" vertical="bottom"/>
    </xf>
    <xf numFmtId="0" fontId="16" fillId="0" borderId="0" applyAlignment="1" pivotButton="0" quotePrefix="0" xfId="0">
      <alignment horizontal="general" vertical="top" wrapText="1"/>
    </xf>
    <xf numFmtId="0" fontId="22" fillId="0" borderId="0" applyAlignment="1" pivotButton="0" quotePrefix="0" xfId="0">
      <alignment horizontal="general" vertical="top" wrapText="1"/>
    </xf>
    <xf numFmtId="0" fontId="22" fillId="0" borderId="0" applyAlignment="1" pivotButton="0" quotePrefix="0" xfId="0">
      <alignment horizontal="general" vertical="top" wrapText="1"/>
    </xf>
    <xf numFmtId="0" fontId="21" fillId="0" borderId="0" applyAlignment="1" pivotButton="0" quotePrefix="0" xfId="0">
      <alignment horizontal="general" vertical="bottom"/>
    </xf>
    <xf numFmtId="0" fontId="16" fillId="0" borderId="0" applyAlignment="1" pivotButton="0" quotePrefix="0" xfId="0">
      <alignment horizontal="general" vertical="top" wrapText="1"/>
    </xf>
    <xf numFmtId="0" fontId="12" fillId="0" borderId="0" applyAlignment="1" pivotButton="0" quotePrefix="0" xfId="0">
      <alignment horizontal="general" vertical="top" wrapText="1"/>
    </xf>
    <xf numFmtId="0" fontId="23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left" vertical="center"/>
    </xf>
    <xf numFmtId="0" fontId="0" fillId="2" borderId="0" applyAlignment="1" pivotButton="0" quotePrefix="0" xfId="0">
      <alignment horizontal="general" vertical="bottom"/>
    </xf>
    <xf numFmtId="0" fontId="8" fillId="0" borderId="0" applyAlignment="1" pivotButton="0" quotePrefix="0" xfId="0">
      <alignment horizontal="left" vertical="top" wrapText="1"/>
    </xf>
    <xf numFmtId="0" fontId="9" fillId="0" borderId="0" applyAlignment="1" pivotButton="0" quotePrefix="0" xfId="0">
      <alignment horizontal="left" vertical="center"/>
    </xf>
    <xf numFmtId="0" fontId="10" fillId="0" borderId="0" applyAlignment="1" pivotButton="0" quotePrefix="0" xfId="0">
      <alignment horizontal="center" vertical="center"/>
    </xf>
    <xf numFmtId="0" fontId="11" fillId="0" borderId="0" applyAlignment="1" pivotButton="0" quotePrefix="0" xfId="0">
      <alignment horizontal="left" vertical="center"/>
    </xf>
    <xf numFmtId="0" fontId="12" fillId="0" borderId="0" applyAlignment="1" pivotButton="0" quotePrefix="0" xfId="0">
      <alignment horizontal="left" vertical="center"/>
    </xf>
    <xf numFmtId="0" fontId="0" fillId="3" borderId="0" applyAlignment="1" pivotButton="0" quotePrefix="0" xfId="0">
      <alignment horizontal="general" vertical="bottom"/>
    </xf>
    <xf numFmtId="0" fontId="13" fillId="0" borderId="0" applyAlignment="1" pivotButton="0" quotePrefix="0" xfId="0">
      <alignment horizontal="left" vertical="center"/>
    </xf>
    <xf numFmtId="0" fontId="14" fillId="0" borderId="0" applyAlignment="1" pivotButton="0" quotePrefix="0" xfId="0">
      <alignment horizontal="left" vertical="top" wrapText="1"/>
    </xf>
    <xf numFmtId="0" fontId="15" fillId="4" borderId="1" applyAlignment="1" pivotButton="0" quotePrefix="0" xfId="0">
      <alignment horizontal="center" vertical="center"/>
    </xf>
    <xf numFmtId="0" fontId="16" fillId="0" borderId="1" applyAlignment="1" pivotButton="0" quotePrefix="0" xfId="0">
      <alignment horizontal="center" vertical="center"/>
    </xf>
    <xf numFmtId="0" fontId="16" fillId="0" borderId="1" applyAlignment="1" pivotButton="0" quotePrefix="0" xfId="0">
      <alignment horizontal="left" vertical="center"/>
    </xf>
    <xf numFmtId="10" fontId="16" fillId="0" borderId="1" applyAlignment="1" pivotButton="0" quotePrefix="0" xfId="0">
      <alignment horizontal="center" vertical="center"/>
    </xf>
    <xf numFmtId="164" fontId="16" fillId="0" borderId="1" applyAlignment="1" pivotButton="0" quotePrefix="0" xfId="0">
      <alignment horizontal="center" vertical="center"/>
    </xf>
    <xf numFmtId="165" fontId="16" fillId="0" borderId="1" applyAlignment="1" pivotButton="0" quotePrefix="0" xfId="0">
      <alignment horizontal="center" vertical="center"/>
    </xf>
    <xf numFmtId="9" fontId="16" fillId="0" borderId="1" applyAlignment="1" pivotButton="0" quotePrefix="0" xfId="0">
      <alignment horizontal="center" vertical="center"/>
    </xf>
    <xf numFmtId="166" fontId="16" fillId="0" borderId="1" applyAlignment="1" pivotButton="0" quotePrefix="0" xfId="0">
      <alignment horizontal="center" vertical="center"/>
    </xf>
    <xf numFmtId="167" fontId="16" fillId="0" borderId="1" applyAlignment="1" pivotButton="0" quotePrefix="0" xfId="0">
      <alignment horizontal="center" vertical="center"/>
    </xf>
    <xf numFmtId="0" fontId="17" fillId="0" borderId="1" applyAlignment="1" pivotButton="0" quotePrefix="0" xfId="0">
      <alignment horizontal="left" vertical="center"/>
    </xf>
    <xf numFmtId="0" fontId="18" fillId="0" borderId="0" applyAlignment="1" pivotButton="0" quotePrefix="0" xfId="0">
      <alignment horizontal="general" vertical="bottom"/>
    </xf>
    <xf numFmtId="0" fontId="19" fillId="0" borderId="0" applyAlignment="1" pivotButton="0" quotePrefix="0" xfId="0">
      <alignment horizontal="general" vertical="bottom"/>
    </xf>
    <xf numFmtId="0" fontId="20" fillId="0" borderId="0" applyAlignment="1" pivotButton="0" quotePrefix="0" xfId="0">
      <alignment horizontal="general" vertical="bottom"/>
    </xf>
    <xf numFmtId="0" fontId="21" fillId="0" borderId="0" applyAlignment="1" pivotButton="0" quotePrefix="0" xfId="0">
      <alignment horizontal="general" vertical="bottom"/>
    </xf>
    <xf numFmtId="0" fontId="16" fillId="0" borderId="0" applyAlignment="1" pivotButton="0" quotePrefix="0" xfId="0">
      <alignment horizontal="general" vertical="top" wrapText="1"/>
    </xf>
    <xf numFmtId="0" fontId="22" fillId="0" borderId="0" applyAlignment="1" pivotButton="0" quotePrefix="0" xfId="0">
      <alignment horizontal="general" vertical="top" wrapText="1"/>
    </xf>
    <xf numFmtId="0" fontId="12" fillId="0" borderId="0" applyAlignment="1" pivotButton="0" quotePrefix="0" xfId="0">
      <alignment horizontal="general" vertical="top" wrapText="1"/>
    </xf>
    <xf numFmtId="0" fontId="23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227">
    <dxf>
      <fill>
        <patternFill patternType="solid">
          <fgColor rgb="FF1F4E78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9C0006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63BE7B"/>
          <bgColor rgb="FF000000"/>
        </patternFill>
      </fill>
    </dxf>
    <dxf>
      <fill>
        <patternFill patternType="solid">
          <fgColor rgb="FF67BF7C"/>
          <bgColor rgb="FF000000"/>
        </patternFill>
      </fill>
    </dxf>
    <dxf>
      <fill>
        <patternFill patternType="solid">
          <fgColor rgb="FF6FC27C"/>
          <bgColor rgb="FF000000"/>
        </patternFill>
      </fill>
    </dxf>
    <dxf>
      <fill>
        <patternFill patternType="solid">
          <fgColor rgb="FF71C27C"/>
          <bgColor rgb="FF000000"/>
        </patternFill>
      </fill>
    </dxf>
    <dxf>
      <fill>
        <patternFill patternType="solid">
          <fgColor rgb="FF72C37C"/>
          <bgColor rgb="FF000000"/>
        </patternFill>
      </fill>
    </dxf>
    <dxf>
      <fill>
        <patternFill patternType="solid">
          <fgColor rgb="FF73C37C"/>
          <bgColor rgb="FF000000"/>
        </patternFill>
      </fill>
    </dxf>
    <dxf>
      <fill>
        <patternFill patternType="solid">
          <fgColor rgb="FF75C47D"/>
          <bgColor rgb="FF000000"/>
        </patternFill>
      </fill>
    </dxf>
    <dxf>
      <fill>
        <patternFill patternType="solid">
          <fgColor rgb="FF77C47D"/>
          <bgColor rgb="FF000000"/>
        </patternFill>
      </fill>
    </dxf>
    <dxf>
      <fill>
        <patternFill patternType="solid">
          <fgColor rgb="FF79C57D"/>
          <bgColor rgb="FF000000"/>
        </patternFill>
      </fill>
    </dxf>
    <dxf>
      <fill>
        <patternFill patternType="solid">
          <fgColor rgb="FF7BC57D"/>
          <bgColor rgb="FF000000"/>
        </patternFill>
      </fill>
    </dxf>
    <dxf>
      <fill>
        <patternFill patternType="solid">
          <fgColor rgb="FF7CC67D"/>
          <bgColor rgb="FF000000"/>
        </patternFill>
      </fill>
    </dxf>
    <dxf>
      <fill>
        <patternFill patternType="solid">
          <fgColor rgb="FF7DC67D"/>
          <bgColor rgb="FF000000"/>
        </patternFill>
      </fill>
    </dxf>
    <dxf>
      <fill>
        <patternFill patternType="solid">
          <fgColor rgb="FF7EC67D"/>
          <bgColor rgb="FF000000"/>
        </patternFill>
      </fill>
    </dxf>
    <dxf>
      <fill>
        <patternFill patternType="solid">
          <fgColor rgb="FF80C77D"/>
          <bgColor rgb="FF000000"/>
        </patternFill>
      </fill>
    </dxf>
    <dxf>
      <fill>
        <patternFill patternType="solid">
          <fgColor rgb="FF81C77D"/>
          <bgColor rgb="FF000000"/>
        </patternFill>
      </fill>
    </dxf>
    <dxf>
      <fill>
        <patternFill patternType="solid">
          <fgColor rgb="FF82C77D"/>
          <bgColor rgb="FF000000"/>
        </patternFill>
      </fill>
    </dxf>
    <dxf>
      <fill>
        <patternFill patternType="solid">
          <fgColor rgb="FF83C87D"/>
          <bgColor rgb="FF000000"/>
        </patternFill>
      </fill>
    </dxf>
    <dxf>
      <fill>
        <patternFill patternType="solid">
          <fgColor rgb="FF84C87D"/>
          <bgColor rgb="FF000000"/>
        </patternFill>
      </fill>
    </dxf>
    <dxf>
      <fill>
        <patternFill patternType="solid">
          <fgColor rgb="FF85C87D"/>
          <bgColor rgb="FF000000"/>
        </patternFill>
      </fill>
    </dxf>
    <dxf>
      <fill>
        <patternFill patternType="solid">
          <fgColor rgb="FF86C97E"/>
          <bgColor rgb="FF000000"/>
        </patternFill>
      </fill>
    </dxf>
    <dxf>
      <fill>
        <patternFill patternType="solid">
          <fgColor rgb="FF87C97E"/>
          <bgColor rgb="FF000000"/>
        </patternFill>
      </fill>
    </dxf>
    <dxf>
      <fill>
        <patternFill patternType="solid">
          <fgColor rgb="FF89C97E"/>
          <bgColor rgb="FF000000"/>
        </patternFill>
      </fill>
    </dxf>
    <dxf>
      <fill>
        <patternFill patternType="solid">
          <fgColor rgb="FF8ACA7E"/>
          <bgColor rgb="FF000000"/>
        </patternFill>
      </fill>
    </dxf>
    <dxf>
      <fill>
        <patternFill patternType="solid">
          <fgColor rgb="FF8BCA7E"/>
          <bgColor rgb="FF000000"/>
        </patternFill>
      </fill>
    </dxf>
    <dxf>
      <fill>
        <patternFill patternType="solid">
          <fgColor rgb="FF8CCA7E"/>
          <bgColor rgb="FF000000"/>
        </patternFill>
      </fill>
    </dxf>
    <dxf>
      <fill>
        <patternFill patternType="solid">
          <fgColor rgb="FF8DCA7E"/>
          <bgColor rgb="FF000000"/>
        </patternFill>
      </fill>
    </dxf>
    <dxf>
      <fill>
        <patternFill patternType="solid">
          <fgColor rgb="FF8ECB7E"/>
          <bgColor rgb="FF000000"/>
        </patternFill>
      </fill>
    </dxf>
    <dxf>
      <fill>
        <patternFill patternType="solid">
          <fgColor rgb="FF8FCB7E"/>
          <bgColor rgb="FF000000"/>
        </patternFill>
      </fill>
    </dxf>
    <dxf>
      <fill>
        <patternFill patternType="solid">
          <fgColor rgb="FF90CB7E"/>
          <bgColor rgb="FF000000"/>
        </patternFill>
      </fill>
    </dxf>
    <dxf>
      <fill>
        <patternFill patternType="solid">
          <fgColor rgb="FF92CC7E"/>
          <bgColor rgb="FF000000"/>
        </patternFill>
      </fill>
    </dxf>
    <dxf>
      <fill>
        <patternFill patternType="solid">
          <fgColor rgb="FF93CC7E"/>
          <bgColor rgb="FF000000"/>
        </patternFill>
      </fill>
    </dxf>
    <dxf>
      <fill>
        <patternFill patternType="solid">
          <fgColor rgb="FF94CC7E"/>
          <bgColor rgb="FF000000"/>
        </patternFill>
      </fill>
    </dxf>
    <dxf>
      <fill>
        <patternFill patternType="solid">
          <fgColor rgb="FF95CD7E"/>
          <bgColor rgb="FF000000"/>
        </patternFill>
      </fill>
    </dxf>
    <dxf>
      <fill>
        <patternFill patternType="solid">
          <fgColor rgb="FF96CD7E"/>
          <bgColor rgb="FF000000"/>
        </patternFill>
      </fill>
    </dxf>
    <dxf>
      <fill>
        <patternFill patternType="solid">
          <fgColor rgb="FF97CD7E"/>
          <bgColor rgb="FF000000"/>
        </patternFill>
      </fill>
    </dxf>
    <dxf>
      <fill>
        <patternFill patternType="solid">
          <fgColor rgb="FF98CE7F"/>
          <bgColor rgb="FF000000"/>
        </patternFill>
      </fill>
    </dxf>
    <dxf>
      <fill>
        <patternFill patternType="solid">
          <fgColor rgb="FF99CE7F"/>
          <bgColor rgb="FF000000"/>
        </patternFill>
      </fill>
    </dxf>
    <dxf>
      <fill>
        <patternFill patternType="solid">
          <fgColor rgb="FF9ACE7F"/>
          <bgColor rgb="FF000000"/>
        </patternFill>
      </fill>
    </dxf>
    <dxf>
      <fill>
        <patternFill patternType="solid">
          <fgColor rgb="FF9CCF7F"/>
          <bgColor rgb="FF000000"/>
        </patternFill>
      </fill>
    </dxf>
    <dxf>
      <fill>
        <patternFill patternType="solid">
          <fgColor rgb="FF9DCF7F"/>
          <bgColor rgb="FF000000"/>
        </patternFill>
      </fill>
    </dxf>
    <dxf>
      <fill>
        <patternFill patternType="solid">
          <fgColor rgb="FF9ECF7F"/>
          <bgColor rgb="FF000000"/>
        </patternFill>
      </fill>
    </dxf>
    <dxf>
      <fill>
        <patternFill patternType="solid">
          <fgColor rgb="FF9FD07F"/>
          <bgColor rgb="FF000000"/>
        </patternFill>
      </fill>
    </dxf>
    <dxf>
      <fill>
        <patternFill patternType="solid">
          <fgColor rgb="FFA0D07F"/>
          <bgColor rgb="FF000000"/>
        </patternFill>
      </fill>
    </dxf>
    <dxf>
      <fill>
        <patternFill patternType="solid">
          <fgColor rgb="FFA1D07F"/>
          <bgColor rgb="FF000000"/>
        </patternFill>
      </fill>
    </dxf>
    <dxf>
      <fill>
        <patternFill patternType="solid">
          <fgColor rgb="FFA2D17F"/>
          <bgColor rgb="FF000000"/>
        </patternFill>
      </fill>
    </dxf>
    <dxf>
      <fill>
        <patternFill patternType="solid">
          <fgColor rgb="FFA3D17F"/>
          <bgColor rgb="FF000000"/>
        </patternFill>
      </fill>
    </dxf>
    <dxf>
      <fill>
        <patternFill patternType="solid">
          <fgColor rgb="FFA5D17F"/>
          <bgColor rgb="FF000000"/>
        </patternFill>
      </fill>
    </dxf>
    <dxf>
      <fill>
        <patternFill patternType="solid">
          <fgColor rgb="FFA6D27F"/>
          <bgColor rgb="FF000000"/>
        </patternFill>
      </fill>
    </dxf>
    <dxf>
      <fill>
        <patternFill patternType="solid">
          <fgColor rgb="FFA8D27F"/>
          <bgColor rgb="FF000000"/>
        </patternFill>
      </fill>
    </dxf>
    <dxf>
      <fill>
        <patternFill patternType="solid">
          <fgColor rgb="FFA9D380"/>
          <bgColor rgb="FF000000"/>
        </patternFill>
      </fill>
    </dxf>
    <dxf>
      <fill>
        <patternFill patternType="solid">
          <fgColor rgb="FFAAD380"/>
          <bgColor rgb="FF000000"/>
        </patternFill>
      </fill>
    </dxf>
    <dxf>
      <fill>
        <patternFill patternType="solid">
          <fgColor rgb="FFABD380"/>
          <bgColor rgb="FF000000"/>
        </patternFill>
      </fill>
    </dxf>
    <dxf>
      <fill>
        <patternFill patternType="solid">
          <fgColor rgb="FFAED480"/>
          <bgColor rgb="FF000000"/>
        </patternFill>
      </fill>
    </dxf>
    <dxf>
      <fill>
        <patternFill patternType="solid">
          <fgColor rgb="FFAFD480"/>
          <bgColor rgb="FF000000"/>
        </patternFill>
      </fill>
    </dxf>
    <dxf>
      <fill>
        <patternFill patternType="solid">
          <fgColor rgb="FFB3D580"/>
          <bgColor rgb="FF000000"/>
        </patternFill>
      </fill>
    </dxf>
    <dxf>
      <fill>
        <patternFill patternType="solid">
          <fgColor rgb="FFB5D680"/>
          <bgColor rgb="FF000000"/>
        </patternFill>
      </fill>
    </dxf>
    <dxf>
      <fill>
        <patternFill patternType="solid">
          <fgColor rgb="FFB7D680"/>
          <bgColor rgb="FF000000"/>
        </patternFill>
      </fill>
    </dxf>
    <dxf>
      <fill>
        <patternFill patternType="solid">
          <fgColor rgb="FFB8D780"/>
          <bgColor rgb="FF000000"/>
        </patternFill>
      </fill>
    </dxf>
    <dxf>
      <fill>
        <patternFill patternType="solid">
          <fgColor rgb="FFB9D780"/>
          <bgColor rgb="FF000000"/>
        </patternFill>
      </fill>
    </dxf>
    <dxf>
      <fill>
        <patternFill patternType="solid">
          <fgColor rgb="FFBAD780"/>
          <bgColor rgb="FF000000"/>
        </patternFill>
      </fill>
    </dxf>
    <dxf>
      <fill>
        <patternFill patternType="solid">
          <fgColor rgb="FFBBD881"/>
          <bgColor rgb="FF000000"/>
        </patternFill>
      </fill>
    </dxf>
    <dxf>
      <fill>
        <patternFill patternType="solid">
          <fgColor rgb="FFBCD881"/>
          <bgColor rgb="FF000000"/>
        </patternFill>
      </fill>
    </dxf>
    <dxf>
      <fill>
        <patternFill patternType="solid">
          <fgColor rgb="FFBED981"/>
          <bgColor rgb="FF000000"/>
        </patternFill>
      </fill>
    </dxf>
    <dxf>
      <fill>
        <patternFill patternType="solid">
          <fgColor rgb="FFC0D981"/>
          <bgColor rgb="FF000000"/>
        </patternFill>
      </fill>
    </dxf>
    <dxf>
      <fill>
        <patternFill patternType="solid">
          <fgColor rgb="FFC2DA81"/>
          <bgColor rgb="FF000000"/>
        </patternFill>
      </fill>
    </dxf>
    <dxf>
      <fill>
        <patternFill patternType="solid">
          <fgColor rgb="FFC3DA81"/>
          <bgColor rgb="FF000000"/>
        </patternFill>
      </fill>
    </dxf>
    <dxf>
      <fill>
        <patternFill patternType="solid">
          <fgColor rgb="FFC4DA81"/>
          <bgColor rgb="FF000000"/>
        </patternFill>
      </fill>
    </dxf>
    <dxf>
      <fill>
        <patternFill patternType="solid">
          <fgColor rgb="FFC6DB81"/>
          <bgColor rgb="FF000000"/>
        </patternFill>
      </fill>
    </dxf>
    <dxf>
      <fill>
        <patternFill patternType="solid">
          <fgColor rgb="FFC7DB81"/>
          <bgColor rgb="FF000000"/>
        </patternFill>
      </fill>
    </dxf>
    <dxf>
      <fill>
        <patternFill patternType="solid">
          <fgColor rgb="FFC9DC81"/>
          <bgColor rgb="FF000000"/>
        </patternFill>
      </fill>
    </dxf>
    <dxf>
      <fill>
        <patternFill patternType="solid">
          <fgColor rgb="FFCBDC81"/>
          <bgColor rgb="FF000000"/>
        </patternFill>
      </fill>
    </dxf>
    <dxf>
      <fill>
        <patternFill patternType="solid">
          <fgColor rgb="FFCCDD82"/>
          <bgColor rgb="FF000000"/>
        </patternFill>
      </fill>
    </dxf>
    <dxf>
      <fill>
        <patternFill patternType="solid">
          <fgColor rgb="FFCDDD82"/>
          <bgColor rgb="FF000000"/>
        </patternFill>
      </fill>
    </dxf>
    <dxf>
      <fill>
        <patternFill patternType="solid">
          <fgColor rgb="FFCEDD82"/>
          <bgColor rgb="FF000000"/>
        </patternFill>
      </fill>
    </dxf>
    <dxf>
      <fill>
        <patternFill patternType="solid">
          <fgColor rgb="FFCFDE82"/>
          <bgColor rgb="FF000000"/>
        </patternFill>
      </fill>
    </dxf>
    <dxf>
      <fill>
        <patternFill patternType="solid">
          <fgColor rgb="FFD0DE82"/>
          <bgColor rgb="FF000000"/>
        </patternFill>
      </fill>
    </dxf>
    <dxf>
      <fill>
        <patternFill patternType="solid">
          <fgColor rgb="FFD1DE82"/>
          <bgColor rgb="FF000000"/>
        </patternFill>
      </fill>
    </dxf>
    <dxf>
      <fill>
        <patternFill patternType="solid">
          <fgColor rgb="FFD3DF82"/>
          <bgColor rgb="FF000000"/>
        </patternFill>
      </fill>
    </dxf>
    <dxf>
      <fill>
        <patternFill patternType="solid">
          <fgColor rgb="FFD4DF82"/>
          <bgColor rgb="FF000000"/>
        </patternFill>
      </fill>
    </dxf>
    <dxf>
      <fill>
        <patternFill patternType="solid">
          <fgColor rgb="FFD5DF82"/>
          <bgColor rgb="FF000000"/>
        </patternFill>
      </fill>
    </dxf>
    <dxf>
      <fill>
        <patternFill patternType="solid">
          <fgColor rgb="FFD6E082"/>
          <bgColor rgb="FF000000"/>
        </patternFill>
      </fill>
    </dxf>
    <dxf>
      <fill>
        <patternFill patternType="solid">
          <fgColor rgb="FFD7E082"/>
          <bgColor rgb="FF000000"/>
        </patternFill>
      </fill>
    </dxf>
    <dxf>
      <fill>
        <patternFill patternType="solid">
          <fgColor rgb="FFD8E082"/>
          <bgColor rgb="FF000000"/>
        </patternFill>
      </fill>
    </dxf>
    <dxf>
      <fill>
        <patternFill patternType="solid">
          <fgColor rgb="FFD9E082"/>
          <bgColor rgb="FF000000"/>
        </patternFill>
      </fill>
    </dxf>
    <dxf>
      <fill>
        <patternFill patternType="solid">
          <fgColor rgb="FFDAE182"/>
          <bgColor rgb="FF000000"/>
        </patternFill>
      </fill>
    </dxf>
    <dxf>
      <fill>
        <patternFill patternType="solid">
          <fgColor rgb="FFDCE182"/>
          <bgColor rgb="FF000000"/>
        </patternFill>
      </fill>
    </dxf>
    <dxf>
      <fill>
        <patternFill patternType="solid">
          <fgColor rgb="FFDDE182"/>
          <bgColor rgb="FF000000"/>
        </patternFill>
      </fill>
    </dxf>
    <dxf>
      <fill>
        <patternFill patternType="solid">
          <fgColor rgb="FFDEE283"/>
          <bgColor rgb="FF000000"/>
        </patternFill>
      </fill>
    </dxf>
    <dxf>
      <fill>
        <patternFill patternType="solid">
          <fgColor rgb="FFDFE283"/>
          <bgColor rgb="FF000000"/>
        </patternFill>
      </fill>
    </dxf>
    <dxf>
      <fill>
        <patternFill patternType="solid">
          <fgColor rgb="FFE0E283"/>
          <bgColor rgb="FF000000"/>
        </patternFill>
      </fill>
    </dxf>
    <dxf>
      <fill>
        <patternFill patternType="solid">
          <fgColor rgb="FFE1E383"/>
          <bgColor rgb="FF000000"/>
        </patternFill>
      </fill>
    </dxf>
    <dxf>
      <fill>
        <patternFill patternType="solid">
          <fgColor rgb="FFE2E383"/>
          <bgColor rgb="FF000000"/>
        </patternFill>
      </fill>
    </dxf>
    <dxf>
      <fill>
        <patternFill patternType="solid">
          <fgColor rgb="FFE3E383"/>
          <bgColor rgb="FF000000"/>
        </patternFill>
      </fill>
    </dxf>
    <dxf>
      <fill>
        <patternFill patternType="solid">
          <fgColor rgb="FFE5E483"/>
          <bgColor rgb="FF000000"/>
        </patternFill>
      </fill>
    </dxf>
    <dxf>
      <fill>
        <patternFill patternType="solid">
          <fgColor rgb="FFE6E483"/>
          <bgColor rgb="FF000000"/>
        </patternFill>
      </fill>
    </dxf>
    <dxf>
      <fill>
        <patternFill patternType="solid">
          <fgColor rgb="FFE7E483"/>
          <bgColor rgb="FF000000"/>
        </patternFill>
      </fill>
    </dxf>
    <dxf>
      <fill>
        <patternFill patternType="solid">
          <fgColor rgb="FFE8E583"/>
          <bgColor rgb="FF000000"/>
        </patternFill>
      </fill>
    </dxf>
    <dxf>
      <fill>
        <patternFill patternType="solid">
          <fgColor rgb="FFE9E583"/>
          <bgColor rgb="FF000000"/>
        </patternFill>
      </fill>
    </dxf>
    <dxf>
      <fill>
        <patternFill patternType="solid">
          <fgColor rgb="FFEAE583"/>
          <bgColor rgb="FF000000"/>
        </patternFill>
      </fill>
    </dxf>
    <dxf>
      <fill>
        <patternFill patternType="solid">
          <fgColor rgb="FFEBE683"/>
          <bgColor rgb="FF000000"/>
        </patternFill>
      </fill>
    </dxf>
    <dxf>
      <fill>
        <patternFill patternType="solid">
          <fgColor rgb="FFECE683"/>
          <bgColor rgb="FF000000"/>
        </patternFill>
      </fill>
    </dxf>
    <dxf>
      <fill>
        <patternFill patternType="solid">
          <fgColor rgb="FFEEE683"/>
          <bgColor rgb="FF000000"/>
        </patternFill>
      </fill>
    </dxf>
    <dxf>
      <fill>
        <patternFill patternType="solid">
          <fgColor rgb="FFEFE784"/>
          <bgColor rgb="FF000000"/>
        </patternFill>
      </fill>
    </dxf>
    <dxf>
      <fill>
        <patternFill patternType="solid">
          <fgColor rgb="FFF0E784"/>
          <bgColor rgb="FF000000"/>
        </patternFill>
      </fill>
    </dxf>
    <dxf>
      <fill>
        <patternFill patternType="solid">
          <fgColor rgb="FFF1E784"/>
          <bgColor rgb="FF000000"/>
        </patternFill>
      </fill>
    </dxf>
    <dxf>
      <fill>
        <patternFill patternType="solid">
          <fgColor rgb="FFF2E884"/>
          <bgColor rgb="FF000000"/>
        </patternFill>
      </fill>
    </dxf>
    <dxf>
      <fill>
        <patternFill patternType="solid">
          <fgColor rgb="FFF3E884"/>
          <bgColor rgb="FF000000"/>
        </patternFill>
      </fill>
    </dxf>
    <dxf>
      <fill>
        <patternFill patternType="solid">
          <fgColor rgb="FFF4E884"/>
          <bgColor rgb="FF000000"/>
        </patternFill>
      </fill>
    </dxf>
    <dxf>
      <fill>
        <patternFill patternType="solid">
          <fgColor rgb="FFF5E984"/>
          <bgColor rgb="FF000000"/>
        </patternFill>
      </fill>
    </dxf>
    <dxf>
      <fill>
        <patternFill patternType="solid">
          <fgColor rgb="FFF7E984"/>
          <bgColor rgb="FF000000"/>
        </patternFill>
      </fill>
    </dxf>
    <dxf>
      <fill>
        <patternFill patternType="solid">
          <fgColor rgb="FFF8696B"/>
          <bgColor rgb="FF000000"/>
        </patternFill>
      </fill>
    </dxf>
    <dxf>
      <fill>
        <patternFill patternType="solid">
          <fgColor rgb="FFF8726C"/>
          <bgColor rgb="FF000000"/>
        </patternFill>
      </fill>
    </dxf>
    <dxf>
      <fill>
        <patternFill patternType="solid">
          <fgColor rgb="FFF8746D"/>
          <bgColor rgb="FF000000"/>
        </patternFill>
      </fill>
    </dxf>
    <dxf>
      <fill>
        <patternFill patternType="solid">
          <fgColor rgb="FFF8766D"/>
          <bgColor rgb="FF000000"/>
        </patternFill>
      </fill>
    </dxf>
    <dxf>
      <fill>
        <patternFill patternType="solid">
          <fgColor rgb="FFF8E984"/>
          <bgColor rgb="FF000000"/>
        </patternFill>
      </fill>
    </dxf>
    <dxf>
      <fill>
        <patternFill patternType="solid">
          <fgColor rgb="FFF97C6E"/>
          <bgColor rgb="FF000000"/>
        </patternFill>
      </fill>
    </dxf>
    <dxf>
      <fill>
        <patternFill patternType="solid">
          <fgColor rgb="FFF97D6E"/>
          <bgColor rgb="FF000000"/>
        </patternFill>
      </fill>
    </dxf>
    <dxf>
      <fill>
        <patternFill patternType="solid">
          <fgColor rgb="FFF97E6F"/>
          <bgColor rgb="FF000000"/>
        </patternFill>
      </fill>
    </dxf>
    <dxf>
      <fill>
        <patternFill patternType="solid">
          <fgColor rgb="FFF9806F"/>
          <bgColor rgb="FF000000"/>
        </patternFill>
      </fill>
    </dxf>
    <dxf>
      <fill>
        <patternFill patternType="solid">
          <fgColor rgb="FFF9826F"/>
          <bgColor rgb="FF000000"/>
        </patternFill>
      </fill>
    </dxf>
    <dxf>
      <fill>
        <patternFill patternType="solid">
          <fgColor rgb="FFF98370"/>
          <bgColor rgb="FF000000"/>
        </patternFill>
      </fill>
    </dxf>
    <dxf>
      <fill>
        <patternFill patternType="solid">
          <fgColor rgb="FFF98570"/>
          <bgColor rgb="FF000000"/>
        </patternFill>
      </fill>
    </dxf>
    <dxf>
      <fill>
        <patternFill patternType="solid">
          <fgColor rgb="FFF98670"/>
          <bgColor rgb="FF000000"/>
        </patternFill>
      </fill>
    </dxf>
    <dxf>
      <fill>
        <patternFill patternType="solid">
          <fgColor rgb="FFF98971"/>
          <bgColor rgb="FF000000"/>
        </patternFill>
      </fill>
    </dxf>
    <dxf>
      <fill>
        <patternFill patternType="solid">
          <fgColor rgb="FFF98B71"/>
          <bgColor rgb="FF000000"/>
        </patternFill>
      </fill>
    </dxf>
    <dxf>
      <fill>
        <patternFill patternType="solid">
          <fgColor rgb="FFF98C71"/>
          <bgColor rgb="FF000000"/>
        </patternFill>
      </fill>
    </dxf>
    <dxf>
      <fill>
        <patternFill patternType="solid">
          <fgColor rgb="FFF98D72"/>
          <bgColor rgb="FF000000"/>
        </patternFill>
      </fill>
    </dxf>
    <dxf>
      <fill>
        <patternFill patternType="solid">
          <fgColor rgb="FFF9EA84"/>
          <bgColor rgb="FF000000"/>
        </patternFill>
      </fill>
    </dxf>
    <dxf>
      <fill>
        <patternFill patternType="solid">
          <fgColor rgb="FFFA8F72"/>
          <bgColor rgb="FF000000"/>
        </patternFill>
      </fill>
    </dxf>
    <dxf>
      <fill>
        <patternFill patternType="solid">
          <fgColor rgb="FFFA9072"/>
          <bgColor rgb="FF000000"/>
        </patternFill>
      </fill>
    </dxf>
    <dxf>
      <fill>
        <patternFill patternType="solid">
          <fgColor rgb="FFFA9172"/>
          <bgColor rgb="FF000000"/>
        </patternFill>
      </fill>
    </dxf>
    <dxf>
      <fill>
        <patternFill patternType="solid">
          <fgColor rgb="FFFA9272"/>
          <bgColor rgb="FF000000"/>
        </patternFill>
      </fill>
    </dxf>
    <dxf>
      <fill>
        <patternFill patternType="solid">
          <fgColor rgb="FFFA9273"/>
          <bgColor rgb="FF000000"/>
        </patternFill>
      </fill>
    </dxf>
    <dxf>
      <fill>
        <patternFill patternType="solid">
          <fgColor rgb="FFFA9373"/>
          <bgColor rgb="FF000000"/>
        </patternFill>
      </fill>
    </dxf>
    <dxf>
      <fill>
        <patternFill patternType="solid">
          <fgColor rgb="FFFA9473"/>
          <bgColor rgb="FF000000"/>
        </patternFill>
      </fill>
    </dxf>
    <dxf>
      <fill>
        <patternFill patternType="solid">
          <fgColor rgb="FFFA9573"/>
          <bgColor rgb="FF000000"/>
        </patternFill>
      </fill>
    </dxf>
    <dxf>
      <fill>
        <patternFill patternType="solid">
          <fgColor rgb="FFFA9673"/>
          <bgColor rgb="FF000000"/>
        </patternFill>
      </fill>
    </dxf>
    <dxf>
      <fill>
        <patternFill patternType="solid">
          <fgColor rgb="FFFA9773"/>
          <bgColor rgb="FF000000"/>
        </patternFill>
      </fill>
    </dxf>
    <dxf>
      <fill>
        <patternFill patternType="solid">
          <fgColor rgb="FFFA9874"/>
          <bgColor rgb="FF000000"/>
        </patternFill>
      </fill>
    </dxf>
    <dxf>
      <fill>
        <patternFill patternType="solid">
          <fgColor rgb="FFFA9A74"/>
          <bgColor rgb="FF000000"/>
        </patternFill>
      </fill>
    </dxf>
    <dxf>
      <fill>
        <patternFill patternType="solid">
          <fgColor rgb="FFFA9B74"/>
          <bgColor rgb="FF000000"/>
        </patternFill>
      </fill>
    </dxf>
    <dxf>
      <fill>
        <patternFill patternType="solid">
          <fgColor rgb="FFFA9C74"/>
          <bgColor rgb="FF000000"/>
        </patternFill>
      </fill>
    </dxf>
    <dxf>
      <fill>
        <patternFill patternType="solid">
          <fgColor rgb="FFFA9D75"/>
          <bgColor rgb="FF000000"/>
        </patternFill>
      </fill>
    </dxf>
    <dxf>
      <fill>
        <patternFill patternType="solid">
          <fgColor rgb="FFFA9E75"/>
          <bgColor rgb="FF000000"/>
        </patternFill>
      </fill>
    </dxf>
    <dxf>
      <fill>
        <patternFill patternType="solid">
          <fgColor rgb="FFFA9F75"/>
          <bgColor rgb="FF000000"/>
        </patternFill>
      </fill>
    </dxf>
    <dxf>
      <fill>
        <patternFill patternType="solid">
          <fgColor rgb="FFFAA075"/>
          <bgColor rgb="FF000000"/>
        </patternFill>
      </fill>
    </dxf>
    <dxf>
      <fill>
        <patternFill patternType="solid">
          <fgColor rgb="FFFAEA84"/>
          <bgColor rgb="FF000000"/>
        </patternFill>
      </fill>
    </dxf>
    <dxf>
      <fill>
        <patternFill patternType="solid">
          <fgColor rgb="FFFBA175"/>
          <bgColor rgb="FF000000"/>
        </patternFill>
      </fill>
    </dxf>
    <dxf>
      <fill>
        <patternFill patternType="solid">
          <fgColor rgb="FFFBA276"/>
          <bgColor rgb="FF000000"/>
        </patternFill>
      </fill>
    </dxf>
    <dxf>
      <fill>
        <patternFill patternType="solid">
          <fgColor rgb="FFFBA376"/>
          <bgColor rgb="FF000000"/>
        </patternFill>
      </fill>
    </dxf>
    <dxf>
      <fill>
        <patternFill patternType="solid">
          <fgColor rgb="FFFBA476"/>
          <bgColor rgb="FF000000"/>
        </patternFill>
      </fill>
    </dxf>
    <dxf>
      <fill>
        <patternFill patternType="solid">
          <fgColor rgb="FFFBA676"/>
          <bgColor rgb="FF000000"/>
        </patternFill>
      </fill>
    </dxf>
    <dxf>
      <fill>
        <patternFill patternType="solid">
          <fgColor rgb="FFFBA877"/>
          <bgColor rgb="FF000000"/>
        </patternFill>
      </fill>
    </dxf>
    <dxf>
      <fill>
        <patternFill patternType="solid">
          <fgColor rgb="FFFBA977"/>
          <bgColor rgb="FF000000"/>
        </patternFill>
      </fill>
    </dxf>
    <dxf>
      <fill>
        <patternFill patternType="solid">
          <fgColor rgb="FFFBAA77"/>
          <bgColor rgb="FF000000"/>
        </patternFill>
      </fill>
    </dxf>
    <dxf>
      <fill>
        <patternFill patternType="solid">
          <fgColor rgb="FFFBAB77"/>
          <bgColor rgb="FF000000"/>
        </patternFill>
      </fill>
    </dxf>
    <dxf>
      <fill>
        <patternFill patternType="solid">
          <fgColor rgb="FFFBAC77"/>
          <bgColor rgb="FF000000"/>
        </patternFill>
      </fill>
    </dxf>
    <dxf>
      <fill>
        <patternFill patternType="solid">
          <fgColor rgb="FFFBAD78"/>
          <bgColor rgb="FF000000"/>
        </patternFill>
      </fill>
    </dxf>
    <dxf>
      <fill>
        <patternFill patternType="solid">
          <fgColor rgb="FFFBAE78"/>
          <bgColor rgb="FF000000"/>
        </patternFill>
      </fill>
    </dxf>
    <dxf>
      <fill>
        <patternFill patternType="solid">
          <fgColor rgb="FFFBB178"/>
          <bgColor rgb="FF000000"/>
        </patternFill>
      </fill>
    </dxf>
    <dxf>
      <fill>
        <patternFill patternType="solid">
          <fgColor rgb="FFFBEA84"/>
          <bgColor rgb="FF000000"/>
        </patternFill>
      </fill>
    </dxf>
    <dxf>
      <fill>
        <patternFill patternType="solid">
          <fgColor rgb="FFFCB479"/>
          <bgColor rgb="FF000000"/>
        </patternFill>
      </fill>
    </dxf>
    <dxf>
      <fill>
        <patternFill patternType="solid">
          <fgColor rgb="FFFCB579"/>
          <bgColor rgb="FF000000"/>
        </patternFill>
      </fill>
    </dxf>
    <dxf>
      <fill>
        <patternFill patternType="solid">
          <fgColor rgb="FFFCB87A"/>
          <bgColor rgb="FF000000"/>
        </patternFill>
      </fill>
    </dxf>
    <dxf>
      <fill>
        <patternFill patternType="solid">
          <fgColor rgb="FFFCBA7A"/>
          <bgColor rgb="FF000000"/>
        </patternFill>
      </fill>
    </dxf>
    <dxf>
      <fill>
        <patternFill patternType="solid">
          <fgColor rgb="FFFCBD7B"/>
          <bgColor rgb="FF000000"/>
        </patternFill>
      </fill>
    </dxf>
    <dxf>
      <fill>
        <patternFill patternType="solid">
          <fgColor rgb="FFFCBE7B"/>
          <bgColor rgb="FF000000"/>
        </patternFill>
      </fill>
    </dxf>
    <dxf>
      <fill>
        <patternFill patternType="solid">
          <fgColor rgb="FFFCC17C"/>
          <bgColor rgb="FF000000"/>
        </patternFill>
      </fill>
    </dxf>
    <dxf>
      <fill>
        <patternFill patternType="solid">
          <fgColor rgb="FFFCC27C"/>
          <bgColor rgb="FF000000"/>
        </patternFill>
      </fill>
    </dxf>
    <dxf>
      <fill>
        <patternFill patternType="solid">
          <fgColor rgb="FFFCC47C"/>
          <bgColor rgb="FF000000"/>
        </patternFill>
      </fill>
    </dxf>
    <dxf>
      <fill>
        <patternFill patternType="solid">
          <fgColor rgb="FFFCC57C"/>
          <bgColor rgb="FF000000"/>
        </patternFill>
      </fill>
    </dxf>
    <dxf>
      <fill>
        <patternFill patternType="solid">
          <fgColor rgb="FFFCEB84"/>
          <bgColor rgb="FF000000"/>
        </patternFill>
      </fill>
    </dxf>
    <dxf>
      <fill>
        <patternFill patternType="solid">
          <fgColor rgb="FFFDC67C"/>
          <bgColor rgb="FF000000"/>
        </patternFill>
      </fill>
    </dxf>
    <dxf>
      <fill>
        <patternFill patternType="solid">
          <fgColor rgb="FFFDC77D"/>
          <bgColor rgb="FF000000"/>
        </patternFill>
      </fill>
    </dxf>
    <dxf>
      <fill>
        <patternFill patternType="solid">
          <fgColor rgb="FFFDC97D"/>
          <bgColor rgb="FF000000"/>
        </patternFill>
      </fill>
    </dxf>
    <dxf>
      <fill>
        <patternFill patternType="solid">
          <fgColor rgb="FFFDCA7D"/>
          <bgColor rgb="FF000000"/>
        </patternFill>
      </fill>
    </dxf>
    <dxf>
      <fill>
        <patternFill patternType="solid">
          <fgColor rgb="FFFDCC7E"/>
          <bgColor rgb="FF000000"/>
        </patternFill>
      </fill>
    </dxf>
    <dxf>
      <fill>
        <patternFill patternType="solid">
          <fgColor rgb="FFFDCD7E"/>
          <bgColor rgb="FF000000"/>
        </patternFill>
      </fill>
    </dxf>
    <dxf>
      <fill>
        <patternFill patternType="solid">
          <fgColor rgb="FFFDCE7E"/>
          <bgColor rgb="FF000000"/>
        </patternFill>
      </fill>
    </dxf>
    <dxf>
      <fill>
        <patternFill patternType="solid">
          <fgColor rgb="FFFDCF7E"/>
          <bgColor rgb="FF000000"/>
        </patternFill>
      </fill>
    </dxf>
    <dxf>
      <fill>
        <patternFill patternType="solid">
          <fgColor rgb="FFFDD07E"/>
          <bgColor rgb="FF000000"/>
        </patternFill>
      </fill>
    </dxf>
    <dxf>
      <fill>
        <patternFill patternType="solid">
          <fgColor rgb="FFFDD17F"/>
          <bgColor rgb="FF000000"/>
        </patternFill>
      </fill>
    </dxf>
    <dxf>
      <fill>
        <patternFill patternType="solid">
          <fgColor rgb="FFFDD27F"/>
          <bgColor rgb="FF000000"/>
        </patternFill>
      </fill>
    </dxf>
    <dxf>
      <fill>
        <patternFill patternType="solid">
          <fgColor rgb="FFFDD37F"/>
          <bgColor rgb="FF000000"/>
        </patternFill>
      </fill>
    </dxf>
    <dxf>
      <fill>
        <patternFill patternType="solid">
          <fgColor rgb="FFFDD47F"/>
          <bgColor rgb="FF000000"/>
        </patternFill>
      </fill>
    </dxf>
    <dxf>
      <fill>
        <patternFill patternType="solid">
          <fgColor rgb="FFFDD57F"/>
          <bgColor rgb="FF000000"/>
        </patternFill>
      </fill>
    </dxf>
    <dxf>
      <fill>
        <patternFill patternType="solid">
          <fgColor rgb="FFFDD680"/>
          <bgColor rgb="FF000000"/>
        </patternFill>
      </fill>
    </dxf>
    <dxf>
      <fill>
        <patternFill patternType="solid">
          <fgColor rgb="FFFDD780"/>
          <bgColor rgb="FF000000"/>
        </patternFill>
      </fill>
    </dxf>
    <dxf>
      <fill>
        <patternFill patternType="solid">
          <fgColor rgb="FFFDD880"/>
          <bgColor rgb="FF000000"/>
        </patternFill>
      </fill>
    </dxf>
    <dxf>
      <fill>
        <patternFill patternType="solid">
          <fgColor rgb="FFFDEB84"/>
          <bgColor rgb="FF000000"/>
        </patternFill>
      </fill>
    </dxf>
    <dxf>
      <fill>
        <patternFill patternType="solid">
          <fgColor rgb="FFFED880"/>
          <bgColor rgb="FF000000"/>
        </patternFill>
      </fill>
    </dxf>
    <dxf>
      <fill>
        <patternFill patternType="solid">
          <fgColor rgb="FFFED980"/>
          <bgColor rgb="FF000000"/>
        </patternFill>
      </fill>
    </dxf>
    <dxf>
      <fill>
        <patternFill patternType="solid">
          <fgColor rgb="FFFEDA80"/>
          <bgColor rgb="FF000000"/>
        </patternFill>
      </fill>
    </dxf>
    <dxf>
      <fill>
        <patternFill patternType="solid">
          <fgColor rgb="FFFEDB80"/>
          <bgColor rgb="FF000000"/>
        </patternFill>
      </fill>
    </dxf>
    <dxf>
      <fill>
        <patternFill patternType="solid">
          <fgColor rgb="FFFEDB81"/>
          <bgColor rgb="FF000000"/>
        </patternFill>
      </fill>
    </dxf>
    <dxf>
      <fill>
        <patternFill patternType="solid">
          <fgColor rgb="FFFEDC81"/>
          <bgColor rgb="FF000000"/>
        </patternFill>
      </fill>
    </dxf>
    <dxf>
      <fill>
        <patternFill patternType="solid">
          <fgColor rgb="FFFEDD81"/>
          <bgColor rgb="FF000000"/>
        </patternFill>
      </fill>
    </dxf>
    <dxf>
      <fill>
        <patternFill patternType="solid">
          <fgColor rgb="FFFEDE81"/>
          <bgColor rgb="FF000000"/>
        </patternFill>
      </fill>
    </dxf>
    <dxf>
      <fill>
        <patternFill patternType="solid">
          <fgColor rgb="FFFEDF81"/>
          <bgColor rgb="FF000000"/>
        </patternFill>
      </fill>
    </dxf>
    <dxf>
      <fill>
        <patternFill patternType="solid">
          <fgColor rgb="FFFEE081"/>
          <bgColor rgb="FF000000"/>
        </patternFill>
      </fill>
    </dxf>
    <dxf>
      <fill>
        <patternFill patternType="solid">
          <fgColor rgb="FFFEE082"/>
          <bgColor rgb="FF000000"/>
        </patternFill>
      </fill>
    </dxf>
    <dxf>
      <fill>
        <patternFill patternType="solid">
          <fgColor rgb="FFFEE182"/>
          <bgColor rgb="FF000000"/>
        </patternFill>
      </fill>
    </dxf>
    <dxf>
      <fill>
        <patternFill patternType="solid">
          <fgColor rgb="FFFEE282"/>
          <bgColor rgb="FF000000"/>
        </patternFill>
      </fill>
    </dxf>
    <dxf>
      <fill>
        <patternFill patternType="solid">
          <fgColor rgb="FFFEE382"/>
          <bgColor rgb="FF000000"/>
        </patternFill>
      </fill>
    </dxf>
    <dxf>
      <fill>
        <patternFill patternType="solid">
          <fgColor rgb="FFFEE482"/>
          <bgColor rgb="FF000000"/>
        </patternFill>
      </fill>
    </dxf>
    <dxf>
      <fill>
        <patternFill patternType="solid">
          <fgColor rgb="FFFEE582"/>
          <bgColor rgb="FF000000"/>
        </patternFill>
      </fill>
    </dxf>
    <dxf>
      <fill>
        <patternFill patternType="solid">
          <fgColor rgb="FFFEE583"/>
          <bgColor rgb="FF000000"/>
        </patternFill>
      </fill>
    </dxf>
    <dxf>
      <fill>
        <patternFill patternType="solid">
          <fgColor rgb="FFFEE683"/>
          <bgColor rgb="FF000000"/>
        </patternFill>
      </fill>
    </dxf>
    <dxf>
      <fill>
        <patternFill patternType="solid">
          <fgColor rgb="FFFEE783"/>
          <bgColor rgb="FF000000"/>
        </patternFill>
      </fill>
    </dxf>
    <dxf>
      <fill>
        <patternFill patternType="solid">
          <fgColor rgb="FFFEE883"/>
          <bgColor rgb="FF000000"/>
        </patternFill>
      </fill>
    </dxf>
    <dxf>
      <fill>
        <patternFill patternType="solid">
          <fgColor rgb="FFFEE983"/>
          <bgColor rgb="FF000000"/>
        </patternFill>
      </fill>
    </dxf>
    <dxf>
      <fill>
        <patternFill patternType="solid">
          <fgColor rgb="FFFEEA83"/>
          <bgColor rgb="FF000000"/>
        </patternFill>
      </fill>
    </dxf>
    <dxf>
      <fill>
        <patternFill patternType="solid">
          <fgColor rgb="FFFEEB84"/>
          <bgColor rgb="FF000000"/>
        </patternFill>
      </fill>
    </dxf>
    <dxf>
      <fill>
        <patternFill patternType="solid">
          <fgColor rgb="FFFFEB84"/>
          <bgColor rgb="FF000000"/>
        </patternFill>
      </fill>
    </dxf>
    <dxf>
      <font>
        <name val="Arial"/>
        <charset val="1"/>
        <family val="0"/>
        <color rgb="FF9C0006"/>
      </font>
      <fill>
        <patternFill>
          <bgColor rgb="FFFFC7CE"/>
        </patternFill>
      </fill>
    </dxf>
    <dxf>
      <fill>
        <patternFill patternType="solid">
          <fgColor rgb="FFC6EFCE"/>
          <bgColor rgb="FF000000"/>
        </patternFill>
      </fill>
    </dxf>
    <dxf>
      <fill>
        <patternFill patternType="solid">
          <fgColor rgb="FFFFEB9C"/>
          <bgColor rgb="FF000000"/>
        </patternFill>
      </fill>
    </dxf>
    <dxf>
      <fill>
        <patternFill patternType="solid">
          <fgColor rgb="FF006100"/>
          <bgColor rgb="FF000000"/>
        </patternFill>
      </fill>
    </dxf>
    <dxf>
      <fill>
        <patternFill patternType="solid">
          <fgColor rgb="FF9C6500"/>
          <bgColor rgb="FF000000"/>
        </patternFill>
      </fill>
    </dxf>
    <dxf>
      <font>
        <name val="Arial"/>
        <charset val="1"/>
        <family val="0"/>
        <color rgb="FF006100"/>
      </font>
      <fill>
        <patternFill>
          <bgColor rgb="FFC6EFCE"/>
        </patternFill>
      </fill>
    </dxf>
    <dxf>
      <font>
        <name val="Arial"/>
        <charset val="1"/>
        <family val="0"/>
        <color rgb="FF9C6500"/>
      </font>
      <fill>
        <patternFill>
          <bgColor rgb="FFFFEB9C"/>
        </patternFill>
      </fill>
    </dxf>
    <dxf>
      <fill>
        <patternFill patternType="solid">
          <fgColor rgb="FF0563C1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9C6500"/>
      <rgbColor rgb="FF800080"/>
      <rgbColor rgb="FF0E8A5F"/>
      <rgbColor rgb="FFD9D9D9"/>
      <rgbColor rgb="FF595959"/>
      <rgbColor rgb="FF9999FF"/>
      <rgbColor rgb="FF993366"/>
      <rgbColor rgb="FFFFFFCC"/>
      <rgbColor rgb="FFCCFFFF"/>
      <rgbColor rgb="FF660066"/>
      <rgbColor rgb="FFFF8080"/>
      <rgbColor rgb="FF0563C1"/>
      <rgbColor rgb="FFD6E0EC"/>
      <rgbColor rgb="FF000080"/>
      <rgbColor rgb="FFFF00FF"/>
      <rgbColor rgb="FFFFFF00"/>
      <rgbColor rgb="FF00FFFF"/>
      <rgbColor rgb="FF800080"/>
      <rgbColor rgb="FF800000"/>
      <rgbColor rgb="FF1F4E78"/>
      <rgbColor rgb="FF0000FF"/>
      <rgbColor rgb="FF00CCFF"/>
      <rgbColor rgb="FFCCFFFF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E7695"/>
      <rgbColor rgb="FF969696"/>
      <rgbColor rgb="FF0F2B5B"/>
      <rgbColor rgb="FF339966"/>
      <rgbColor rgb="FF003300"/>
      <rgbColor rgb="FF333300"/>
      <rgbColor rgb="FF993300"/>
      <rgbColor rgb="FF993366"/>
      <rgbColor rgb="FF1C4E9E"/>
      <rgbColor rgb="FF1B27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drawing1.xml><?xml version="1.0" encoding="utf-8"?>
<wsDr xmlns="http://schemas.openxmlformats.org/drawingml/2006/spreadsheetDrawing">
  <twoCellAnchor editAs="oneCell">
    <from>
      <col>1</col>
      <colOff>0</colOff>
      <row>1</row>
      <rowOff>0</rowOff>
    </from>
    <to>
      <col>1</col>
      <colOff>855720</colOff>
      <row>3</row>
      <rowOff>331920</rowOff>
    </to>
    <pic>
      <nvPicPr>
        <cNvPr id="0" name="Image 1" descr="Picture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211320" y="190440"/>
          <a:ext cx="855720" cy="85572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</wsDr>
</file>

<file path=xl/drawings/drawing2.xml><?xml version="1.0" encoding="utf-8"?>
<wsDr xmlns="http://schemas.openxmlformats.org/drawingml/2006/spreadsheetDrawing">
  <twoCellAnchor editAs="oneCell">
    <from>
      <col>1</col>
      <colOff>0</colOff>
      <row>0</row>
      <rowOff>0</rowOff>
    </from>
    <to>
      <col>1</col>
      <colOff>855360</colOff>
      <row>4</row>
      <rowOff>64800</rowOff>
    </to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211320" y="0"/>
          <a:ext cx="855360" cy="85536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</wsDr>
</file>

<file path=xl/tables/table1.xml><?xml version="1.0" encoding="utf-8"?>
<table xmlns="http://schemas.openxmlformats.org/spreadsheetml/2006/main" id="1" name="MarksTable" displayName="MarksTable" ref="A1:U1001" headerRowCount="1" totalsRowCount="0" totalsRowShown="0">
  <autoFilter ref="A1:U1001"/>
  <tableColumns count="21">
    <tableColumn id="1" name="Student ID"/>
    <tableColumn id="2" name="Student Name"/>
    <tableColumn id="3" name="Class"/>
    <tableColumn id="4" name="Section"/>
    <tableColumn id="5" name="Gender"/>
    <tableColumn id="6" name="Math"/>
    <tableColumn id="7" name="Science"/>
    <tableColumn id="8" name="English"/>
    <tableColumn id="9" name="Hindi"/>
    <tableColumn id="10" name="Social Science"/>
    <tableColumn id="11" name="Total Marks"/>
    <tableColumn id="12" name="Percentage"/>
    <tableColumn id="13" name="Grade"/>
    <tableColumn id="14" name="Result"/>
    <tableColumn id="15" name="Is Pass"/>
    <tableColumn id="16" name="Overall Rank"/>
    <tableColumn id="17" name="Class Rank"/>
    <tableColumn id="18" name="Exam Date"/>
    <tableColumn id="19" name="Exam Time"/>
    <tableColumn id="20" name="Attendance %"/>
    <tableColumn id="21" name="Remarks"/>
  </tableColumns>
</table>
</file>

<file path=xl/tables/table2.xml><?xml version="1.0" encoding="utf-8"?>
<table xmlns="http://schemas.openxmlformats.org/spreadsheetml/2006/main" id="2" name="FeesTable" displayName="FeesTable" ref="A1:S1001" headerRowCount="1" totalsRowCount="0" totalsRowShown="0">
  <autoFilter ref="A1:S1001"/>
  <tableColumns count="19">
    <tableColumn id="1" name="Student ID"/>
    <tableColumn id="2" name="Student Name"/>
    <tableColumn id="3" name="Class"/>
    <tableColumn id="4" name="Section"/>
    <tableColumn id="5" name="Annual Fee (Rs.)"/>
    <tableColumn id="6" name="Fee Paid (Rs.)"/>
    <tableColumn id="7" name="Balance Due (Rs.)"/>
    <tableColumn id="8" name="Discount %"/>
    <tableColumn id="9" name="Scholarship"/>
    <tableColumn id="10" name="Payment Mode"/>
    <tableColumn id="11" name="Payment Date"/>
    <tableColumn id="12" name="Payment Time"/>
    <tableColumn id="13" name="Due Date"/>
    <tableColumn id="14" name="Days Overdue"/>
    <tableColumn id="15" name="Fee Status"/>
    <tableColumn id="16" name="Late Fee Applicable"/>
    <tableColumn id="17" name="Late Fee (Rs.)"/>
    <tableColumn id="18" name="Total Payable (Rs.)"/>
    <tableColumn id="19" name="Last Reminder Sent"/>
  </tableColumns>
</table>
</file>

<file path=xl/tables/table3.xml><?xml version="1.0" encoding="utf-8"?>
<table xmlns="http://schemas.openxmlformats.org/spreadsheetml/2006/main" id="3" name="ContactTable" displayName="ContactTable" ref="A1:Q1001" headerRowCount="1" totalsRowCount="0" totalsRowShown="0">
  <autoFilter ref="A1:Q1001"/>
  <tableColumns count="17">
    <tableColumn id="1" name="Student ID"/>
    <tableColumn id="2" name="Student Name"/>
    <tableColumn id="3" name="Class"/>
    <tableColumn id="4" name="Father's Name"/>
    <tableColumn id="5" name="Mother's Name"/>
    <tableColumn id="6" name="Date of Birth"/>
    <tableColumn id="7" name="Age"/>
    <tableColumn id="8" name="Blood Group"/>
    <tableColumn id="9" name="Parent Mobile (WhatsApp)"/>
    <tableColumn id="10" name="WhatsApp Chat Link"/>
    <tableColumn id="11" name="Parent Email"/>
    <tableColumn id="12" name="Email Link"/>
    <tableColumn id="13" name="Address"/>
    <tableColumn id="14" name="City"/>
    <tableColumn id="15" name="State"/>
    <tableColumn id="16" name="Pincode"/>
    <tableColumn id="17" name="Emergency Contact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hyperlink" Target="https://rpit.in/" TargetMode="External" Id="rId1"/><Relationship Type="http://schemas.openxmlformats.org/officeDocument/2006/relationships/hyperlink" Target="https://learn.rpit.in/courses/ms-excel/01-1000-student-workbook/handout.pdf" TargetMode="External" Id="rId2"/><Relationship Type="http://schemas.openxmlformats.org/officeDocument/2006/relationships/hyperlink" Target="https://learn.rpit.in/courses/ms-excel/01-1000-student-workbook/handout.html" TargetMode="External" Id="rId3"/><Relationship Type="http://schemas.openxmlformats.org/officeDocument/2006/relationships/hyperlink" Target="https://learn.rpit.in/courses/ms-excel/01-1000-student-workbook/" TargetMode="External" Id="rId4"/><Relationship Type="http://schemas.openxmlformats.org/officeDocument/2006/relationships/drawing" Target="/xl/drawings/drawing1.xml" Id="rId5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1"/>
  </sheetPr>
  <dimension ref="B2:I31"/>
  <sheetViews>
    <sheetView showFormulas="0" showGridLines="0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3" customWidth="1" style="38" min="1" max="1"/>
    <col width="13" customWidth="1" style="38" min="2" max="9"/>
    <col width="3" customWidth="1" style="38" min="10" max="10"/>
  </cols>
  <sheetData>
    <row r="2" ht="15.75" customHeight="1" s="39">
      <c r="D2" s="40" t="inlineStr">
        <is>
          <t>RPIT COMPUTERS  ·  RAMARPAN CREATIONS LLP</t>
        </is>
      </c>
    </row>
    <row r="3" ht="25.5" customHeight="1" s="39">
      <c r="D3" s="41" t="inlineStr">
        <is>
          <t>Student Practice Workbook — 1,000 Students</t>
        </is>
      </c>
    </row>
    <row r="4" ht="30" customHeight="1" s="39">
      <c r="D4" s="42" t="inlineStr">
        <is>
          <t>A single, linked, three-sheet dataset for learning Excel from zero to advanced.</t>
        </is>
      </c>
    </row>
    <row r="5" ht="15.75" customHeight="1" s="39">
      <c r="D5" s="43" t="inlineStr">
        <is>
          <t>rpit.in   ·   youtube.com/@RPITtech   ·   we@rpit.in</t>
        </is>
      </c>
    </row>
    <row r="6" ht="3.75" customHeight="1" s="39">
      <c r="B6" s="44" t="n"/>
      <c r="C6" s="44" t="n"/>
      <c r="D6" s="44" t="n"/>
      <c r="E6" s="44" t="n"/>
      <c r="F6" s="44" t="n"/>
      <c r="G6" s="44" t="n"/>
      <c r="H6" s="44" t="n"/>
      <c r="I6" s="44" t="n"/>
    </row>
    <row r="8" ht="16.5" customHeight="1" s="39">
      <c r="B8" s="45" t="inlineStr">
        <is>
          <t>This is the exact workbook RPIT Tech hands every new trainee before their first client visit — and the same one behind the free 40-question practice course below. Work through Marks, Fees and Contact in order; every sheet is keyed to the same Student ID (STU0001–STU1000).</t>
        </is>
      </c>
    </row>
    <row r="9" ht="16.5" customHeight="1" s="39"/>
    <row r="10" ht="16.5" customHeight="1" s="39"/>
    <row r="13" ht="16.5" customHeight="1" s="39">
      <c r="B13" s="46" t="inlineStr">
        <is>
          <t>Companion resources — free at learn.rpit.in</t>
        </is>
      </c>
    </row>
    <row r="15" ht="15.75" customHeight="1" s="39">
      <c r="B15" s="47" t="inlineStr">
        <is>
          <t>▸</t>
        </is>
      </c>
      <c r="C15" s="48" t="inlineStr">
        <is>
          <t>40-Question Practice Course (PDF)</t>
        </is>
      </c>
      <c r="F15" s="49" t="inlineStr">
        <is>
          <t>Story-driven, basic to advanced, with a full verified answer key.</t>
        </is>
      </c>
    </row>
    <row r="16" ht="6" customHeight="1" s="39">
      <c r="C16" s="49" t="n"/>
    </row>
    <row r="17" ht="15.75" customHeight="1" s="39">
      <c r="B17" s="47" t="inlineStr">
        <is>
          <t>▸</t>
        </is>
      </c>
      <c r="C17" s="48" t="inlineStr">
        <is>
          <t>Web version of the course</t>
        </is>
      </c>
      <c r="F17" s="49" t="inlineStr">
        <is>
          <t>Same 40 questions, browsable online with jump-to-answer links.</t>
        </is>
      </c>
    </row>
    <row r="18" ht="6" customHeight="1" s="39">
      <c r="C18" s="49" t="n"/>
    </row>
    <row r="19" ht="15.75" customHeight="1" s="39">
      <c r="B19" s="47" t="inlineStr">
        <is>
          <t>▸</t>
        </is>
      </c>
      <c r="C19" s="48" t="inlineStr">
        <is>
          <t>Course home page</t>
        </is>
      </c>
      <c r="F19" s="49" t="inlineStr">
        <is>
          <t>Overview, downloads and what you will learn.</t>
        </is>
      </c>
    </row>
    <row r="20" ht="6" customHeight="1" s="39">
      <c r="C20" s="49" t="n"/>
    </row>
    <row r="22" ht="16.5" customHeight="1" s="39">
      <c r="B22" s="46" t="inlineStr">
        <is>
          <t>How the sheets connect</t>
        </is>
      </c>
    </row>
    <row r="24" ht="19.5" customHeight="1" s="39">
      <c r="B24" s="45" t="inlineStr">
        <is>
          <t>See the ReadMe tab for the full data dictionary, formula map and suggested exercises. Marks, Fees and Contact are already linked by Student ID with live VLOOKUP formulas — edit a name once in Marks and it updates everywhere else.</t>
        </is>
      </c>
    </row>
    <row r="25" ht="19.5" customHeight="1" s="39"/>
    <row r="27" ht="1.5" customHeight="1" s="39">
      <c r="B27" s="50" t="n"/>
      <c r="C27" s="50" t="n"/>
      <c r="D27" s="50" t="n"/>
      <c r="E27" s="50" t="n"/>
      <c r="F27" s="50" t="n"/>
      <c r="G27" s="50" t="n"/>
      <c r="H27" s="50" t="n"/>
      <c r="I27" s="50" t="n"/>
    </row>
    <row r="29" ht="15" customHeight="1" s="39">
      <c r="B29" s="51" t="inlineStr">
        <is>
          <t>© 2026 RPIT Tech · Ramarpan Creations LLP · Mumbai · ISO 9001:2015 · MSME Registered</t>
        </is>
      </c>
    </row>
    <row r="30" ht="12.75" customHeight="1" s="39">
      <c r="B30" s="52" t="inlineStr">
        <is>
          <t>Free for personal learning, study and reference — keep this workbook whole and unaltered. Commercial use (resale, paid courses/training, redistribution on a paid platform, re-publishing under another name) is prohibited without written permission. Licensing: we@rpit.in</t>
        </is>
      </c>
    </row>
    <row r="31" ht="12.75" customHeight="1" s="39"/>
  </sheetData>
  <mergeCells count="17">
    <mergeCell ref="D2:I2"/>
    <mergeCell ref="C18:I18"/>
    <mergeCell ref="C19:E19"/>
    <mergeCell ref="B29:I29"/>
    <mergeCell ref="F17:I17"/>
    <mergeCell ref="D4:I4"/>
    <mergeCell ref="D5:I5"/>
    <mergeCell ref="B8:I10"/>
    <mergeCell ref="C20:I20"/>
    <mergeCell ref="F15:I15"/>
    <mergeCell ref="C17:E17"/>
    <mergeCell ref="C16:I16"/>
    <mergeCell ref="D3:I3"/>
    <mergeCell ref="F19:I19"/>
    <mergeCell ref="C15:E15"/>
    <mergeCell ref="B24:I25"/>
    <mergeCell ref="B30:I31"/>
  </mergeCells>
  <hyperlinks>
    <hyperlink xmlns:r="http://schemas.openxmlformats.org/officeDocument/2006/relationships" ref="D5" display="rpit.in   ·   youtube.com/@RPITtech   ·   we@rpit.in" r:id="rId1"/>
    <hyperlink xmlns:r="http://schemas.openxmlformats.org/officeDocument/2006/relationships" ref="C15" r:id="rId2"/>
    <hyperlink xmlns:r="http://schemas.openxmlformats.org/officeDocument/2006/relationships" ref="C17" r:id="rId3"/>
    <hyperlink xmlns:r="http://schemas.openxmlformats.org/officeDocument/2006/relationships" ref="C19" r:id="rId4"/>
  </hyperlinks>
  <printOptions horizontalCentered="0" verticalCentered="0" headings="0" gridLines="0" gridLinesSet="1"/>
  <pageMargins left="0.75" right="0.75" top="1" bottom="1" header="0.511811023622047" footer="0.511811023622047"/>
  <pageSetup orientation="landscape" paperSize="9" scale="100" fitToHeight="0" fitToWidth="1" pageOrder="downThenOver" blackAndWhite="0" draft="0" horizontalDpi="300" verticalDpi="300" copies="1"/>
  <drawing xmlns:r="http://schemas.openxmlformats.org/officeDocument/2006/relationships" r:id="rId5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U100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/>
  <cols>
    <col width="10" customWidth="1" style="38" min="1" max="1"/>
    <col width="20" customWidth="1" style="38" min="2" max="2"/>
    <col width="7" customWidth="1" style="38" min="3" max="3"/>
    <col width="8" customWidth="1" style="38" min="4" max="5"/>
    <col width="7" customWidth="1" style="38" min="6" max="6"/>
    <col width="8" customWidth="1" style="38" min="7" max="8"/>
    <col width="7" customWidth="1" style="38" min="9" max="9"/>
    <col width="14" customWidth="1" style="38" min="10" max="10"/>
    <col width="10" customWidth="1" style="38" min="11" max="11"/>
    <col width="11" customWidth="1" style="38" min="12" max="12"/>
    <col width="7" customWidth="1" style="38" min="13" max="13"/>
    <col width="8" customWidth="1" style="38" min="14" max="15"/>
    <col width="12" customWidth="1" style="38" min="16" max="16"/>
    <col width="10" customWidth="1" style="38" min="17" max="17"/>
    <col width="12" customWidth="1" style="38" min="18" max="18"/>
    <col width="10" customWidth="1" style="38" min="19" max="20"/>
    <col width="26" customWidth="1" style="38" min="21" max="21"/>
  </cols>
  <sheetData>
    <row r="1" ht="21.75" customHeight="1" s="39">
      <c r="A1" s="53" t="inlineStr">
        <is>
          <t>Student ID</t>
        </is>
      </c>
      <c r="B1" s="53" t="inlineStr">
        <is>
          <t>Student Name</t>
        </is>
      </c>
      <c r="C1" s="53" t="inlineStr">
        <is>
          <t>Class</t>
        </is>
      </c>
      <c r="D1" s="53" t="inlineStr">
        <is>
          <t>Section</t>
        </is>
      </c>
      <c r="E1" s="53" t="inlineStr">
        <is>
          <t>Gender</t>
        </is>
      </c>
      <c r="F1" s="53" t="inlineStr">
        <is>
          <t>Math</t>
        </is>
      </c>
      <c r="G1" s="53" t="inlineStr">
        <is>
          <t>Science</t>
        </is>
      </c>
      <c r="H1" s="53" t="inlineStr">
        <is>
          <t>English</t>
        </is>
      </c>
      <c r="I1" s="53" t="inlineStr">
        <is>
          <t>Hindi</t>
        </is>
      </c>
      <c r="J1" s="53" t="inlineStr">
        <is>
          <t>Social Science</t>
        </is>
      </c>
      <c r="K1" s="53" t="inlineStr">
        <is>
          <t>Total Marks</t>
        </is>
      </c>
      <c r="L1" s="53" t="inlineStr">
        <is>
          <t>Percentage</t>
        </is>
      </c>
      <c r="M1" s="53" t="inlineStr">
        <is>
          <t>Grade</t>
        </is>
      </c>
      <c r="N1" s="53" t="inlineStr">
        <is>
          <t>Result</t>
        </is>
      </c>
      <c r="O1" s="53" t="inlineStr">
        <is>
          <t>Is Pass</t>
        </is>
      </c>
      <c r="P1" s="53" t="inlineStr">
        <is>
          <t>Overall Rank</t>
        </is>
      </c>
      <c r="Q1" s="53" t="inlineStr">
        <is>
          <t>Class Rank</t>
        </is>
      </c>
      <c r="R1" s="53" t="inlineStr">
        <is>
          <t>Exam Date</t>
        </is>
      </c>
      <c r="S1" s="53" t="inlineStr">
        <is>
          <t>Exam Time</t>
        </is>
      </c>
      <c r="T1" s="53" t="inlineStr">
        <is>
          <t>Attendance %</t>
        </is>
      </c>
      <c r="U1" s="53" t="inlineStr">
        <is>
          <t>Remarks</t>
        </is>
      </c>
    </row>
    <row r="2" ht="15" customHeight="1" s="39">
      <c r="A2" s="54" t="inlineStr">
        <is>
          <t>STU0001</t>
        </is>
      </c>
      <c r="B2" s="55" t="inlineStr">
        <is>
          <t>Vivaan Rawat</t>
        </is>
      </c>
      <c r="C2" s="54" t="n">
        <v>5</v>
      </c>
      <c r="D2" s="54" t="inlineStr">
        <is>
          <t>B</t>
        </is>
      </c>
      <c r="E2" s="54" t="inlineStr">
        <is>
          <t>Male</t>
        </is>
      </c>
      <c r="F2" s="54" t="n">
        <v>70</v>
      </c>
      <c r="G2" s="54" t="n">
        <v>64</v>
      </c>
      <c r="H2" s="54" t="n">
        <v>62</v>
      </c>
      <c r="I2" s="54" t="n">
        <v>78</v>
      </c>
      <c r="J2" s="54" t="n">
        <v>65</v>
      </c>
      <c r="K2" s="54">
        <f>SUM(F2:J2)</f>
        <v/>
      </c>
      <c r="L2" s="56">
        <f>ROUND(K2/500,4)</f>
        <v/>
      </c>
      <c r="M2" s="54">
        <f>IF(L2&gt;=0.9,"A+",IF(L2&gt;=0.8,"A",IF(L2&gt;=0.7,"B",IF(L2&gt;=0.6,"C",IF(L2&gt;=0.33,"D","F")))))</f>
        <v/>
      </c>
      <c r="N2" s="54">
        <f>IF(L2&gt;=0.33,"PASS","FAIL")</f>
        <v/>
      </c>
      <c r="O2" s="54">
        <f>L2&gt;=0.33</f>
        <v/>
      </c>
      <c r="P2" s="54">
        <f>RANK(L2,$L$2:$L$1001)</f>
        <v/>
      </c>
      <c r="Q2" s="54">
        <f>SUMPRODUCT(($C$2:$C$1001=C2)*($L$2:$L$1001&gt;L2))+1</f>
        <v/>
      </c>
      <c r="R2" s="57" t="n">
        <v>46091</v>
      </c>
      <c r="S2" s="58" t="n">
        <v>0.4270833333333333</v>
      </c>
      <c r="T2" s="59" t="n">
        <v>0.804</v>
      </c>
      <c r="U2" s="55">
        <f>IF(N2="PASS",IF(L2&gt;=0.9,"Excellent performance","Good, keep improving"),"Needs immediate attention")</f>
        <v/>
      </c>
    </row>
    <row r="3" ht="15" customHeight="1" s="39">
      <c r="A3" s="54" t="inlineStr">
        <is>
          <t>STU0002</t>
        </is>
      </c>
      <c r="B3" s="55" t="inlineStr">
        <is>
          <t>Naveen Mukherjee</t>
        </is>
      </c>
      <c r="C3" s="54" t="n">
        <v>9</v>
      </c>
      <c r="D3" s="54" t="inlineStr">
        <is>
          <t>A</t>
        </is>
      </c>
      <c r="E3" s="54" t="inlineStr">
        <is>
          <t>Male</t>
        </is>
      </c>
      <c r="F3" s="54" t="n">
        <v>78</v>
      </c>
      <c r="G3" s="54" t="n">
        <v>87</v>
      </c>
      <c r="H3" s="54" t="n">
        <v>69</v>
      </c>
      <c r="I3" s="54" t="n">
        <v>53</v>
      </c>
      <c r="J3" s="54" t="n">
        <v>64</v>
      </c>
      <c r="K3" s="54">
        <f>SUM(F3:J3)</f>
        <v/>
      </c>
      <c r="L3" s="56">
        <f>ROUND(K3/500,4)</f>
        <v/>
      </c>
      <c r="M3" s="54">
        <f>IF(L3&gt;=0.9,"A+",IF(L3&gt;=0.8,"A",IF(L3&gt;=0.7,"B",IF(L3&gt;=0.6,"C",IF(L3&gt;=0.33,"D","F")))))</f>
        <v/>
      </c>
      <c r="N3" s="54">
        <f>IF(L3&gt;=0.33,"PASS","FAIL")</f>
        <v/>
      </c>
      <c r="O3" s="54">
        <f>L3&gt;=0.33</f>
        <v/>
      </c>
      <c r="P3" s="54">
        <f>RANK(L3,$L$2:$L$1001)</f>
        <v/>
      </c>
      <c r="Q3" s="54">
        <f>SUMPRODUCT(($C$2:$C$1001=C3)*($L$2:$L$1001&gt;L3))+1</f>
        <v/>
      </c>
      <c r="R3" s="57" t="n">
        <v>46091</v>
      </c>
      <c r="S3" s="58" t="n">
        <v>0.40625</v>
      </c>
      <c r="T3" s="59" t="n">
        <v>0.845</v>
      </c>
      <c r="U3" s="55">
        <f>IF(N3="PASS",IF(L3&gt;=0.9,"Excellent performance","Good, keep improving"),"Needs immediate attention")</f>
        <v/>
      </c>
    </row>
    <row r="4" ht="15" customHeight="1" s="39">
      <c r="A4" s="54" t="inlineStr">
        <is>
          <t>STU0003</t>
        </is>
      </c>
      <c r="B4" s="55" t="inlineStr">
        <is>
          <t>Kartik Gupta</t>
        </is>
      </c>
      <c r="C4" s="54" t="n">
        <v>6</v>
      </c>
      <c r="D4" s="54" t="inlineStr">
        <is>
          <t>D</t>
        </is>
      </c>
      <c r="E4" s="54" t="inlineStr">
        <is>
          <t>Male</t>
        </is>
      </c>
      <c r="F4" s="54" t="n">
        <v>59</v>
      </c>
      <c r="G4" s="54" t="n">
        <v>62</v>
      </c>
      <c r="H4" s="54" t="n">
        <v>70</v>
      </c>
      <c r="I4" s="54" t="n">
        <v>85</v>
      </c>
      <c r="J4" s="54" t="n">
        <v>87</v>
      </c>
      <c r="K4" s="54">
        <f>SUM(F4:J4)</f>
        <v/>
      </c>
      <c r="L4" s="56">
        <f>ROUND(K4/500,4)</f>
        <v/>
      </c>
      <c r="M4" s="54">
        <f>IF(L4&gt;=0.9,"A+",IF(L4&gt;=0.8,"A",IF(L4&gt;=0.7,"B",IF(L4&gt;=0.6,"C",IF(L4&gt;=0.33,"D","F")))))</f>
        <v/>
      </c>
      <c r="N4" s="54">
        <f>IF(L4&gt;=0.33,"PASS","FAIL")</f>
        <v/>
      </c>
      <c r="O4" s="54">
        <f>L4&gt;=0.33</f>
        <v/>
      </c>
      <c r="P4" s="54">
        <f>RANK(L4,$L$2:$L$1001)</f>
        <v/>
      </c>
      <c r="Q4" s="54">
        <f>SUMPRODUCT(($C$2:$C$1001=C4)*($L$2:$L$1001&gt;L4))+1</f>
        <v/>
      </c>
      <c r="R4" s="57" t="n">
        <v>46091</v>
      </c>
      <c r="S4" s="58" t="n">
        <v>0.5</v>
      </c>
      <c r="T4" s="59" t="n">
        <v>0.846</v>
      </c>
      <c r="U4" s="55">
        <f>IF(N4="PASS",IF(L4&gt;=0.9,"Excellent performance","Good, keep improving"),"Needs immediate attention")</f>
        <v/>
      </c>
    </row>
    <row r="5" ht="15" customHeight="1" s="39">
      <c r="A5" s="54" t="inlineStr">
        <is>
          <t>STU0004</t>
        </is>
      </c>
      <c r="B5" s="55" t="inlineStr">
        <is>
          <t>Karan Kapoor</t>
        </is>
      </c>
      <c r="C5" s="54" t="n">
        <v>5</v>
      </c>
      <c r="D5" s="54" t="inlineStr">
        <is>
          <t>C</t>
        </is>
      </c>
      <c r="E5" s="54" t="inlineStr">
        <is>
          <t>Male</t>
        </is>
      </c>
      <c r="F5" s="54" t="n">
        <v>64</v>
      </c>
      <c r="G5" s="54" t="n">
        <v>91</v>
      </c>
      <c r="H5" s="54" t="n">
        <v>50</v>
      </c>
      <c r="I5" s="54" t="n">
        <v>82</v>
      </c>
      <c r="J5" s="54" t="n">
        <v>77</v>
      </c>
      <c r="K5" s="54">
        <f>SUM(F5:J5)</f>
        <v/>
      </c>
      <c r="L5" s="56">
        <f>ROUND(K5/500,4)</f>
        <v/>
      </c>
      <c r="M5" s="54">
        <f>IF(L5&gt;=0.9,"A+",IF(L5&gt;=0.8,"A",IF(L5&gt;=0.7,"B",IF(L5&gt;=0.6,"C",IF(L5&gt;=0.33,"D","F")))))</f>
        <v/>
      </c>
      <c r="N5" s="54">
        <f>IF(L5&gt;=0.33,"PASS","FAIL")</f>
        <v/>
      </c>
      <c r="O5" s="54">
        <f>L5&gt;=0.33</f>
        <v/>
      </c>
      <c r="P5" s="54">
        <f>RANK(L5,$L$2:$L$1001)</f>
        <v/>
      </c>
      <c r="Q5" s="54">
        <f>SUMPRODUCT(($C$2:$C$1001=C5)*($L$2:$L$1001&gt;L5))+1</f>
        <v/>
      </c>
      <c r="R5" s="57" t="n">
        <v>46091</v>
      </c>
      <c r="S5" s="58" t="n">
        <v>0.4270833333333333</v>
      </c>
      <c r="T5" s="59" t="n">
        <v>0.764</v>
      </c>
      <c r="U5" s="55">
        <f>IF(N5="PASS",IF(L5&gt;=0.9,"Excellent performance","Good, keep improving"),"Needs immediate attention")</f>
        <v/>
      </c>
    </row>
    <row r="6" ht="15" customHeight="1" s="39">
      <c r="A6" s="54" t="inlineStr">
        <is>
          <t>STU0005</t>
        </is>
      </c>
      <c r="B6" s="55" t="inlineStr">
        <is>
          <t>Rajat Kapoor</t>
        </is>
      </c>
      <c r="C6" s="54" t="n">
        <v>3</v>
      </c>
      <c r="D6" s="54" t="inlineStr">
        <is>
          <t>B</t>
        </is>
      </c>
      <c r="E6" s="54" t="inlineStr">
        <is>
          <t>Male</t>
        </is>
      </c>
      <c r="F6" s="54" t="n">
        <v>74</v>
      </c>
      <c r="G6" s="54" t="n">
        <v>72</v>
      </c>
      <c r="H6" s="54" t="n">
        <v>81</v>
      </c>
      <c r="I6" s="54" t="n">
        <v>72</v>
      </c>
      <c r="J6" s="54" t="n">
        <v>60</v>
      </c>
      <c r="K6" s="54">
        <f>SUM(F6:J6)</f>
        <v/>
      </c>
      <c r="L6" s="56">
        <f>ROUND(K6/500,4)</f>
        <v/>
      </c>
      <c r="M6" s="54">
        <f>IF(L6&gt;=0.9,"A+",IF(L6&gt;=0.8,"A",IF(L6&gt;=0.7,"B",IF(L6&gt;=0.6,"C",IF(L6&gt;=0.33,"D","F")))))</f>
        <v/>
      </c>
      <c r="N6" s="54">
        <f>IF(L6&gt;=0.33,"PASS","FAIL")</f>
        <v/>
      </c>
      <c r="O6" s="54">
        <f>L6&gt;=0.33</f>
        <v/>
      </c>
      <c r="P6" s="54">
        <f>RANK(L6,$L$2:$L$1001)</f>
        <v/>
      </c>
      <c r="Q6" s="54">
        <f>SUMPRODUCT(($C$2:$C$1001=C6)*($L$2:$L$1001&gt;L6))+1</f>
        <v/>
      </c>
      <c r="R6" s="57" t="n">
        <v>46091</v>
      </c>
      <c r="S6" s="58" t="n">
        <v>0.3333333333333333</v>
      </c>
      <c r="T6" s="59" t="n">
        <v>0.927</v>
      </c>
      <c r="U6" s="55">
        <f>IF(N6="PASS",IF(L6&gt;=0.9,"Excellent performance","Good, keep improving"),"Needs immediate attention")</f>
        <v/>
      </c>
    </row>
    <row r="7" ht="15" customHeight="1" s="39">
      <c r="A7" s="54" t="inlineStr">
        <is>
          <t>STU0006</t>
        </is>
      </c>
      <c r="B7" s="55" t="inlineStr">
        <is>
          <t>Meera Kapoor</t>
        </is>
      </c>
      <c r="C7" s="54" t="n">
        <v>3</v>
      </c>
      <c r="D7" s="54" t="inlineStr">
        <is>
          <t>D</t>
        </is>
      </c>
      <c r="E7" s="54" t="inlineStr">
        <is>
          <t>Female</t>
        </is>
      </c>
      <c r="F7" s="54" t="n">
        <v>69</v>
      </c>
      <c r="G7" s="54" t="n">
        <v>89</v>
      </c>
      <c r="H7" s="54" t="n">
        <v>80</v>
      </c>
      <c r="I7" s="54" t="n">
        <v>73</v>
      </c>
      <c r="J7" s="54" t="n">
        <v>66</v>
      </c>
      <c r="K7" s="54">
        <f>SUM(F7:J7)</f>
        <v/>
      </c>
      <c r="L7" s="56">
        <f>ROUND(K7/500,4)</f>
        <v/>
      </c>
      <c r="M7" s="54">
        <f>IF(L7&gt;=0.9,"A+",IF(L7&gt;=0.8,"A",IF(L7&gt;=0.7,"B",IF(L7&gt;=0.6,"C",IF(L7&gt;=0.33,"D","F")))))</f>
        <v/>
      </c>
      <c r="N7" s="54">
        <f>IF(L7&gt;=0.33,"PASS","FAIL")</f>
        <v/>
      </c>
      <c r="O7" s="54">
        <f>L7&gt;=0.33</f>
        <v/>
      </c>
      <c r="P7" s="54">
        <f>RANK(L7,$L$2:$L$1001)</f>
        <v/>
      </c>
      <c r="Q7" s="54">
        <f>SUMPRODUCT(($C$2:$C$1001=C7)*($L$2:$L$1001&gt;L7))+1</f>
        <v/>
      </c>
      <c r="R7" s="57" t="n">
        <v>46091</v>
      </c>
      <c r="S7" s="58" t="n">
        <v>0.46875</v>
      </c>
      <c r="T7" s="59" t="n">
        <v>0.969</v>
      </c>
      <c r="U7" s="55">
        <f>IF(N7="PASS",IF(L7&gt;=0.9,"Excellent performance","Good, keep improving"),"Needs immediate attention")</f>
        <v/>
      </c>
    </row>
    <row r="8" ht="15" customHeight="1" s="39">
      <c r="A8" s="54" t="inlineStr">
        <is>
          <t>STU0007</t>
        </is>
      </c>
      <c r="B8" s="55" t="inlineStr">
        <is>
          <t>Sai Bhat</t>
        </is>
      </c>
      <c r="C8" s="54" t="n">
        <v>4</v>
      </c>
      <c r="D8" s="54" t="inlineStr">
        <is>
          <t>B</t>
        </is>
      </c>
      <c r="E8" s="54" t="inlineStr">
        <is>
          <t>Male</t>
        </is>
      </c>
      <c r="F8" s="54" t="n">
        <v>74</v>
      </c>
      <c r="G8" s="54" t="n">
        <v>64</v>
      </c>
      <c r="H8" s="54" t="n">
        <v>75</v>
      </c>
      <c r="I8" s="54" t="n">
        <v>69</v>
      </c>
      <c r="J8" s="54" t="n">
        <v>76</v>
      </c>
      <c r="K8" s="54">
        <f>SUM(F8:J8)</f>
        <v/>
      </c>
      <c r="L8" s="56">
        <f>ROUND(K8/500,4)</f>
        <v/>
      </c>
      <c r="M8" s="54">
        <f>IF(L8&gt;=0.9,"A+",IF(L8&gt;=0.8,"A",IF(L8&gt;=0.7,"B",IF(L8&gt;=0.6,"C",IF(L8&gt;=0.33,"D","F")))))</f>
        <v/>
      </c>
      <c r="N8" s="54">
        <f>IF(L8&gt;=0.33,"PASS","FAIL")</f>
        <v/>
      </c>
      <c r="O8" s="54">
        <f>L8&gt;=0.33</f>
        <v/>
      </c>
      <c r="P8" s="54">
        <f>RANK(L8,$L$2:$L$1001)</f>
        <v/>
      </c>
      <c r="Q8" s="54">
        <f>SUMPRODUCT(($C$2:$C$1001=C8)*($L$2:$L$1001&gt;L8))+1</f>
        <v/>
      </c>
      <c r="R8" s="57" t="n">
        <v>46091</v>
      </c>
      <c r="S8" s="58" t="n">
        <v>0.3645833333333333</v>
      </c>
      <c r="T8" s="59" t="n">
        <v>0.876</v>
      </c>
      <c r="U8" s="55">
        <f>IF(N8="PASS",IF(L8&gt;=0.9,"Excellent performance","Good, keep improving"),"Needs immediate attention")</f>
        <v/>
      </c>
    </row>
    <row r="9" ht="15" customHeight="1" s="39">
      <c r="A9" s="54" t="inlineStr">
        <is>
          <t>STU0008</t>
        </is>
      </c>
      <c r="B9" s="55" t="inlineStr">
        <is>
          <t>Nikhil Pandey</t>
        </is>
      </c>
      <c r="C9" s="54" t="n">
        <v>10</v>
      </c>
      <c r="D9" s="54" t="inlineStr">
        <is>
          <t>B</t>
        </is>
      </c>
      <c r="E9" s="54" t="inlineStr">
        <is>
          <t>Male</t>
        </is>
      </c>
      <c r="F9" s="54" t="n">
        <v>85</v>
      </c>
      <c r="G9" s="54" t="n">
        <v>77</v>
      </c>
      <c r="H9" s="54" t="n">
        <v>78</v>
      </c>
      <c r="I9" s="54" t="n">
        <v>78</v>
      </c>
      <c r="J9" s="54" t="n">
        <v>74</v>
      </c>
      <c r="K9" s="54">
        <f>SUM(F9:J9)</f>
        <v/>
      </c>
      <c r="L9" s="56">
        <f>ROUND(K9/500,4)</f>
        <v/>
      </c>
      <c r="M9" s="54">
        <f>IF(L9&gt;=0.9,"A+",IF(L9&gt;=0.8,"A",IF(L9&gt;=0.7,"B",IF(L9&gt;=0.6,"C",IF(L9&gt;=0.33,"D","F")))))</f>
        <v/>
      </c>
      <c r="N9" s="54">
        <f>IF(L9&gt;=0.33,"PASS","FAIL")</f>
        <v/>
      </c>
      <c r="O9" s="54">
        <f>L9&gt;=0.33</f>
        <v/>
      </c>
      <c r="P9" s="54">
        <f>RANK(L9,$L$2:$L$1001)</f>
        <v/>
      </c>
      <c r="Q9" s="54">
        <f>SUMPRODUCT(($C$2:$C$1001=C9)*($L$2:$L$1001&gt;L9))+1</f>
        <v/>
      </c>
      <c r="R9" s="57" t="n">
        <v>46091</v>
      </c>
      <c r="S9" s="58" t="n">
        <v>0.5104166666666666</v>
      </c>
      <c r="T9" s="59" t="n">
        <v>0.876</v>
      </c>
      <c r="U9" s="55">
        <f>IF(N9="PASS",IF(L9&gt;=0.9,"Excellent performance","Good, keep improving"),"Needs immediate attention")</f>
        <v/>
      </c>
    </row>
    <row r="10" ht="15" customHeight="1" s="39">
      <c r="A10" s="54" t="inlineStr">
        <is>
          <t>STU0009</t>
        </is>
      </c>
      <c r="B10" s="55" t="inlineStr">
        <is>
          <t>Anika Banerjee</t>
        </is>
      </c>
      <c r="C10" s="54" t="n">
        <v>9</v>
      </c>
      <c r="D10" s="54" t="inlineStr">
        <is>
          <t>C</t>
        </is>
      </c>
      <c r="E10" s="54" t="inlineStr">
        <is>
          <t>Female</t>
        </is>
      </c>
      <c r="F10" s="54" t="n">
        <v>64</v>
      </c>
      <c r="G10" s="54" t="n">
        <v>63</v>
      </c>
      <c r="H10" s="54" t="n">
        <v>69</v>
      </c>
      <c r="I10" s="54" t="n">
        <v>55</v>
      </c>
      <c r="J10" s="54" t="n">
        <v>68</v>
      </c>
      <c r="K10" s="54">
        <f>SUM(F10:J10)</f>
        <v/>
      </c>
      <c r="L10" s="56">
        <f>ROUND(K10/500,4)</f>
        <v/>
      </c>
      <c r="M10" s="54">
        <f>IF(L10&gt;=0.9,"A+",IF(L10&gt;=0.8,"A",IF(L10&gt;=0.7,"B",IF(L10&gt;=0.6,"C",IF(L10&gt;=0.33,"D","F")))))</f>
        <v/>
      </c>
      <c r="N10" s="54">
        <f>IF(L10&gt;=0.33,"PASS","FAIL")</f>
        <v/>
      </c>
      <c r="O10" s="54">
        <f>L10&gt;=0.33</f>
        <v/>
      </c>
      <c r="P10" s="54">
        <f>RANK(L10,$L$2:$L$1001)</f>
        <v/>
      </c>
      <c r="Q10" s="54">
        <f>SUMPRODUCT(($C$2:$C$1001=C10)*($L$2:$L$1001&gt;L10))+1</f>
        <v/>
      </c>
      <c r="R10" s="57" t="n">
        <v>46091</v>
      </c>
      <c r="S10" s="58" t="n">
        <v>0.3541666666666667</v>
      </c>
      <c r="T10" s="59" t="n">
        <v>0.9429999999999999</v>
      </c>
      <c r="U10" s="55">
        <f>IF(N10="PASS",IF(L10&gt;=0.9,"Excellent performance","Good, keep improving"),"Needs immediate attention")</f>
        <v/>
      </c>
    </row>
    <row r="11" ht="15" customHeight="1" s="39">
      <c r="A11" s="54" t="inlineStr">
        <is>
          <t>STU0010</t>
        </is>
      </c>
      <c r="B11" s="55" t="inlineStr">
        <is>
          <t>Lakshay Chauhan</t>
        </is>
      </c>
      <c r="C11" s="54" t="n">
        <v>9</v>
      </c>
      <c r="D11" s="54" t="inlineStr">
        <is>
          <t>A</t>
        </is>
      </c>
      <c r="E11" s="54" t="inlineStr">
        <is>
          <t>Male</t>
        </is>
      </c>
      <c r="F11" s="54" t="n">
        <v>90</v>
      </c>
      <c r="G11" s="54" t="n">
        <v>98</v>
      </c>
      <c r="H11" s="54" t="n">
        <v>80</v>
      </c>
      <c r="I11" s="54" t="n">
        <v>89</v>
      </c>
      <c r="J11" s="54" t="n">
        <v>100</v>
      </c>
      <c r="K11" s="54">
        <f>SUM(F11:J11)</f>
        <v/>
      </c>
      <c r="L11" s="56">
        <f>ROUND(K11/500,4)</f>
        <v/>
      </c>
      <c r="M11" s="54">
        <f>IF(L11&gt;=0.9,"A+",IF(L11&gt;=0.8,"A",IF(L11&gt;=0.7,"B",IF(L11&gt;=0.6,"C",IF(L11&gt;=0.33,"D","F")))))</f>
        <v/>
      </c>
      <c r="N11" s="54">
        <f>IF(L11&gt;=0.33,"PASS","FAIL")</f>
        <v/>
      </c>
      <c r="O11" s="54">
        <f>L11&gt;=0.33</f>
        <v/>
      </c>
      <c r="P11" s="54">
        <f>RANK(L11,$L$2:$L$1001)</f>
        <v/>
      </c>
      <c r="Q11" s="54">
        <f>SUMPRODUCT(($C$2:$C$1001=C11)*($L$2:$L$1001&gt;L11))+1</f>
        <v/>
      </c>
      <c r="R11" s="57" t="n">
        <v>46091</v>
      </c>
      <c r="S11" s="58" t="n">
        <v>0.4479166666666667</v>
      </c>
      <c r="T11" s="59" t="n">
        <v>0.951</v>
      </c>
      <c r="U11" s="55">
        <f>IF(N11="PASS",IF(L11&gt;=0.9,"Excellent performance","Good, keep improving"),"Needs immediate attention")</f>
        <v/>
      </c>
    </row>
    <row r="12" ht="15" customHeight="1" s="39">
      <c r="A12" s="54" t="inlineStr">
        <is>
          <t>STU0011</t>
        </is>
      </c>
      <c r="B12" s="55" t="inlineStr">
        <is>
          <t>Manav Gupta</t>
        </is>
      </c>
      <c r="C12" s="54" t="n">
        <v>8</v>
      </c>
      <c r="D12" s="54" t="inlineStr">
        <is>
          <t>B</t>
        </is>
      </c>
      <c r="E12" s="54" t="inlineStr">
        <is>
          <t>Male</t>
        </is>
      </c>
      <c r="F12" s="54" t="n">
        <v>73</v>
      </c>
      <c r="G12" s="54" t="n">
        <v>57</v>
      </c>
      <c r="H12" s="54" t="n">
        <v>76</v>
      </c>
      <c r="I12" s="54" t="n">
        <v>69</v>
      </c>
      <c r="J12" s="54" t="n">
        <v>76</v>
      </c>
      <c r="K12" s="54">
        <f>SUM(F12:J12)</f>
        <v/>
      </c>
      <c r="L12" s="56">
        <f>ROUND(K12/500,4)</f>
        <v/>
      </c>
      <c r="M12" s="54">
        <f>IF(L12&gt;=0.9,"A+",IF(L12&gt;=0.8,"A",IF(L12&gt;=0.7,"B",IF(L12&gt;=0.6,"C",IF(L12&gt;=0.33,"D","F")))))</f>
        <v/>
      </c>
      <c r="N12" s="54">
        <f>IF(L12&gt;=0.33,"PASS","FAIL")</f>
        <v/>
      </c>
      <c r="O12" s="54">
        <f>L12&gt;=0.33</f>
        <v/>
      </c>
      <c r="P12" s="54">
        <f>RANK(L12,$L$2:$L$1001)</f>
        <v/>
      </c>
      <c r="Q12" s="54">
        <f>SUMPRODUCT(($C$2:$C$1001=C12)*($L$2:$L$1001&gt;L12))+1</f>
        <v/>
      </c>
      <c r="R12" s="57" t="n">
        <v>46091</v>
      </c>
      <c r="S12" s="58" t="n">
        <v>0.3645833333333333</v>
      </c>
      <c r="T12" s="59" t="n">
        <v>0.836</v>
      </c>
      <c r="U12" s="55">
        <f>IF(N12="PASS",IF(L12&gt;=0.9,"Excellent performance","Good, keep improving"),"Needs immediate attention")</f>
        <v/>
      </c>
    </row>
    <row r="13" ht="15" customHeight="1" s="39">
      <c r="A13" s="54" t="inlineStr">
        <is>
          <t>STU0012</t>
        </is>
      </c>
      <c r="B13" s="55" t="inlineStr">
        <is>
          <t>Mohit Chowdhury</t>
        </is>
      </c>
      <c r="C13" s="54" t="n">
        <v>1</v>
      </c>
      <c r="D13" s="54" t="inlineStr">
        <is>
          <t>B</t>
        </is>
      </c>
      <c r="E13" s="54" t="inlineStr">
        <is>
          <t>Male</t>
        </is>
      </c>
      <c r="F13" s="54" t="n">
        <v>65</v>
      </c>
      <c r="G13" s="54" t="n">
        <v>55</v>
      </c>
      <c r="H13" s="54" t="n">
        <v>62</v>
      </c>
      <c r="I13" s="54" t="n">
        <v>57</v>
      </c>
      <c r="J13" s="54" t="n">
        <v>73</v>
      </c>
      <c r="K13" s="54">
        <f>SUM(F13:J13)</f>
        <v/>
      </c>
      <c r="L13" s="56">
        <f>ROUND(K13/500,4)</f>
        <v/>
      </c>
      <c r="M13" s="54">
        <f>IF(L13&gt;=0.9,"A+",IF(L13&gt;=0.8,"A",IF(L13&gt;=0.7,"B",IF(L13&gt;=0.6,"C",IF(L13&gt;=0.33,"D","F")))))</f>
        <v/>
      </c>
      <c r="N13" s="54">
        <f>IF(L13&gt;=0.33,"PASS","FAIL")</f>
        <v/>
      </c>
      <c r="O13" s="54">
        <f>L13&gt;=0.33</f>
        <v/>
      </c>
      <c r="P13" s="54">
        <f>RANK(L13,$L$2:$L$1001)</f>
        <v/>
      </c>
      <c r="Q13" s="54">
        <f>SUMPRODUCT(($C$2:$C$1001=C13)*($L$2:$L$1001&gt;L13))+1</f>
        <v/>
      </c>
      <c r="R13" s="57" t="n">
        <v>46091</v>
      </c>
      <c r="S13" s="58" t="n">
        <v>0.4270833333333333</v>
      </c>
      <c r="T13" s="59" t="n">
        <v>0.857</v>
      </c>
      <c r="U13" s="55">
        <f>IF(N13="PASS",IF(L13&gt;=0.9,"Excellent performance","Good, keep improving"),"Needs immediate attention")</f>
        <v/>
      </c>
    </row>
    <row r="14" ht="15" customHeight="1" s="39">
      <c r="A14" s="54" t="inlineStr">
        <is>
          <t>STU0013</t>
        </is>
      </c>
      <c r="B14" s="55" t="inlineStr">
        <is>
          <t>Varun Ghosh</t>
        </is>
      </c>
      <c r="C14" s="54" t="n">
        <v>12</v>
      </c>
      <c r="D14" s="54" t="inlineStr">
        <is>
          <t>B</t>
        </is>
      </c>
      <c r="E14" s="54" t="inlineStr">
        <is>
          <t>Male</t>
        </is>
      </c>
      <c r="F14" s="54" t="n">
        <v>84</v>
      </c>
      <c r="G14" s="54" t="n">
        <v>66</v>
      </c>
      <c r="H14" s="54" t="n">
        <v>79</v>
      </c>
      <c r="I14" s="54" t="n">
        <v>73</v>
      </c>
      <c r="J14" s="54" t="n">
        <v>78</v>
      </c>
      <c r="K14" s="54">
        <f>SUM(F14:J14)</f>
        <v/>
      </c>
      <c r="L14" s="56">
        <f>ROUND(K14/500,4)</f>
        <v/>
      </c>
      <c r="M14" s="54">
        <f>IF(L14&gt;=0.9,"A+",IF(L14&gt;=0.8,"A",IF(L14&gt;=0.7,"B",IF(L14&gt;=0.6,"C",IF(L14&gt;=0.33,"D","F")))))</f>
        <v/>
      </c>
      <c r="N14" s="54">
        <f>IF(L14&gt;=0.33,"PASS","FAIL")</f>
        <v/>
      </c>
      <c r="O14" s="54">
        <f>L14&gt;=0.33</f>
        <v/>
      </c>
      <c r="P14" s="54">
        <f>RANK(L14,$L$2:$L$1001)</f>
        <v/>
      </c>
      <c r="Q14" s="54">
        <f>SUMPRODUCT(($C$2:$C$1001=C14)*($L$2:$L$1001&gt;L14))+1</f>
        <v/>
      </c>
      <c r="R14" s="57" t="n">
        <v>46091</v>
      </c>
      <c r="S14" s="58" t="n">
        <v>0.46875</v>
      </c>
      <c r="T14" s="59" t="n">
        <v>0.794</v>
      </c>
      <c r="U14" s="55">
        <f>IF(N14="PASS",IF(L14&gt;=0.9,"Excellent performance","Good, keep improving"),"Needs immediate attention")</f>
        <v/>
      </c>
    </row>
    <row r="15" ht="15" customHeight="1" s="39">
      <c r="A15" s="54" t="inlineStr">
        <is>
          <t>STU0014</t>
        </is>
      </c>
      <c r="B15" s="55" t="inlineStr">
        <is>
          <t>Sana Bose</t>
        </is>
      </c>
      <c r="C15" s="54" t="n">
        <v>9</v>
      </c>
      <c r="D15" s="54" t="inlineStr">
        <is>
          <t>C</t>
        </is>
      </c>
      <c r="E15" s="54" t="inlineStr">
        <is>
          <t>Female</t>
        </is>
      </c>
      <c r="F15" s="54" t="n">
        <v>59</v>
      </c>
      <c r="G15" s="54" t="n">
        <v>69</v>
      </c>
      <c r="H15" s="54" t="n">
        <v>66</v>
      </c>
      <c r="I15" s="54" t="n">
        <v>57</v>
      </c>
      <c r="J15" s="54" t="n">
        <v>78</v>
      </c>
      <c r="K15" s="54">
        <f>SUM(F15:J15)</f>
        <v/>
      </c>
      <c r="L15" s="56">
        <f>ROUND(K15/500,4)</f>
        <v/>
      </c>
      <c r="M15" s="54">
        <f>IF(L15&gt;=0.9,"A+",IF(L15&gt;=0.8,"A",IF(L15&gt;=0.7,"B",IF(L15&gt;=0.6,"C",IF(L15&gt;=0.33,"D","F")))))</f>
        <v/>
      </c>
      <c r="N15" s="54">
        <f>IF(L15&gt;=0.33,"PASS","FAIL")</f>
        <v/>
      </c>
      <c r="O15" s="54">
        <f>L15&gt;=0.33</f>
        <v/>
      </c>
      <c r="P15" s="54">
        <f>RANK(L15,$L$2:$L$1001)</f>
        <v/>
      </c>
      <c r="Q15" s="54">
        <f>SUMPRODUCT(($C$2:$C$1001=C15)*($L$2:$L$1001&gt;L15))+1</f>
        <v/>
      </c>
      <c r="R15" s="57" t="n">
        <v>46091</v>
      </c>
      <c r="S15" s="58" t="n">
        <v>0.40625</v>
      </c>
      <c r="T15" s="59" t="n">
        <v>0.923</v>
      </c>
      <c r="U15" s="55">
        <f>IF(N15="PASS",IF(L15&gt;=0.9,"Excellent performance","Good, keep improving"),"Needs immediate attention")</f>
        <v/>
      </c>
    </row>
    <row r="16" ht="15" customHeight="1" s="39">
      <c r="A16" s="54" t="inlineStr">
        <is>
          <t>STU0015</t>
        </is>
      </c>
      <c r="B16" s="55" t="inlineStr">
        <is>
          <t>Isha Bansal</t>
        </is>
      </c>
      <c r="C16" s="54" t="n">
        <v>7</v>
      </c>
      <c r="D16" s="54" t="inlineStr">
        <is>
          <t>D</t>
        </is>
      </c>
      <c r="E16" s="54" t="inlineStr">
        <is>
          <t>Female</t>
        </is>
      </c>
      <c r="F16" s="54" t="n">
        <v>66</v>
      </c>
      <c r="G16" s="54" t="n">
        <v>71</v>
      </c>
      <c r="H16" s="54" t="n">
        <v>64</v>
      </c>
      <c r="I16" s="54" t="n">
        <v>76</v>
      </c>
      <c r="J16" s="54" t="n">
        <v>61</v>
      </c>
      <c r="K16" s="54">
        <f>SUM(F16:J16)</f>
        <v/>
      </c>
      <c r="L16" s="56">
        <f>ROUND(K16/500,4)</f>
        <v/>
      </c>
      <c r="M16" s="54">
        <f>IF(L16&gt;=0.9,"A+",IF(L16&gt;=0.8,"A",IF(L16&gt;=0.7,"B",IF(L16&gt;=0.6,"C",IF(L16&gt;=0.33,"D","F")))))</f>
        <v/>
      </c>
      <c r="N16" s="54">
        <f>IF(L16&gt;=0.33,"PASS","FAIL")</f>
        <v/>
      </c>
      <c r="O16" s="54">
        <f>L16&gt;=0.33</f>
        <v/>
      </c>
      <c r="P16" s="54">
        <f>RANK(L16,$L$2:$L$1001)</f>
        <v/>
      </c>
      <c r="Q16" s="54">
        <f>SUMPRODUCT(($C$2:$C$1001=C16)*($L$2:$L$1001&gt;L16))+1</f>
        <v/>
      </c>
      <c r="R16" s="57" t="n">
        <v>46091</v>
      </c>
      <c r="S16" s="58" t="n">
        <v>0.3645833333333333</v>
      </c>
      <c r="T16" s="59" t="n">
        <v>0.784</v>
      </c>
      <c r="U16" s="55">
        <f>IF(N16="PASS",IF(L16&gt;=0.9,"Excellent performance","Good, keep improving"),"Needs immediate attention")</f>
        <v/>
      </c>
    </row>
    <row r="17" ht="15" customHeight="1" s="39">
      <c r="A17" s="54" t="inlineStr">
        <is>
          <t>STU0016</t>
        </is>
      </c>
      <c r="B17" s="55" t="inlineStr">
        <is>
          <t>Tara Bhat</t>
        </is>
      </c>
      <c r="C17" s="54" t="n">
        <v>7</v>
      </c>
      <c r="D17" s="54" t="inlineStr">
        <is>
          <t>C</t>
        </is>
      </c>
      <c r="E17" s="54" t="inlineStr">
        <is>
          <t>Female</t>
        </is>
      </c>
      <c r="F17" s="54" t="n">
        <v>88</v>
      </c>
      <c r="G17" s="54" t="n">
        <v>84</v>
      </c>
      <c r="H17" s="54" t="n">
        <v>63</v>
      </c>
      <c r="I17" s="54" t="n">
        <v>80</v>
      </c>
      <c r="J17" s="54" t="n">
        <v>64</v>
      </c>
      <c r="K17" s="54">
        <f>SUM(F17:J17)</f>
        <v/>
      </c>
      <c r="L17" s="56">
        <f>ROUND(K17/500,4)</f>
        <v/>
      </c>
      <c r="M17" s="54">
        <f>IF(L17&gt;=0.9,"A+",IF(L17&gt;=0.8,"A",IF(L17&gt;=0.7,"B",IF(L17&gt;=0.6,"C",IF(L17&gt;=0.33,"D","F")))))</f>
        <v/>
      </c>
      <c r="N17" s="54">
        <f>IF(L17&gt;=0.33,"PASS","FAIL")</f>
        <v/>
      </c>
      <c r="O17" s="54">
        <f>L17&gt;=0.33</f>
        <v/>
      </c>
      <c r="P17" s="54">
        <f>RANK(L17,$L$2:$L$1001)</f>
        <v/>
      </c>
      <c r="Q17" s="54">
        <f>SUMPRODUCT(($C$2:$C$1001=C17)*($L$2:$L$1001&gt;L17))+1</f>
        <v/>
      </c>
      <c r="R17" s="57" t="n">
        <v>46091</v>
      </c>
      <c r="S17" s="58" t="n">
        <v>0.4166666666666667</v>
      </c>
      <c r="T17" s="59" t="n">
        <v>0.895</v>
      </c>
      <c r="U17" s="55">
        <f>IF(N17="PASS",IF(L17&gt;=0.9,"Excellent performance","Good, keep improving"),"Needs immediate attention")</f>
        <v/>
      </c>
    </row>
    <row r="18" ht="15" customHeight="1" s="39">
      <c r="A18" s="54" t="inlineStr">
        <is>
          <t>STU0017</t>
        </is>
      </c>
      <c r="B18" s="55" t="inlineStr">
        <is>
          <t>Arjun Chopra</t>
        </is>
      </c>
      <c r="C18" s="54" t="n">
        <v>12</v>
      </c>
      <c r="D18" s="54" t="inlineStr">
        <is>
          <t>B</t>
        </is>
      </c>
      <c r="E18" s="54" t="inlineStr">
        <is>
          <t>Male</t>
        </is>
      </c>
      <c r="F18" s="54" t="n">
        <v>77</v>
      </c>
      <c r="G18" s="54" t="n">
        <v>56</v>
      </c>
      <c r="H18" s="54" t="n">
        <v>66</v>
      </c>
      <c r="I18" s="54" t="n">
        <v>78</v>
      </c>
      <c r="J18" s="54" t="n">
        <v>79</v>
      </c>
      <c r="K18" s="54">
        <f>SUM(F18:J18)</f>
        <v/>
      </c>
      <c r="L18" s="56">
        <f>ROUND(K18/500,4)</f>
        <v/>
      </c>
      <c r="M18" s="54">
        <f>IF(L18&gt;=0.9,"A+",IF(L18&gt;=0.8,"A",IF(L18&gt;=0.7,"B",IF(L18&gt;=0.6,"C",IF(L18&gt;=0.33,"D","F")))))</f>
        <v/>
      </c>
      <c r="N18" s="54">
        <f>IF(L18&gt;=0.33,"PASS","FAIL")</f>
        <v/>
      </c>
      <c r="O18" s="54">
        <f>L18&gt;=0.33</f>
        <v/>
      </c>
      <c r="P18" s="54">
        <f>RANK(L18,$L$2:$L$1001)</f>
        <v/>
      </c>
      <c r="Q18" s="54">
        <f>SUMPRODUCT(($C$2:$C$1001=C18)*($L$2:$L$1001&gt;L18))+1</f>
        <v/>
      </c>
      <c r="R18" s="57" t="n">
        <v>46091</v>
      </c>
      <c r="S18" s="58" t="n">
        <v>0.53125</v>
      </c>
      <c r="T18" s="59" t="n">
        <v>0.866</v>
      </c>
      <c r="U18" s="55">
        <f>IF(N18="PASS",IF(L18&gt;=0.9,"Excellent performance","Good, keep improving"),"Needs immediate attention")</f>
        <v/>
      </c>
    </row>
    <row r="19" ht="15" customHeight="1" s="39">
      <c r="A19" s="54" t="inlineStr">
        <is>
          <t>STU0018</t>
        </is>
      </c>
      <c r="B19" s="55" t="inlineStr">
        <is>
          <t>Pari Bhat</t>
        </is>
      </c>
      <c r="C19" s="54" t="n">
        <v>8</v>
      </c>
      <c r="D19" s="54" t="inlineStr">
        <is>
          <t>D</t>
        </is>
      </c>
      <c r="E19" s="54" t="inlineStr">
        <is>
          <t>Female</t>
        </is>
      </c>
      <c r="F19" s="54" t="n">
        <v>34</v>
      </c>
      <c r="G19" s="54" t="n">
        <v>41</v>
      </c>
      <c r="H19" s="54" t="n">
        <v>70</v>
      </c>
      <c r="I19" s="54" t="n">
        <v>23</v>
      </c>
      <c r="J19" s="54" t="n">
        <v>59</v>
      </c>
      <c r="K19" s="54">
        <f>SUM(F19:J19)</f>
        <v/>
      </c>
      <c r="L19" s="56">
        <f>ROUND(K19/500,4)</f>
        <v/>
      </c>
      <c r="M19" s="54">
        <f>IF(L19&gt;=0.9,"A+",IF(L19&gt;=0.8,"A",IF(L19&gt;=0.7,"B",IF(L19&gt;=0.6,"C",IF(L19&gt;=0.33,"D","F")))))</f>
        <v/>
      </c>
      <c r="N19" s="54">
        <f>IF(L19&gt;=0.33,"PASS","FAIL")</f>
        <v/>
      </c>
      <c r="O19" s="54">
        <f>L19&gt;=0.33</f>
        <v/>
      </c>
      <c r="P19" s="54">
        <f>RANK(L19,$L$2:$L$1001)</f>
        <v/>
      </c>
      <c r="Q19" s="54">
        <f>SUMPRODUCT(($C$2:$C$1001=C19)*($L$2:$L$1001&gt;L19))+1</f>
        <v/>
      </c>
      <c r="R19" s="57" t="n">
        <v>46091</v>
      </c>
      <c r="S19" s="58" t="n">
        <v>0.4270833333333333</v>
      </c>
      <c r="T19" s="59" t="n">
        <v>0.671</v>
      </c>
      <c r="U19" s="55">
        <f>IF(N19="PASS",IF(L19&gt;=0.9,"Excellent performance","Good, keep improving"),"Needs immediate attention")</f>
        <v/>
      </c>
    </row>
    <row r="20" ht="15" customHeight="1" s="39">
      <c r="A20" s="54" t="inlineStr">
        <is>
          <t>STU0019</t>
        </is>
      </c>
      <c r="B20" s="55" t="inlineStr">
        <is>
          <t>Ishita Rawat</t>
        </is>
      </c>
      <c r="C20" s="54" t="n">
        <v>9</v>
      </c>
      <c r="D20" s="54" t="inlineStr">
        <is>
          <t>C</t>
        </is>
      </c>
      <c r="E20" s="54" t="inlineStr">
        <is>
          <t>Female</t>
        </is>
      </c>
      <c r="F20" s="54" t="n">
        <v>73</v>
      </c>
      <c r="G20" s="54" t="n">
        <v>73</v>
      </c>
      <c r="H20" s="54" t="n">
        <v>79</v>
      </c>
      <c r="I20" s="54" t="n">
        <v>73</v>
      </c>
      <c r="J20" s="54" t="n">
        <v>86</v>
      </c>
      <c r="K20" s="54">
        <f>SUM(F20:J20)</f>
        <v/>
      </c>
      <c r="L20" s="56">
        <f>ROUND(K20/500,4)</f>
        <v/>
      </c>
      <c r="M20" s="54">
        <f>IF(L20&gt;=0.9,"A+",IF(L20&gt;=0.8,"A",IF(L20&gt;=0.7,"B",IF(L20&gt;=0.6,"C",IF(L20&gt;=0.33,"D","F")))))</f>
        <v/>
      </c>
      <c r="N20" s="54">
        <f>IF(L20&gt;=0.33,"PASS","FAIL")</f>
        <v/>
      </c>
      <c r="O20" s="54">
        <f>L20&gt;=0.33</f>
        <v/>
      </c>
      <c r="P20" s="54">
        <f>RANK(L20,$L$2:$L$1001)</f>
        <v/>
      </c>
      <c r="Q20" s="54">
        <f>SUMPRODUCT(($C$2:$C$1001=C20)*($L$2:$L$1001&gt;L20))+1</f>
        <v/>
      </c>
      <c r="R20" s="57" t="n">
        <v>46091</v>
      </c>
      <c r="S20" s="58" t="n">
        <v>0.4166666666666667</v>
      </c>
      <c r="T20" s="59" t="n">
        <v>0.927</v>
      </c>
      <c r="U20" s="55">
        <f>IF(N20="PASS",IF(L20&gt;=0.9,"Excellent performance","Good, keep improving"),"Needs immediate attention")</f>
        <v/>
      </c>
    </row>
    <row r="21" ht="15" customHeight="1" s="39">
      <c r="A21" s="54" t="inlineStr">
        <is>
          <t>STU0020</t>
        </is>
      </c>
      <c r="B21" s="55" t="inlineStr">
        <is>
          <t>Riya Sharma</t>
        </is>
      </c>
      <c r="C21" s="54" t="n">
        <v>10</v>
      </c>
      <c r="D21" s="54" t="inlineStr">
        <is>
          <t>C</t>
        </is>
      </c>
      <c r="E21" s="54" t="inlineStr">
        <is>
          <t>Female</t>
        </is>
      </c>
      <c r="F21" s="54" t="n">
        <v>64</v>
      </c>
      <c r="G21" s="54" t="n">
        <v>48</v>
      </c>
      <c r="H21" s="54" t="n">
        <v>78</v>
      </c>
      <c r="I21" s="54" t="n">
        <v>80</v>
      </c>
      <c r="J21" s="54" t="n">
        <v>69</v>
      </c>
      <c r="K21" s="54">
        <f>SUM(F21:J21)</f>
        <v/>
      </c>
      <c r="L21" s="56">
        <f>ROUND(K21/500,4)</f>
        <v/>
      </c>
      <c r="M21" s="54">
        <f>IF(L21&gt;=0.9,"A+",IF(L21&gt;=0.8,"A",IF(L21&gt;=0.7,"B",IF(L21&gt;=0.6,"C",IF(L21&gt;=0.33,"D","F")))))</f>
        <v/>
      </c>
      <c r="N21" s="54">
        <f>IF(L21&gt;=0.33,"PASS","FAIL")</f>
        <v/>
      </c>
      <c r="O21" s="54">
        <f>L21&gt;=0.33</f>
        <v/>
      </c>
      <c r="P21" s="54">
        <f>RANK(L21,$L$2:$L$1001)</f>
        <v/>
      </c>
      <c r="Q21" s="54">
        <f>SUMPRODUCT(($C$2:$C$1001=C21)*($L$2:$L$1001&gt;L21))+1</f>
        <v/>
      </c>
      <c r="R21" s="57" t="n">
        <v>46091</v>
      </c>
      <c r="S21" s="58" t="n">
        <v>0.53125</v>
      </c>
      <c r="T21" s="59" t="n">
        <v>0.863</v>
      </c>
      <c r="U21" s="55">
        <f>IF(N21="PASS",IF(L21&gt;=0.9,"Excellent performance","Good, keep improving"),"Needs immediate attention")</f>
        <v/>
      </c>
    </row>
    <row r="22" ht="15" customHeight="1" s="39">
      <c r="A22" s="54" t="inlineStr">
        <is>
          <t>STU0021</t>
        </is>
      </c>
      <c r="B22" s="55" t="inlineStr">
        <is>
          <t>Abhinav Rawat</t>
        </is>
      </c>
      <c r="C22" s="54" t="n">
        <v>2</v>
      </c>
      <c r="D22" s="54" t="inlineStr">
        <is>
          <t>B</t>
        </is>
      </c>
      <c r="E22" s="54" t="inlineStr">
        <is>
          <t>Male</t>
        </is>
      </c>
      <c r="F22" s="54" t="n">
        <v>89</v>
      </c>
      <c r="G22" s="54" t="n">
        <v>58</v>
      </c>
      <c r="H22" s="54" t="n">
        <v>77</v>
      </c>
      <c r="I22" s="54" t="n">
        <v>73</v>
      </c>
      <c r="J22" s="54" t="n">
        <v>63</v>
      </c>
      <c r="K22" s="54">
        <f>SUM(F22:J22)</f>
        <v/>
      </c>
      <c r="L22" s="56">
        <f>ROUND(K22/500,4)</f>
        <v/>
      </c>
      <c r="M22" s="54">
        <f>IF(L22&gt;=0.9,"A+",IF(L22&gt;=0.8,"A",IF(L22&gt;=0.7,"B",IF(L22&gt;=0.6,"C",IF(L22&gt;=0.33,"D","F")))))</f>
        <v/>
      </c>
      <c r="N22" s="54">
        <f>IF(L22&gt;=0.33,"PASS","FAIL")</f>
        <v/>
      </c>
      <c r="O22" s="54">
        <f>L22&gt;=0.33</f>
        <v/>
      </c>
      <c r="P22" s="54">
        <f>RANK(L22,$L$2:$L$1001)</f>
        <v/>
      </c>
      <c r="Q22" s="54">
        <f>SUMPRODUCT(($C$2:$C$1001=C22)*($L$2:$L$1001&gt;L22))+1</f>
        <v/>
      </c>
      <c r="R22" s="57" t="n">
        <v>46091</v>
      </c>
      <c r="S22" s="58" t="n">
        <v>0.34375</v>
      </c>
      <c r="T22" s="59" t="n">
        <v>0.912</v>
      </c>
      <c r="U22" s="55">
        <f>IF(N22="PASS",IF(L22&gt;=0.9,"Excellent performance","Good, keep improving"),"Needs immediate attention")</f>
        <v/>
      </c>
    </row>
    <row r="23" ht="15" customHeight="1" s="39">
      <c r="A23" s="54" t="inlineStr">
        <is>
          <t>STU0022</t>
        </is>
      </c>
      <c r="B23" s="55" t="inlineStr">
        <is>
          <t>Jiya Pandey</t>
        </is>
      </c>
      <c r="C23" s="54" t="n">
        <v>8</v>
      </c>
      <c r="D23" s="54" t="inlineStr">
        <is>
          <t>C</t>
        </is>
      </c>
      <c r="E23" s="54" t="inlineStr">
        <is>
          <t>Female</t>
        </is>
      </c>
      <c r="F23" s="54" t="n">
        <v>71</v>
      </c>
      <c r="G23" s="54" t="n">
        <v>36</v>
      </c>
      <c r="H23" s="54" t="n">
        <v>48</v>
      </c>
      <c r="I23" s="54" t="n">
        <v>51</v>
      </c>
      <c r="J23" s="54" t="n">
        <v>57</v>
      </c>
      <c r="K23" s="54">
        <f>SUM(F23:J23)</f>
        <v/>
      </c>
      <c r="L23" s="56">
        <f>ROUND(K23/500,4)</f>
        <v/>
      </c>
      <c r="M23" s="54">
        <f>IF(L23&gt;=0.9,"A+",IF(L23&gt;=0.8,"A",IF(L23&gt;=0.7,"B",IF(L23&gt;=0.6,"C",IF(L23&gt;=0.33,"D","F")))))</f>
        <v/>
      </c>
      <c r="N23" s="54">
        <f>IF(L23&gt;=0.33,"PASS","FAIL")</f>
        <v/>
      </c>
      <c r="O23" s="54">
        <f>L23&gt;=0.33</f>
        <v/>
      </c>
      <c r="P23" s="54">
        <f>RANK(L23,$L$2:$L$1001)</f>
        <v/>
      </c>
      <c r="Q23" s="54">
        <f>SUMPRODUCT(($C$2:$C$1001=C23)*($L$2:$L$1001&gt;L23))+1</f>
        <v/>
      </c>
      <c r="R23" s="57" t="n">
        <v>46091</v>
      </c>
      <c r="S23" s="58" t="n">
        <v>0.4791666666666667</v>
      </c>
      <c r="T23" s="59" t="n">
        <v>0.673</v>
      </c>
      <c r="U23" s="55">
        <f>IF(N23="PASS",IF(L23&gt;=0.9,"Excellent performance","Good, keep improving"),"Needs immediate attention")</f>
        <v/>
      </c>
    </row>
    <row r="24" ht="15" customHeight="1" s="39">
      <c r="A24" s="54" t="inlineStr">
        <is>
          <t>STU0023</t>
        </is>
      </c>
      <c r="B24" s="55" t="inlineStr">
        <is>
          <t>Vanya Saxena</t>
        </is>
      </c>
      <c r="C24" s="54" t="n">
        <v>7</v>
      </c>
      <c r="D24" s="54" t="inlineStr">
        <is>
          <t>A</t>
        </is>
      </c>
      <c r="E24" s="54" t="inlineStr">
        <is>
          <t>Female</t>
        </is>
      </c>
      <c r="F24" s="54" t="n">
        <v>69</v>
      </c>
      <c r="G24" s="54" t="n">
        <v>72</v>
      </c>
      <c r="H24" s="54" t="n">
        <v>63</v>
      </c>
      <c r="I24" s="54" t="n">
        <v>75</v>
      </c>
      <c r="J24" s="54" t="n">
        <v>73</v>
      </c>
      <c r="K24" s="54">
        <f>SUM(F24:J24)</f>
        <v/>
      </c>
      <c r="L24" s="56">
        <f>ROUND(K24/500,4)</f>
        <v/>
      </c>
      <c r="M24" s="54">
        <f>IF(L24&gt;=0.9,"A+",IF(L24&gt;=0.8,"A",IF(L24&gt;=0.7,"B",IF(L24&gt;=0.6,"C",IF(L24&gt;=0.33,"D","F")))))</f>
        <v/>
      </c>
      <c r="N24" s="54">
        <f>IF(L24&gt;=0.33,"PASS","FAIL")</f>
        <v/>
      </c>
      <c r="O24" s="54">
        <f>L24&gt;=0.33</f>
        <v/>
      </c>
      <c r="P24" s="54">
        <f>RANK(L24,$L$2:$L$1001)</f>
        <v/>
      </c>
      <c r="Q24" s="54">
        <f>SUMPRODUCT(($C$2:$C$1001=C24)*($L$2:$L$1001&gt;L24))+1</f>
        <v/>
      </c>
      <c r="R24" s="57" t="n">
        <v>46091</v>
      </c>
      <c r="S24" s="58" t="n">
        <v>0.34375</v>
      </c>
      <c r="T24" s="59" t="n">
        <v>0.927</v>
      </c>
      <c r="U24" s="55">
        <f>IF(N24="PASS",IF(L24&gt;=0.9,"Excellent performance","Good, keep improving"),"Needs immediate attention")</f>
        <v/>
      </c>
    </row>
    <row r="25" ht="15" customHeight="1" s="39">
      <c r="A25" s="54" t="inlineStr">
        <is>
          <t>STU0024</t>
        </is>
      </c>
      <c r="B25" s="55" t="inlineStr">
        <is>
          <t>Deepak Chauhan</t>
        </is>
      </c>
      <c r="C25" s="54" t="n">
        <v>8</v>
      </c>
      <c r="D25" s="54" t="inlineStr">
        <is>
          <t>C</t>
        </is>
      </c>
      <c r="E25" s="54" t="inlineStr">
        <is>
          <t>Male</t>
        </is>
      </c>
      <c r="F25" s="54" t="n">
        <v>87</v>
      </c>
      <c r="G25" s="54" t="n">
        <v>82</v>
      </c>
      <c r="H25" s="54" t="n">
        <v>87</v>
      </c>
      <c r="I25" s="54" t="n">
        <v>84</v>
      </c>
      <c r="J25" s="54" t="n">
        <v>92</v>
      </c>
      <c r="K25" s="54">
        <f>SUM(F25:J25)</f>
        <v/>
      </c>
      <c r="L25" s="56">
        <f>ROUND(K25/500,4)</f>
        <v/>
      </c>
      <c r="M25" s="54">
        <f>IF(L25&gt;=0.9,"A+",IF(L25&gt;=0.8,"A",IF(L25&gt;=0.7,"B",IF(L25&gt;=0.6,"C",IF(L25&gt;=0.33,"D","F")))))</f>
        <v/>
      </c>
      <c r="N25" s="54">
        <f>IF(L25&gt;=0.33,"PASS","FAIL")</f>
        <v/>
      </c>
      <c r="O25" s="54">
        <f>L25&gt;=0.33</f>
        <v/>
      </c>
      <c r="P25" s="54">
        <f>RANK(L25,$L$2:$L$1001)</f>
        <v/>
      </c>
      <c r="Q25" s="54">
        <f>SUMPRODUCT(($C$2:$C$1001=C25)*($L$2:$L$1001&gt;L25))+1</f>
        <v/>
      </c>
      <c r="R25" s="57" t="n">
        <v>46091</v>
      </c>
      <c r="S25" s="58" t="n">
        <v>0.4895833333333333</v>
      </c>
      <c r="T25" s="59" t="n">
        <v>0.836</v>
      </c>
      <c r="U25" s="55">
        <f>IF(N25="PASS",IF(L25&gt;=0.9,"Excellent performance","Good, keep improving"),"Needs immediate attention")</f>
        <v/>
      </c>
    </row>
    <row r="26" ht="15" customHeight="1" s="39">
      <c r="A26" s="54" t="inlineStr">
        <is>
          <t>STU0025</t>
        </is>
      </c>
      <c r="B26" s="55" t="inlineStr">
        <is>
          <t>Lakshay Shah</t>
        </is>
      </c>
      <c r="C26" s="54" t="n">
        <v>10</v>
      </c>
      <c r="D26" s="54" t="inlineStr">
        <is>
          <t>D</t>
        </is>
      </c>
      <c r="E26" s="54" t="inlineStr">
        <is>
          <t>Male</t>
        </is>
      </c>
      <c r="F26" s="54" t="n">
        <v>30</v>
      </c>
      <c r="G26" s="54" t="n">
        <v>13</v>
      </c>
      <c r="H26" s="54" t="n">
        <v>63</v>
      </c>
      <c r="I26" s="54" t="n">
        <v>9</v>
      </c>
      <c r="J26" s="54" t="n">
        <v>52</v>
      </c>
      <c r="K26" s="54">
        <f>SUM(F26:J26)</f>
        <v/>
      </c>
      <c r="L26" s="56">
        <f>ROUND(K26/500,4)</f>
        <v/>
      </c>
      <c r="M26" s="54">
        <f>IF(L26&gt;=0.9,"A+",IF(L26&gt;=0.8,"A",IF(L26&gt;=0.7,"B",IF(L26&gt;=0.6,"C",IF(L26&gt;=0.33,"D","F")))))</f>
        <v/>
      </c>
      <c r="N26" s="54">
        <f>IF(L26&gt;=0.33,"PASS","FAIL")</f>
        <v/>
      </c>
      <c r="O26" s="54">
        <f>L26&gt;=0.33</f>
        <v/>
      </c>
      <c r="P26" s="54">
        <f>RANK(L26,$L$2:$L$1001)</f>
        <v/>
      </c>
      <c r="Q26" s="54">
        <f>SUMPRODUCT(($C$2:$C$1001=C26)*($L$2:$L$1001&gt;L26))+1</f>
        <v/>
      </c>
      <c r="R26" s="57" t="n">
        <v>46091</v>
      </c>
      <c r="S26" s="58" t="n">
        <v>0.4791666666666667</v>
      </c>
      <c r="T26" s="59" t="n">
        <v>0.652</v>
      </c>
      <c r="U26" s="55">
        <f>IF(N26="PASS",IF(L26&gt;=0.9,"Excellent performance","Good, keep improving"),"Needs immediate attention")</f>
        <v/>
      </c>
    </row>
    <row r="27" ht="15" customHeight="1" s="39">
      <c r="A27" s="54" t="inlineStr">
        <is>
          <t>STU0026</t>
        </is>
      </c>
      <c r="B27" s="55" t="inlineStr">
        <is>
          <t>Aisha Pathak</t>
        </is>
      </c>
      <c r="C27" s="54" t="n">
        <v>8</v>
      </c>
      <c r="D27" s="54" t="inlineStr">
        <is>
          <t>A</t>
        </is>
      </c>
      <c r="E27" s="54" t="inlineStr">
        <is>
          <t>Female</t>
        </is>
      </c>
      <c r="F27" s="54" t="n">
        <v>61</v>
      </c>
      <c r="G27" s="54" t="n">
        <v>81</v>
      </c>
      <c r="H27" s="54" t="n">
        <v>58</v>
      </c>
      <c r="I27" s="54" t="n">
        <v>72</v>
      </c>
      <c r="J27" s="54" t="n">
        <v>96</v>
      </c>
      <c r="K27" s="54">
        <f>SUM(F27:J27)</f>
        <v/>
      </c>
      <c r="L27" s="56">
        <f>ROUND(K27/500,4)</f>
        <v/>
      </c>
      <c r="M27" s="54">
        <f>IF(L27&gt;=0.9,"A+",IF(L27&gt;=0.8,"A",IF(L27&gt;=0.7,"B",IF(L27&gt;=0.6,"C",IF(L27&gt;=0.33,"D","F")))))</f>
        <v/>
      </c>
      <c r="N27" s="54">
        <f>IF(L27&gt;=0.33,"PASS","FAIL")</f>
        <v/>
      </c>
      <c r="O27" s="54">
        <f>L27&gt;=0.33</f>
        <v/>
      </c>
      <c r="P27" s="54">
        <f>RANK(L27,$L$2:$L$1001)</f>
        <v/>
      </c>
      <c r="Q27" s="54">
        <f>SUMPRODUCT(($C$2:$C$1001=C27)*($L$2:$L$1001&gt;L27))+1</f>
        <v/>
      </c>
      <c r="R27" s="57" t="n">
        <v>46091</v>
      </c>
      <c r="S27" s="58" t="n">
        <v>0.3854166666666667</v>
      </c>
      <c r="T27" s="59" t="n">
        <v>0.77</v>
      </c>
      <c r="U27" s="55">
        <f>IF(N27="PASS",IF(L27&gt;=0.9,"Excellent performance","Good, keep improving"),"Needs immediate attention")</f>
        <v/>
      </c>
    </row>
    <row r="28" ht="15" customHeight="1" s="39">
      <c r="A28" s="54" t="inlineStr">
        <is>
          <t>STU0027</t>
        </is>
      </c>
      <c r="B28" s="55" t="inlineStr">
        <is>
          <t>Kartik Mukherjee</t>
        </is>
      </c>
      <c r="C28" s="54" t="n">
        <v>11</v>
      </c>
      <c r="D28" s="54" t="inlineStr">
        <is>
          <t>C</t>
        </is>
      </c>
      <c r="E28" s="54" t="inlineStr">
        <is>
          <t>Male</t>
        </is>
      </c>
      <c r="F28" s="54" t="n">
        <v>65</v>
      </c>
      <c r="G28" s="54" t="n">
        <v>62</v>
      </c>
      <c r="H28" s="54" t="n">
        <v>53</v>
      </c>
      <c r="I28" s="54" t="n">
        <v>63</v>
      </c>
      <c r="J28" s="54" t="n">
        <v>70</v>
      </c>
      <c r="K28" s="54">
        <f>SUM(F28:J28)</f>
        <v/>
      </c>
      <c r="L28" s="56">
        <f>ROUND(K28/500,4)</f>
        <v/>
      </c>
      <c r="M28" s="54">
        <f>IF(L28&gt;=0.9,"A+",IF(L28&gt;=0.8,"A",IF(L28&gt;=0.7,"B",IF(L28&gt;=0.6,"C",IF(L28&gt;=0.33,"D","F")))))</f>
        <v/>
      </c>
      <c r="N28" s="54">
        <f>IF(L28&gt;=0.33,"PASS","FAIL")</f>
        <v/>
      </c>
      <c r="O28" s="54">
        <f>L28&gt;=0.33</f>
        <v/>
      </c>
      <c r="P28" s="54">
        <f>RANK(L28,$L$2:$L$1001)</f>
        <v/>
      </c>
      <c r="Q28" s="54">
        <f>SUMPRODUCT(($C$2:$C$1001=C28)*($L$2:$L$1001&gt;L28))+1</f>
        <v/>
      </c>
      <c r="R28" s="57" t="n">
        <v>46091</v>
      </c>
      <c r="S28" s="58" t="n">
        <v>0.4166666666666667</v>
      </c>
      <c r="T28" s="59" t="n">
        <v>0.994</v>
      </c>
      <c r="U28" s="55">
        <f>IF(N28="PASS",IF(L28&gt;=0.9,"Excellent performance","Good, keep improving"),"Needs immediate attention")</f>
        <v/>
      </c>
    </row>
    <row r="29" ht="15" customHeight="1" s="39">
      <c r="A29" s="54" t="inlineStr">
        <is>
          <t>STU0028</t>
        </is>
      </c>
      <c r="B29" s="55" t="inlineStr">
        <is>
          <t>Vanya Kulkarni</t>
        </is>
      </c>
      <c r="C29" s="54" t="n">
        <v>4</v>
      </c>
      <c r="D29" s="54" t="inlineStr">
        <is>
          <t>C</t>
        </is>
      </c>
      <c r="E29" s="54" t="inlineStr">
        <is>
          <t>Female</t>
        </is>
      </c>
      <c r="F29" s="54" t="n">
        <v>88</v>
      </c>
      <c r="G29" s="54" t="n">
        <v>100</v>
      </c>
      <c r="H29" s="54" t="n">
        <v>84</v>
      </c>
      <c r="I29" s="54" t="n">
        <v>86</v>
      </c>
      <c r="J29" s="54" t="n">
        <v>100</v>
      </c>
      <c r="K29" s="54">
        <f>SUM(F29:J29)</f>
        <v/>
      </c>
      <c r="L29" s="56">
        <f>ROUND(K29/500,4)</f>
        <v/>
      </c>
      <c r="M29" s="54">
        <f>IF(L29&gt;=0.9,"A+",IF(L29&gt;=0.8,"A",IF(L29&gt;=0.7,"B",IF(L29&gt;=0.6,"C",IF(L29&gt;=0.33,"D","F")))))</f>
        <v/>
      </c>
      <c r="N29" s="54">
        <f>IF(L29&gt;=0.33,"PASS","FAIL")</f>
        <v/>
      </c>
      <c r="O29" s="54">
        <f>L29&gt;=0.33</f>
        <v/>
      </c>
      <c r="P29" s="54">
        <f>RANK(L29,$L$2:$L$1001)</f>
        <v/>
      </c>
      <c r="Q29" s="54">
        <f>SUMPRODUCT(($C$2:$C$1001=C29)*($L$2:$L$1001&gt;L29))+1</f>
        <v/>
      </c>
      <c r="R29" s="57" t="n">
        <v>46091</v>
      </c>
      <c r="S29" s="58" t="n">
        <v>0.3958333333333333</v>
      </c>
      <c r="T29" s="59" t="n">
        <v>0.979</v>
      </c>
      <c r="U29" s="55">
        <f>IF(N29="PASS",IF(L29&gt;=0.9,"Excellent performance","Good, keep improving"),"Needs immediate attention")</f>
        <v/>
      </c>
    </row>
    <row r="30" ht="15" customHeight="1" s="39">
      <c r="A30" s="54" t="inlineStr">
        <is>
          <t>STU0029</t>
        </is>
      </c>
      <c r="B30" s="55" t="inlineStr">
        <is>
          <t>Siddharth Singh</t>
        </is>
      </c>
      <c r="C30" s="54" t="n">
        <v>3</v>
      </c>
      <c r="D30" s="54" t="inlineStr">
        <is>
          <t>B</t>
        </is>
      </c>
      <c r="E30" s="54" t="inlineStr">
        <is>
          <t>Male</t>
        </is>
      </c>
      <c r="F30" s="54" t="n">
        <v>73</v>
      </c>
      <c r="G30" s="54" t="n">
        <v>72</v>
      </c>
      <c r="H30" s="54" t="n">
        <v>100</v>
      </c>
      <c r="I30" s="54" t="n">
        <v>79</v>
      </c>
      <c r="J30" s="54" t="n">
        <v>77</v>
      </c>
      <c r="K30" s="54">
        <f>SUM(F30:J30)</f>
        <v/>
      </c>
      <c r="L30" s="56">
        <f>ROUND(K30/500,4)</f>
        <v/>
      </c>
      <c r="M30" s="54">
        <f>IF(L30&gt;=0.9,"A+",IF(L30&gt;=0.8,"A",IF(L30&gt;=0.7,"B",IF(L30&gt;=0.6,"C",IF(L30&gt;=0.33,"D","F")))))</f>
        <v/>
      </c>
      <c r="N30" s="54">
        <f>IF(L30&gt;=0.33,"PASS","FAIL")</f>
        <v/>
      </c>
      <c r="O30" s="54">
        <f>L30&gt;=0.33</f>
        <v/>
      </c>
      <c r="P30" s="54">
        <f>RANK(L30,$L$2:$L$1001)</f>
        <v/>
      </c>
      <c r="Q30" s="54">
        <f>SUMPRODUCT(($C$2:$C$1001=C30)*($L$2:$L$1001&gt;L30))+1</f>
        <v/>
      </c>
      <c r="R30" s="57" t="n">
        <v>46091</v>
      </c>
      <c r="S30" s="58" t="n">
        <v>0.4791666666666667</v>
      </c>
      <c r="T30" s="59" t="n">
        <v>0.912</v>
      </c>
      <c r="U30" s="55">
        <f>IF(N30="PASS",IF(L30&gt;=0.9,"Excellent performance","Good, keep improving"),"Needs immediate attention")</f>
        <v/>
      </c>
    </row>
    <row r="31" ht="15" customHeight="1" s="39">
      <c r="A31" s="54" t="inlineStr">
        <is>
          <t>STU0030</t>
        </is>
      </c>
      <c r="B31" s="55" t="inlineStr">
        <is>
          <t>Manav Mukherjee</t>
        </is>
      </c>
      <c r="C31" s="54" t="n">
        <v>6</v>
      </c>
      <c r="D31" s="54" t="inlineStr">
        <is>
          <t>D</t>
        </is>
      </c>
      <c r="E31" s="54" t="inlineStr">
        <is>
          <t>Male</t>
        </is>
      </c>
      <c r="F31" s="54" t="n">
        <v>93</v>
      </c>
      <c r="G31" s="54" t="n">
        <v>89</v>
      </c>
      <c r="H31" s="54" t="n">
        <v>89</v>
      </c>
      <c r="I31" s="54" t="n">
        <v>91</v>
      </c>
      <c r="J31" s="54" t="n">
        <v>85</v>
      </c>
      <c r="K31" s="54">
        <f>SUM(F31:J31)</f>
        <v/>
      </c>
      <c r="L31" s="56">
        <f>ROUND(K31/500,4)</f>
        <v/>
      </c>
      <c r="M31" s="54">
        <f>IF(L31&gt;=0.9,"A+",IF(L31&gt;=0.8,"A",IF(L31&gt;=0.7,"B",IF(L31&gt;=0.6,"C",IF(L31&gt;=0.33,"D","F")))))</f>
        <v/>
      </c>
      <c r="N31" s="54">
        <f>IF(L31&gt;=0.33,"PASS","FAIL")</f>
        <v/>
      </c>
      <c r="O31" s="54">
        <f>L31&gt;=0.33</f>
        <v/>
      </c>
      <c r="P31" s="54">
        <f>RANK(L31,$L$2:$L$1001)</f>
        <v/>
      </c>
      <c r="Q31" s="54">
        <f>SUMPRODUCT(($C$2:$C$1001=C31)*($L$2:$L$1001&gt;L31))+1</f>
        <v/>
      </c>
      <c r="R31" s="57" t="n">
        <v>46091</v>
      </c>
      <c r="S31" s="58" t="n">
        <v>0.34375</v>
      </c>
      <c r="T31" s="59" t="n">
        <v>0.91</v>
      </c>
      <c r="U31" s="55">
        <f>IF(N31="PASS",IF(L31&gt;=0.9,"Excellent performance","Good, keep improving"),"Needs immediate attention")</f>
        <v/>
      </c>
    </row>
    <row r="32" ht="15" customHeight="1" s="39">
      <c r="A32" s="54" t="inlineStr">
        <is>
          <t>STU0031</t>
        </is>
      </c>
      <c r="B32" s="55" t="inlineStr">
        <is>
          <t>Imran Bansal</t>
        </is>
      </c>
      <c r="C32" s="54" t="n">
        <v>2</v>
      </c>
      <c r="D32" s="54" t="inlineStr">
        <is>
          <t>B</t>
        </is>
      </c>
      <c r="E32" s="54" t="inlineStr">
        <is>
          <t>Male</t>
        </is>
      </c>
      <c r="F32" s="54" t="n">
        <v>49</v>
      </c>
      <c r="G32" s="54" t="n">
        <v>73</v>
      </c>
      <c r="H32" s="54" t="n">
        <v>64</v>
      </c>
      <c r="I32" s="54" t="n">
        <v>70</v>
      </c>
      <c r="J32" s="54" t="n">
        <v>41</v>
      </c>
      <c r="K32" s="54">
        <f>SUM(F32:J32)</f>
        <v/>
      </c>
      <c r="L32" s="56">
        <f>ROUND(K32/500,4)</f>
        <v/>
      </c>
      <c r="M32" s="54">
        <f>IF(L32&gt;=0.9,"A+",IF(L32&gt;=0.8,"A",IF(L32&gt;=0.7,"B",IF(L32&gt;=0.6,"C",IF(L32&gt;=0.33,"D","F")))))</f>
        <v/>
      </c>
      <c r="N32" s="54">
        <f>IF(L32&gt;=0.33,"PASS","FAIL")</f>
        <v/>
      </c>
      <c r="O32" s="54">
        <f>L32&gt;=0.33</f>
        <v/>
      </c>
      <c r="P32" s="54">
        <f>RANK(L32,$L$2:$L$1001)</f>
        <v/>
      </c>
      <c r="Q32" s="54">
        <f>SUMPRODUCT(($C$2:$C$1001=C32)*($L$2:$L$1001&gt;L32))+1</f>
        <v/>
      </c>
      <c r="R32" s="57" t="n">
        <v>46091</v>
      </c>
      <c r="S32" s="58" t="n">
        <v>0.5</v>
      </c>
      <c r="T32" s="59" t="n">
        <v>0.9360000000000001</v>
      </c>
      <c r="U32" s="55">
        <f>IF(N32="PASS",IF(L32&gt;=0.9,"Excellent performance","Good, keep improving"),"Needs immediate attention")</f>
        <v/>
      </c>
    </row>
    <row r="33" ht="15" customHeight="1" s="39">
      <c r="A33" s="54" t="inlineStr">
        <is>
          <t>STU0032</t>
        </is>
      </c>
      <c r="B33" s="55" t="inlineStr">
        <is>
          <t>Naveen Saxena</t>
        </is>
      </c>
      <c r="C33" s="54" t="n">
        <v>9</v>
      </c>
      <c r="D33" s="54" t="inlineStr">
        <is>
          <t>C</t>
        </is>
      </c>
      <c r="E33" s="54" t="inlineStr">
        <is>
          <t>Male</t>
        </is>
      </c>
      <c r="F33" s="54" t="n">
        <v>69</v>
      </c>
      <c r="G33" s="54" t="n">
        <v>79</v>
      </c>
      <c r="H33" s="54" t="n">
        <v>62</v>
      </c>
      <c r="I33" s="54" t="n">
        <v>76</v>
      </c>
      <c r="J33" s="54" t="n">
        <v>59</v>
      </c>
      <c r="K33" s="54">
        <f>SUM(F33:J33)</f>
        <v/>
      </c>
      <c r="L33" s="56">
        <f>ROUND(K33/500,4)</f>
        <v/>
      </c>
      <c r="M33" s="54">
        <f>IF(L33&gt;=0.9,"A+",IF(L33&gt;=0.8,"A",IF(L33&gt;=0.7,"B",IF(L33&gt;=0.6,"C",IF(L33&gt;=0.33,"D","F")))))</f>
        <v/>
      </c>
      <c r="N33" s="54">
        <f>IF(L33&gt;=0.33,"PASS","FAIL")</f>
        <v/>
      </c>
      <c r="O33" s="54">
        <f>L33&gt;=0.33</f>
        <v/>
      </c>
      <c r="P33" s="54">
        <f>RANK(L33,$L$2:$L$1001)</f>
        <v/>
      </c>
      <c r="Q33" s="54">
        <f>SUMPRODUCT(($C$2:$C$1001=C33)*($L$2:$L$1001&gt;L33))+1</f>
        <v/>
      </c>
      <c r="R33" s="57" t="n">
        <v>46091</v>
      </c>
      <c r="S33" s="58" t="n">
        <v>0.34375</v>
      </c>
      <c r="T33" s="59" t="n">
        <v>0.858</v>
      </c>
      <c r="U33" s="55">
        <f>IF(N33="PASS",IF(L33&gt;=0.9,"Excellent performance","Good, keep improving"),"Needs immediate attention")</f>
        <v/>
      </c>
    </row>
    <row r="34" ht="15" customHeight="1" s="39">
      <c r="A34" s="54" t="inlineStr">
        <is>
          <t>STU0033</t>
        </is>
      </c>
      <c r="B34" s="55" t="inlineStr">
        <is>
          <t>Om Chowdhury</t>
        </is>
      </c>
      <c r="C34" s="54" t="n">
        <v>6</v>
      </c>
      <c r="D34" s="54" t="inlineStr">
        <is>
          <t>C</t>
        </is>
      </c>
      <c r="E34" s="54" t="inlineStr">
        <is>
          <t>Male</t>
        </is>
      </c>
      <c r="F34" s="54" t="n">
        <v>47</v>
      </c>
      <c r="G34" s="54" t="n">
        <v>73</v>
      </c>
      <c r="H34" s="54" t="n">
        <v>61</v>
      </c>
      <c r="I34" s="54" t="n">
        <v>82</v>
      </c>
      <c r="J34" s="54" t="n">
        <v>77</v>
      </c>
      <c r="K34" s="54">
        <f>SUM(F34:J34)</f>
        <v/>
      </c>
      <c r="L34" s="56">
        <f>ROUND(K34/500,4)</f>
        <v/>
      </c>
      <c r="M34" s="54">
        <f>IF(L34&gt;=0.9,"A+",IF(L34&gt;=0.8,"A",IF(L34&gt;=0.7,"B",IF(L34&gt;=0.6,"C",IF(L34&gt;=0.33,"D","F")))))</f>
        <v/>
      </c>
      <c r="N34" s="54">
        <f>IF(L34&gt;=0.33,"PASS","FAIL")</f>
        <v/>
      </c>
      <c r="O34" s="54">
        <f>L34&gt;=0.33</f>
        <v/>
      </c>
      <c r="P34" s="54">
        <f>RANK(L34,$L$2:$L$1001)</f>
        <v/>
      </c>
      <c r="Q34" s="54">
        <f>SUMPRODUCT(($C$2:$C$1001=C34)*($L$2:$L$1001&gt;L34))+1</f>
        <v/>
      </c>
      <c r="R34" s="57" t="n">
        <v>46091</v>
      </c>
      <c r="S34" s="58" t="n">
        <v>0.34375</v>
      </c>
      <c r="T34" s="59" t="n">
        <v>0.789</v>
      </c>
      <c r="U34" s="55">
        <f>IF(N34="PASS",IF(L34&gt;=0.9,"Excellent performance","Good, keep improving"),"Needs immediate attention")</f>
        <v/>
      </c>
    </row>
    <row r="35" ht="15" customHeight="1" s="39">
      <c r="A35" s="54" t="inlineStr">
        <is>
          <t>STU0034</t>
        </is>
      </c>
      <c r="B35" s="55" t="inlineStr">
        <is>
          <t>Rahul Malhotra</t>
        </is>
      </c>
      <c r="C35" s="54" t="n">
        <v>10</v>
      </c>
      <c r="D35" s="54" t="inlineStr">
        <is>
          <t>A</t>
        </is>
      </c>
      <c r="E35" s="54" t="inlineStr">
        <is>
          <t>Male</t>
        </is>
      </c>
      <c r="F35" s="54" t="n">
        <v>76</v>
      </c>
      <c r="G35" s="54" t="n">
        <v>66</v>
      </c>
      <c r="H35" s="54" t="n">
        <v>50</v>
      </c>
      <c r="I35" s="54" t="n">
        <v>65</v>
      </c>
      <c r="J35" s="54" t="n">
        <v>68</v>
      </c>
      <c r="K35" s="54">
        <f>SUM(F35:J35)</f>
        <v/>
      </c>
      <c r="L35" s="56">
        <f>ROUND(K35/500,4)</f>
        <v/>
      </c>
      <c r="M35" s="54">
        <f>IF(L35&gt;=0.9,"A+",IF(L35&gt;=0.8,"A",IF(L35&gt;=0.7,"B",IF(L35&gt;=0.6,"C",IF(L35&gt;=0.33,"D","F")))))</f>
        <v/>
      </c>
      <c r="N35" s="54">
        <f>IF(L35&gt;=0.33,"PASS","FAIL")</f>
        <v/>
      </c>
      <c r="O35" s="54">
        <f>L35&gt;=0.33</f>
        <v/>
      </c>
      <c r="P35" s="54">
        <f>RANK(L35,$L$2:$L$1001)</f>
        <v/>
      </c>
      <c r="Q35" s="54">
        <f>SUMPRODUCT(($C$2:$C$1001=C35)*($L$2:$L$1001&gt;L35))+1</f>
        <v/>
      </c>
      <c r="R35" s="57" t="n">
        <v>46091</v>
      </c>
      <c r="S35" s="58" t="n">
        <v>0.4270833333333333</v>
      </c>
      <c r="T35" s="59" t="n">
        <v>0.843</v>
      </c>
      <c r="U35" s="55">
        <f>IF(N35="PASS",IF(L35&gt;=0.9,"Excellent performance","Good, keep improving"),"Needs immediate attention")</f>
        <v/>
      </c>
    </row>
    <row r="36" ht="15" customHeight="1" s="39">
      <c r="A36" s="54" t="inlineStr">
        <is>
          <t>STU0035</t>
        </is>
      </c>
      <c r="B36" s="55" t="inlineStr">
        <is>
          <t>Ishaan Rathi</t>
        </is>
      </c>
      <c r="C36" s="54" t="n">
        <v>10</v>
      </c>
      <c r="D36" s="54" t="inlineStr">
        <is>
          <t>A</t>
        </is>
      </c>
      <c r="E36" s="54" t="inlineStr">
        <is>
          <t>Male</t>
        </is>
      </c>
      <c r="F36" s="54" t="n">
        <v>80</v>
      </c>
      <c r="G36" s="54" t="n">
        <v>80</v>
      </c>
      <c r="H36" s="54" t="n">
        <v>64</v>
      </c>
      <c r="I36" s="54" t="n">
        <v>73</v>
      </c>
      <c r="J36" s="54" t="n">
        <v>62</v>
      </c>
      <c r="K36" s="54">
        <f>SUM(F36:J36)</f>
        <v/>
      </c>
      <c r="L36" s="56">
        <f>ROUND(K36/500,4)</f>
        <v/>
      </c>
      <c r="M36" s="54">
        <f>IF(L36&gt;=0.9,"A+",IF(L36&gt;=0.8,"A",IF(L36&gt;=0.7,"B",IF(L36&gt;=0.6,"C",IF(L36&gt;=0.33,"D","F")))))</f>
        <v/>
      </c>
      <c r="N36" s="54">
        <f>IF(L36&gt;=0.33,"PASS","FAIL")</f>
        <v/>
      </c>
      <c r="O36" s="54">
        <f>L36&gt;=0.33</f>
        <v/>
      </c>
      <c r="P36" s="54">
        <f>RANK(L36,$L$2:$L$1001)</f>
        <v/>
      </c>
      <c r="Q36" s="54">
        <f>SUMPRODUCT(($C$2:$C$1001=C36)*($L$2:$L$1001&gt;L36))+1</f>
        <v/>
      </c>
      <c r="R36" s="57" t="n">
        <v>46091</v>
      </c>
      <c r="S36" s="58" t="n">
        <v>0.3958333333333333</v>
      </c>
      <c r="T36" s="59" t="n">
        <v>0.822</v>
      </c>
      <c r="U36" s="55">
        <f>IF(N36="PASS",IF(L36&gt;=0.9,"Excellent performance","Good, keep improving"),"Needs immediate attention")</f>
        <v/>
      </c>
    </row>
    <row r="37" ht="15" customHeight="1" s="39">
      <c r="A37" s="54" t="inlineStr">
        <is>
          <t>STU0036</t>
        </is>
      </c>
      <c r="B37" s="55" t="inlineStr">
        <is>
          <t>Kavya Naidu</t>
        </is>
      </c>
      <c r="C37" s="54" t="n">
        <v>12</v>
      </c>
      <c r="D37" s="54" t="inlineStr">
        <is>
          <t>A</t>
        </is>
      </c>
      <c r="E37" s="54" t="inlineStr">
        <is>
          <t>Female</t>
        </is>
      </c>
      <c r="F37" s="54" t="n">
        <v>68</v>
      </c>
      <c r="G37" s="54" t="n">
        <v>62</v>
      </c>
      <c r="H37" s="54" t="n">
        <v>76</v>
      </c>
      <c r="I37" s="54" t="n">
        <v>64</v>
      </c>
      <c r="J37" s="54" t="n">
        <v>79</v>
      </c>
      <c r="K37" s="54">
        <f>SUM(F37:J37)</f>
        <v/>
      </c>
      <c r="L37" s="56">
        <f>ROUND(K37/500,4)</f>
        <v/>
      </c>
      <c r="M37" s="54">
        <f>IF(L37&gt;=0.9,"A+",IF(L37&gt;=0.8,"A",IF(L37&gt;=0.7,"B",IF(L37&gt;=0.6,"C",IF(L37&gt;=0.33,"D","F")))))</f>
        <v/>
      </c>
      <c r="N37" s="54">
        <f>IF(L37&gt;=0.33,"PASS","FAIL")</f>
        <v/>
      </c>
      <c r="O37" s="54">
        <f>L37&gt;=0.33</f>
        <v/>
      </c>
      <c r="P37" s="54">
        <f>RANK(L37,$L$2:$L$1001)</f>
        <v/>
      </c>
      <c r="Q37" s="54">
        <f>SUMPRODUCT(($C$2:$C$1001=C37)*($L$2:$L$1001&gt;L37))+1</f>
        <v/>
      </c>
      <c r="R37" s="57" t="n">
        <v>46091</v>
      </c>
      <c r="S37" s="58" t="n">
        <v>0.53125</v>
      </c>
      <c r="T37" s="59" t="n">
        <v>0.881</v>
      </c>
      <c r="U37" s="55">
        <f>IF(N37="PASS",IF(L37&gt;=0.9,"Excellent performance","Good, keep improving"),"Needs immediate attention")</f>
        <v/>
      </c>
    </row>
    <row r="38" ht="15" customHeight="1" s="39">
      <c r="A38" s="54" t="inlineStr">
        <is>
          <t>STU0037</t>
        </is>
      </c>
      <c r="B38" s="55" t="inlineStr">
        <is>
          <t>Arjun Sen</t>
        </is>
      </c>
      <c r="C38" s="54" t="n">
        <v>11</v>
      </c>
      <c r="D38" s="54" t="inlineStr">
        <is>
          <t>A</t>
        </is>
      </c>
      <c r="E38" s="54" t="inlineStr">
        <is>
          <t>Male</t>
        </is>
      </c>
      <c r="F38" s="54" t="n">
        <v>93</v>
      </c>
      <c r="G38" s="54" t="n">
        <v>81</v>
      </c>
      <c r="H38" s="54" t="n">
        <v>88</v>
      </c>
      <c r="I38" s="54" t="n">
        <v>92</v>
      </c>
      <c r="J38" s="54" t="n">
        <v>88</v>
      </c>
      <c r="K38" s="54">
        <f>SUM(F38:J38)</f>
        <v/>
      </c>
      <c r="L38" s="56">
        <f>ROUND(K38/500,4)</f>
        <v/>
      </c>
      <c r="M38" s="54">
        <f>IF(L38&gt;=0.9,"A+",IF(L38&gt;=0.8,"A",IF(L38&gt;=0.7,"B",IF(L38&gt;=0.6,"C",IF(L38&gt;=0.33,"D","F")))))</f>
        <v/>
      </c>
      <c r="N38" s="54">
        <f>IF(L38&gt;=0.33,"PASS","FAIL")</f>
        <v/>
      </c>
      <c r="O38" s="54">
        <f>L38&gt;=0.33</f>
        <v/>
      </c>
      <c r="P38" s="54">
        <f>RANK(L38,$L$2:$L$1001)</f>
        <v/>
      </c>
      <c r="Q38" s="54">
        <f>SUMPRODUCT(($C$2:$C$1001=C38)*($L$2:$L$1001&gt;L38))+1</f>
        <v/>
      </c>
      <c r="R38" s="57" t="n">
        <v>46091</v>
      </c>
      <c r="S38" s="58" t="n">
        <v>0.4895833333333333</v>
      </c>
      <c r="T38" s="59" t="n">
        <v>0.908</v>
      </c>
      <c r="U38" s="55">
        <f>IF(N38="PASS",IF(L38&gt;=0.9,"Excellent performance","Good, keep improving"),"Needs immediate attention")</f>
        <v/>
      </c>
    </row>
    <row r="39" ht="15" customHeight="1" s="39">
      <c r="A39" s="54" t="inlineStr">
        <is>
          <t>STU0038</t>
        </is>
      </c>
      <c r="B39" s="55" t="inlineStr">
        <is>
          <t>Vanya Singh</t>
        </is>
      </c>
      <c r="C39" s="54" t="n">
        <v>11</v>
      </c>
      <c r="D39" s="54" t="inlineStr">
        <is>
          <t>A</t>
        </is>
      </c>
      <c r="E39" s="54" t="inlineStr">
        <is>
          <t>Female</t>
        </is>
      </c>
      <c r="F39" s="54" t="n">
        <v>71</v>
      </c>
      <c r="G39" s="54" t="n">
        <v>80</v>
      </c>
      <c r="H39" s="54" t="n">
        <v>64</v>
      </c>
      <c r="I39" s="54" t="n">
        <v>73</v>
      </c>
      <c r="J39" s="54" t="n">
        <v>52</v>
      </c>
      <c r="K39" s="54">
        <f>SUM(F39:J39)</f>
        <v/>
      </c>
      <c r="L39" s="56">
        <f>ROUND(K39/500,4)</f>
        <v/>
      </c>
      <c r="M39" s="54">
        <f>IF(L39&gt;=0.9,"A+",IF(L39&gt;=0.8,"A",IF(L39&gt;=0.7,"B",IF(L39&gt;=0.6,"C",IF(L39&gt;=0.33,"D","F")))))</f>
        <v/>
      </c>
      <c r="N39" s="54">
        <f>IF(L39&gt;=0.33,"PASS","FAIL")</f>
        <v/>
      </c>
      <c r="O39" s="54">
        <f>L39&gt;=0.33</f>
        <v/>
      </c>
      <c r="P39" s="54">
        <f>RANK(L39,$L$2:$L$1001)</f>
        <v/>
      </c>
      <c r="Q39" s="54">
        <f>SUMPRODUCT(($C$2:$C$1001=C39)*($L$2:$L$1001&gt;L39))+1</f>
        <v/>
      </c>
      <c r="R39" s="57" t="n">
        <v>46091</v>
      </c>
      <c r="S39" s="58" t="n">
        <v>0.5104166666666666</v>
      </c>
      <c r="T39" s="59" t="n">
        <v>0.841</v>
      </c>
      <c r="U39" s="55">
        <f>IF(N39="PASS",IF(L39&gt;=0.9,"Excellent performance","Good, keep improving"),"Needs immediate attention")</f>
        <v/>
      </c>
    </row>
    <row r="40" ht="15" customHeight="1" s="39">
      <c r="A40" s="54" t="inlineStr">
        <is>
          <t>STU0039</t>
        </is>
      </c>
      <c r="B40" s="55" t="inlineStr">
        <is>
          <t>Chirag Ahluwalia</t>
        </is>
      </c>
      <c r="C40" s="54" t="n">
        <v>6</v>
      </c>
      <c r="D40" s="54" t="inlineStr">
        <is>
          <t>A</t>
        </is>
      </c>
      <c r="E40" s="54" t="inlineStr">
        <is>
          <t>Male</t>
        </is>
      </c>
      <c r="F40" s="54" t="n">
        <v>59</v>
      </c>
      <c r="G40" s="54" t="n">
        <v>97</v>
      </c>
      <c r="H40" s="54" t="n">
        <v>59</v>
      </c>
      <c r="I40" s="54" t="n">
        <v>87</v>
      </c>
      <c r="J40" s="54" t="n">
        <v>90</v>
      </c>
      <c r="K40" s="54">
        <f>SUM(F40:J40)</f>
        <v/>
      </c>
      <c r="L40" s="56">
        <f>ROUND(K40/500,4)</f>
        <v/>
      </c>
      <c r="M40" s="54">
        <f>IF(L40&gt;=0.9,"A+",IF(L40&gt;=0.8,"A",IF(L40&gt;=0.7,"B",IF(L40&gt;=0.6,"C",IF(L40&gt;=0.33,"D","F")))))</f>
        <v/>
      </c>
      <c r="N40" s="54">
        <f>IF(L40&gt;=0.33,"PASS","FAIL")</f>
        <v/>
      </c>
      <c r="O40" s="54">
        <f>L40&gt;=0.33</f>
        <v/>
      </c>
      <c r="P40" s="54">
        <f>RANK(L40,$L$2:$L$1001)</f>
        <v/>
      </c>
      <c r="Q40" s="54">
        <f>SUMPRODUCT(($C$2:$C$1001=C40)*($L$2:$L$1001&gt;L40))+1</f>
        <v/>
      </c>
      <c r="R40" s="57" t="n">
        <v>46091</v>
      </c>
      <c r="S40" s="58" t="n">
        <v>0.5208333333333334</v>
      </c>
      <c r="T40" s="59" t="n">
        <v>0.755</v>
      </c>
      <c r="U40" s="55">
        <f>IF(N40="PASS",IF(L40&gt;=0.9,"Excellent performance","Good, keep improving"),"Needs immediate attention")</f>
        <v/>
      </c>
    </row>
    <row r="41" ht="15" customHeight="1" s="39">
      <c r="A41" s="54" t="inlineStr">
        <is>
          <t>STU0040</t>
        </is>
      </c>
      <c r="B41" s="55" t="inlineStr">
        <is>
          <t>Arjun Trivedi</t>
        </is>
      </c>
      <c r="C41" s="54" t="n">
        <v>2</v>
      </c>
      <c r="D41" s="54" t="inlineStr">
        <is>
          <t>A</t>
        </is>
      </c>
      <c r="E41" s="54" t="inlineStr">
        <is>
          <t>Male</t>
        </is>
      </c>
      <c r="F41" s="54" t="n">
        <v>100</v>
      </c>
      <c r="G41" s="54" t="n">
        <v>100</v>
      </c>
      <c r="H41" s="54" t="n">
        <v>59</v>
      </c>
      <c r="I41" s="54" t="n">
        <v>61</v>
      </c>
      <c r="J41" s="54" t="n">
        <v>72</v>
      </c>
      <c r="K41" s="54">
        <f>SUM(F41:J41)</f>
        <v/>
      </c>
      <c r="L41" s="56">
        <f>ROUND(K41/500,4)</f>
        <v/>
      </c>
      <c r="M41" s="54">
        <f>IF(L41&gt;=0.9,"A+",IF(L41&gt;=0.8,"A",IF(L41&gt;=0.7,"B",IF(L41&gt;=0.6,"C",IF(L41&gt;=0.33,"D","F")))))</f>
        <v/>
      </c>
      <c r="N41" s="54">
        <f>IF(L41&gt;=0.33,"PASS","FAIL")</f>
        <v/>
      </c>
      <c r="O41" s="54">
        <f>L41&gt;=0.33</f>
        <v/>
      </c>
      <c r="P41" s="54">
        <f>RANK(L41,$L$2:$L$1001)</f>
        <v/>
      </c>
      <c r="Q41" s="54">
        <f>SUMPRODUCT(($C$2:$C$1001=C41)*($L$2:$L$1001&gt;L41))+1</f>
        <v/>
      </c>
      <c r="R41" s="57" t="n">
        <v>46091</v>
      </c>
      <c r="S41" s="58" t="n">
        <v>0.46875</v>
      </c>
      <c r="T41" s="59" t="n">
        <v>0.842</v>
      </c>
      <c r="U41" s="55">
        <f>IF(N41="PASS",IF(L41&gt;=0.9,"Excellent performance","Good, keep improving"),"Needs immediate attention")</f>
        <v/>
      </c>
    </row>
    <row r="42" ht="15" customHeight="1" s="39">
      <c r="A42" s="54" t="inlineStr">
        <is>
          <t>STU0041</t>
        </is>
      </c>
      <c r="B42" s="55" t="inlineStr">
        <is>
          <t>Neha Bose</t>
        </is>
      </c>
      <c r="C42" s="54" t="n">
        <v>7</v>
      </c>
      <c r="D42" s="54" t="inlineStr">
        <is>
          <t>B</t>
        </is>
      </c>
      <c r="E42" s="54" t="inlineStr">
        <is>
          <t>Female</t>
        </is>
      </c>
      <c r="F42" s="54" t="n">
        <v>62</v>
      </c>
      <c r="G42" s="54" t="n">
        <v>78</v>
      </c>
      <c r="H42" s="54" t="n">
        <v>77</v>
      </c>
      <c r="I42" s="54" t="n">
        <v>74</v>
      </c>
      <c r="J42" s="54" t="n">
        <v>68</v>
      </c>
      <c r="K42" s="54">
        <f>SUM(F42:J42)</f>
        <v/>
      </c>
      <c r="L42" s="56">
        <f>ROUND(K42/500,4)</f>
        <v/>
      </c>
      <c r="M42" s="54">
        <f>IF(L42&gt;=0.9,"A+",IF(L42&gt;=0.8,"A",IF(L42&gt;=0.7,"B",IF(L42&gt;=0.6,"C",IF(L42&gt;=0.33,"D","F")))))</f>
        <v/>
      </c>
      <c r="N42" s="54">
        <f>IF(L42&gt;=0.33,"PASS","FAIL")</f>
        <v/>
      </c>
      <c r="O42" s="54">
        <f>L42&gt;=0.33</f>
        <v/>
      </c>
      <c r="P42" s="54">
        <f>RANK(L42,$L$2:$L$1001)</f>
        <v/>
      </c>
      <c r="Q42" s="54">
        <f>SUMPRODUCT(($C$2:$C$1001=C42)*($L$2:$L$1001&gt;L42))+1</f>
        <v/>
      </c>
      <c r="R42" s="57" t="n">
        <v>46091</v>
      </c>
      <c r="S42" s="58" t="n">
        <v>0.4583333333333333</v>
      </c>
      <c r="T42" s="59" t="n">
        <v>0.849</v>
      </c>
      <c r="U42" s="55">
        <f>IF(N42="PASS",IF(L42&gt;=0.9,"Excellent performance","Good, keep improving"),"Needs immediate attention")</f>
        <v/>
      </c>
    </row>
    <row r="43" ht="15" customHeight="1" s="39">
      <c r="A43" s="54" t="inlineStr">
        <is>
          <t>STU0042</t>
        </is>
      </c>
      <c r="B43" s="55" t="inlineStr">
        <is>
          <t>Zara Tiwari</t>
        </is>
      </c>
      <c r="C43" s="54" t="n">
        <v>1</v>
      </c>
      <c r="D43" s="54" t="inlineStr">
        <is>
          <t>C</t>
        </is>
      </c>
      <c r="E43" s="54" t="inlineStr">
        <is>
          <t>Female</t>
        </is>
      </c>
      <c r="F43" s="54" t="n">
        <v>75</v>
      </c>
      <c r="G43" s="54" t="n">
        <v>84</v>
      </c>
      <c r="H43" s="54" t="n">
        <v>71</v>
      </c>
      <c r="I43" s="54" t="n">
        <v>70</v>
      </c>
      <c r="J43" s="54" t="n">
        <v>77</v>
      </c>
      <c r="K43" s="54">
        <f>SUM(F43:J43)</f>
        <v/>
      </c>
      <c r="L43" s="56">
        <f>ROUND(K43/500,4)</f>
        <v/>
      </c>
      <c r="M43" s="54">
        <f>IF(L43&gt;=0.9,"A+",IF(L43&gt;=0.8,"A",IF(L43&gt;=0.7,"B",IF(L43&gt;=0.6,"C",IF(L43&gt;=0.33,"D","F")))))</f>
        <v/>
      </c>
      <c r="N43" s="54">
        <f>IF(L43&gt;=0.33,"PASS","FAIL")</f>
        <v/>
      </c>
      <c r="O43" s="54">
        <f>L43&gt;=0.33</f>
        <v/>
      </c>
      <c r="P43" s="54">
        <f>RANK(L43,$L$2:$L$1001)</f>
        <v/>
      </c>
      <c r="Q43" s="54">
        <f>SUMPRODUCT(($C$2:$C$1001=C43)*($L$2:$L$1001&gt;L43))+1</f>
        <v/>
      </c>
      <c r="R43" s="57" t="n">
        <v>46091</v>
      </c>
      <c r="S43" s="58" t="n">
        <v>0.3645833333333333</v>
      </c>
      <c r="T43" s="59" t="n">
        <v>0.899</v>
      </c>
      <c r="U43" s="55">
        <f>IF(N43="PASS",IF(L43&gt;=0.9,"Excellent performance","Good, keep improving"),"Needs immediate attention")</f>
        <v/>
      </c>
    </row>
    <row r="44" ht="15" customHeight="1" s="39">
      <c r="A44" s="54" t="inlineStr">
        <is>
          <t>STU0043</t>
        </is>
      </c>
      <c r="B44" s="55" t="inlineStr">
        <is>
          <t>Aadhya Bhatia</t>
        </is>
      </c>
      <c r="C44" s="54" t="n">
        <v>6</v>
      </c>
      <c r="D44" s="54" t="inlineStr">
        <is>
          <t>B</t>
        </is>
      </c>
      <c r="E44" s="54" t="inlineStr">
        <is>
          <t>Female</t>
        </is>
      </c>
      <c r="F44" s="54" t="n">
        <v>73</v>
      </c>
      <c r="G44" s="54" t="n">
        <v>63</v>
      </c>
      <c r="H44" s="54" t="n">
        <v>72</v>
      </c>
      <c r="I44" s="54" t="n">
        <v>57</v>
      </c>
      <c r="J44" s="54" t="n">
        <v>64</v>
      </c>
      <c r="K44" s="54">
        <f>SUM(F44:J44)</f>
        <v/>
      </c>
      <c r="L44" s="56">
        <f>ROUND(K44/500,4)</f>
        <v/>
      </c>
      <c r="M44" s="54">
        <f>IF(L44&gt;=0.9,"A+",IF(L44&gt;=0.8,"A",IF(L44&gt;=0.7,"B",IF(L44&gt;=0.6,"C",IF(L44&gt;=0.33,"D","F")))))</f>
        <v/>
      </c>
      <c r="N44" s="54">
        <f>IF(L44&gt;=0.33,"PASS","FAIL")</f>
        <v/>
      </c>
      <c r="O44" s="54">
        <f>L44&gt;=0.33</f>
        <v/>
      </c>
      <c r="P44" s="54">
        <f>RANK(L44,$L$2:$L$1001)</f>
        <v/>
      </c>
      <c r="Q44" s="54">
        <f>SUMPRODUCT(($C$2:$C$1001=C44)*($L$2:$L$1001&gt;L44))+1</f>
        <v/>
      </c>
      <c r="R44" s="57" t="n">
        <v>46091</v>
      </c>
      <c r="S44" s="58" t="n">
        <v>0.3541666666666667</v>
      </c>
      <c r="T44" s="59" t="n">
        <v>0.887</v>
      </c>
      <c r="U44" s="55">
        <f>IF(N44="PASS",IF(L44&gt;=0.9,"Excellent performance","Good, keep improving"),"Needs immediate attention")</f>
        <v/>
      </c>
    </row>
    <row r="45" ht="15" customHeight="1" s="39">
      <c r="A45" s="54" t="inlineStr">
        <is>
          <t>STU0044</t>
        </is>
      </c>
      <c r="B45" s="55" t="inlineStr">
        <is>
          <t>Arjun Pathak</t>
        </is>
      </c>
      <c r="C45" s="54" t="n">
        <v>8</v>
      </c>
      <c r="D45" s="54" t="inlineStr">
        <is>
          <t>A</t>
        </is>
      </c>
      <c r="E45" s="54" t="inlineStr">
        <is>
          <t>Male</t>
        </is>
      </c>
      <c r="F45" s="54" t="n">
        <v>81</v>
      </c>
      <c r="G45" s="54" t="n">
        <v>82</v>
      </c>
      <c r="H45" s="54" t="n">
        <v>90</v>
      </c>
      <c r="I45" s="54" t="n">
        <v>98</v>
      </c>
      <c r="J45" s="54" t="n">
        <v>86</v>
      </c>
      <c r="K45" s="54">
        <f>SUM(F45:J45)</f>
        <v/>
      </c>
      <c r="L45" s="56">
        <f>ROUND(K45/500,4)</f>
        <v/>
      </c>
      <c r="M45" s="54">
        <f>IF(L45&gt;=0.9,"A+",IF(L45&gt;=0.8,"A",IF(L45&gt;=0.7,"B",IF(L45&gt;=0.6,"C",IF(L45&gt;=0.33,"D","F")))))</f>
        <v/>
      </c>
      <c r="N45" s="54">
        <f>IF(L45&gt;=0.33,"PASS","FAIL")</f>
        <v/>
      </c>
      <c r="O45" s="54">
        <f>L45&gt;=0.33</f>
        <v/>
      </c>
      <c r="P45" s="54">
        <f>RANK(L45,$L$2:$L$1001)</f>
        <v/>
      </c>
      <c r="Q45" s="54">
        <f>SUMPRODUCT(($C$2:$C$1001=C45)*($L$2:$L$1001&gt;L45))+1</f>
        <v/>
      </c>
      <c r="R45" s="57" t="n">
        <v>46091</v>
      </c>
      <c r="S45" s="58" t="n">
        <v>0.4791666666666667</v>
      </c>
      <c r="T45" s="59" t="n">
        <v>0.993</v>
      </c>
      <c r="U45" s="55">
        <f>IF(N45="PASS",IF(L45&gt;=0.9,"Excellent performance","Good, keep improving"),"Needs immediate attention")</f>
        <v/>
      </c>
    </row>
    <row r="46" ht="15" customHeight="1" s="39">
      <c r="A46" s="54" t="inlineStr">
        <is>
          <t>STU0045</t>
        </is>
      </c>
      <c r="B46" s="55" t="inlineStr">
        <is>
          <t>Naveen Chowdhury</t>
        </is>
      </c>
      <c r="C46" s="54" t="n">
        <v>2</v>
      </c>
      <c r="D46" s="54" t="inlineStr">
        <is>
          <t>D</t>
        </is>
      </c>
      <c r="E46" s="54" t="inlineStr">
        <is>
          <t>Male</t>
        </is>
      </c>
      <c r="F46" s="54" t="n">
        <v>89</v>
      </c>
      <c r="G46" s="54" t="n">
        <v>79</v>
      </c>
      <c r="H46" s="54" t="n">
        <v>62</v>
      </c>
      <c r="I46" s="54" t="n">
        <v>79</v>
      </c>
      <c r="J46" s="54" t="n">
        <v>55</v>
      </c>
      <c r="K46" s="54">
        <f>SUM(F46:J46)</f>
        <v/>
      </c>
      <c r="L46" s="56">
        <f>ROUND(K46/500,4)</f>
        <v/>
      </c>
      <c r="M46" s="54">
        <f>IF(L46&gt;=0.9,"A+",IF(L46&gt;=0.8,"A",IF(L46&gt;=0.7,"B",IF(L46&gt;=0.6,"C",IF(L46&gt;=0.33,"D","F")))))</f>
        <v/>
      </c>
      <c r="N46" s="54">
        <f>IF(L46&gt;=0.33,"PASS","FAIL")</f>
        <v/>
      </c>
      <c r="O46" s="54">
        <f>L46&gt;=0.33</f>
        <v/>
      </c>
      <c r="P46" s="54">
        <f>RANK(L46,$L$2:$L$1001)</f>
        <v/>
      </c>
      <c r="Q46" s="54">
        <f>SUMPRODUCT(($C$2:$C$1001=C46)*($L$2:$L$1001&gt;L46))+1</f>
        <v/>
      </c>
      <c r="R46" s="57" t="n">
        <v>46091</v>
      </c>
      <c r="S46" s="58" t="n">
        <v>0.40625</v>
      </c>
      <c r="T46" s="59" t="n">
        <v>0.759</v>
      </c>
      <c r="U46" s="55">
        <f>IF(N46="PASS",IF(L46&gt;=0.9,"Excellent performance","Good, keep improving"),"Needs immediate attention")</f>
        <v/>
      </c>
    </row>
    <row r="47" ht="15" customHeight="1" s="39">
      <c r="A47" s="54" t="inlineStr">
        <is>
          <t>STU0046</t>
        </is>
      </c>
      <c r="B47" s="55" t="inlineStr">
        <is>
          <t>Esha Iyer</t>
        </is>
      </c>
      <c r="C47" s="54" t="n">
        <v>8</v>
      </c>
      <c r="D47" s="54" t="inlineStr">
        <is>
          <t>A</t>
        </is>
      </c>
      <c r="E47" s="54" t="inlineStr">
        <is>
          <t>Female</t>
        </is>
      </c>
      <c r="F47" s="54" t="n">
        <v>63</v>
      </c>
      <c r="G47" s="54" t="n">
        <v>65</v>
      </c>
      <c r="H47" s="54" t="n">
        <v>72</v>
      </c>
      <c r="I47" s="54" t="n">
        <v>60</v>
      </c>
      <c r="J47" s="54" t="n">
        <v>49</v>
      </c>
      <c r="K47" s="54">
        <f>SUM(F47:J47)</f>
        <v/>
      </c>
      <c r="L47" s="56">
        <f>ROUND(K47/500,4)</f>
        <v/>
      </c>
      <c r="M47" s="54">
        <f>IF(L47&gt;=0.9,"A+",IF(L47&gt;=0.8,"A",IF(L47&gt;=0.7,"B",IF(L47&gt;=0.6,"C",IF(L47&gt;=0.33,"D","F")))))</f>
        <v/>
      </c>
      <c r="N47" s="54">
        <f>IF(L47&gt;=0.33,"PASS","FAIL")</f>
        <v/>
      </c>
      <c r="O47" s="54">
        <f>L47&gt;=0.33</f>
        <v/>
      </c>
      <c r="P47" s="54">
        <f>RANK(L47,$L$2:$L$1001)</f>
        <v/>
      </c>
      <c r="Q47" s="54">
        <f>SUMPRODUCT(($C$2:$C$1001=C47)*($L$2:$L$1001&gt;L47))+1</f>
        <v/>
      </c>
      <c r="R47" s="57" t="n">
        <v>46091</v>
      </c>
      <c r="S47" s="58" t="n">
        <v>0.46875</v>
      </c>
      <c r="T47" s="59" t="n">
        <v>0.975</v>
      </c>
      <c r="U47" s="55">
        <f>IF(N47="PASS",IF(L47&gt;=0.9,"Excellent performance","Good, keep improving"),"Needs immediate attention")</f>
        <v/>
      </c>
    </row>
    <row r="48" ht="15" customHeight="1" s="39">
      <c r="A48" s="54" t="inlineStr">
        <is>
          <t>STU0047</t>
        </is>
      </c>
      <c r="B48" s="55" t="inlineStr">
        <is>
          <t>Sana Pillai</t>
        </is>
      </c>
      <c r="C48" s="54" t="n">
        <v>12</v>
      </c>
      <c r="D48" s="54" t="inlineStr">
        <is>
          <t>A</t>
        </is>
      </c>
      <c r="E48" s="54" t="inlineStr">
        <is>
          <t>Female</t>
        </is>
      </c>
      <c r="F48" s="54" t="n">
        <v>72</v>
      </c>
      <c r="G48" s="54" t="n">
        <v>66</v>
      </c>
      <c r="H48" s="54" t="n">
        <v>87</v>
      </c>
      <c r="I48" s="54" t="n">
        <v>67</v>
      </c>
      <c r="J48" s="54" t="n">
        <v>53</v>
      </c>
      <c r="K48" s="54">
        <f>SUM(F48:J48)</f>
        <v/>
      </c>
      <c r="L48" s="56">
        <f>ROUND(K48/500,4)</f>
        <v/>
      </c>
      <c r="M48" s="54">
        <f>IF(L48&gt;=0.9,"A+",IF(L48&gt;=0.8,"A",IF(L48&gt;=0.7,"B",IF(L48&gt;=0.6,"C",IF(L48&gt;=0.33,"D","F")))))</f>
        <v/>
      </c>
      <c r="N48" s="54">
        <f>IF(L48&gt;=0.33,"PASS","FAIL")</f>
        <v/>
      </c>
      <c r="O48" s="54">
        <f>L48&gt;=0.33</f>
        <v/>
      </c>
      <c r="P48" s="54">
        <f>RANK(L48,$L$2:$L$1001)</f>
        <v/>
      </c>
      <c r="Q48" s="54">
        <f>SUMPRODUCT(($C$2:$C$1001=C48)*($L$2:$L$1001&gt;L48))+1</f>
        <v/>
      </c>
      <c r="R48" s="57" t="n">
        <v>46091</v>
      </c>
      <c r="S48" s="58" t="n">
        <v>0.53125</v>
      </c>
      <c r="T48" s="59" t="n">
        <v>0.9419999999999999</v>
      </c>
      <c r="U48" s="55">
        <f>IF(N48="PASS",IF(L48&gt;=0.9,"Excellent performance","Good, keep improving"),"Needs immediate attention")</f>
        <v/>
      </c>
    </row>
    <row r="49" ht="15" customHeight="1" s="39">
      <c r="A49" s="54" t="inlineStr">
        <is>
          <t>STU0048</t>
        </is>
      </c>
      <c r="B49" s="55" t="inlineStr">
        <is>
          <t>Sara Kulkarni</t>
        </is>
      </c>
      <c r="C49" s="54" t="n">
        <v>9</v>
      </c>
      <c r="D49" s="54" t="inlineStr">
        <is>
          <t>B</t>
        </is>
      </c>
      <c r="E49" s="54" t="inlineStr">
        <is>
          <t>Female</t>
        </is>
      </c>
      <c r="F49" s="54" t="n">
        <v>76</v>
      </c>
      <c r="G49" s="54" t="n">
        <v>49</v>
      </c>
      <c r="H49" s="54" t="n">
        <v>61</v>
      </c>
      <c r="I49" s="54" t="n">
        <v>74</v>
      </c>
      <c r="J49" s="54" t="n">
        <v>71</v>
      </c>
      <c r="K49" s="54">
        <f>SUM(F49:J49)</f>
        <v/>
      </c>
      <c r="L49" s="56">
        <f>ROUND(K49/500,4)</f>
        <v/>
      </c>
      <c r="M49" s="54">
        <f>IF(L49&gt;=0.9,"A+",IF(L49&gt;=0.8,"A",IF(L49&gt;=0.7,"B",IF(L49&gt;=0.6,"C",IF(L49&gt;=0.33,"D","F")))))</f>
        <v/>
      </c>
      <c r="N49" s="54">
        <f>IF(L49&gt;=0.33,"PASS","FAIL")</f>
        <v/>
      </c>
      <c r="O49" s="54">
        <f>L49&gt;=0.33</f>
        <v/>
      </c>
      <c r="P49" s="54">
        <f>RANK(L49,$L$2:$L$1001)</f>
        <v/>
      </c>
      <c r="Q49" s="54">
        <f>SUMPRODUCT(($C$2:$C$1001=C49)*($L$2:$L$1001&gt;L49))+1</f>
        <v/>
      </c>
      <c r="R49" s="57" t="n">
        <v>46091</v>
      </c>
      <c r="S49" s="58" t="n">
        <v>0.3958333333333333</v>
      </c>
      <c r="T49" s="59" t="n">
        <v>0.961</v>
      </c>
      <c r="U49" s="55">
        <f>IF(N49="PASS",IF(L49&gt;=0.9,"Excellent performance","Good, keep improving"),"Needs immediate attention")</f>
        <v/>
      </c>
    </row>
    <row r="50" ht="15" customHeight="1" s="39">
      <c r="A50" s="54" t="inlineStr">
        <is>
          <t>STU0049</t>
        </is>
      </c>
      <c r="B50" s="55" t="inlineStr">
        <is>
          <t>Fatima Bansal</t>
        </is>
      </c>
      <c r="C50" s="54" t="n">
        <v>10</v>
      </c>
      <c r="D50" s="54" t="inlineStr">
        <is>
          <t>D</t>
        </is>
      </c>
      <c r="E50" s="54" t="inlineStr">
        <is>
          <t>Female</t>
        </is>
      </c>
      <c r="F50" s="54" t="n">
        <v>77</v>
      </c>
      <c r="G50" s="54" t="n">
        <v>76</v>
      </c>
      <c r="H50" s="54" t="n">
        <v>79</v>
      </c>
      <c r="I50" s="54" t="n">
        <v>79</v>
      </c>
      <c r="J50" s="54" t="n">
        <v>72</v>
      </c>
      <c r="K50" s="54">
        <f>SUM(F50:J50)</f>
        <v/>
      </c>
      <c r="L50" s="56">
        <f>ROUND(K50/500,4)</f>
        <v/>
      </c>
      <c r="M50" s="54">
        <f>IF(L50&gt;=0.9,"A+",IF(L50&gt;=0.8,"A",IF(L50&gt;=0.7,"B",IF(L50&gt;=0.6,"C",IF(L50&gt;=0.33,"D","F")))))</f>
        <v/>
      </c>
      <c r="N50" s="54">
        <f>IF(L50&gt;=0.33,"PASS","FAIL")</f>
        <v/>
      </c>
      <c r="O50" s="54">
        <f>L50&gt;=0.33</f>
        <v/>
      </c>
      <c r="P50" s="54">
        <f>RANK(L50,$L$2:$L$1001)</f>
        <v/>
      </c>
      <c r="Q50" s="54">
        <f>SUMPRODUCT(($C$2:$C$1001=C50)*($L$2:$L$1001&gt;L50))+1</f>
        <v/>
      </c>
      <c r="R50" s="57" t="n">
        <v>46091</v>
      </c>
      <c r="S50" s="58" t="n">
        <v>0.3958333333333333</v>
      </c>
      <c r="T50" s="59" t="n">
        <v>0.879</v>
      </c>
      <c r="U50" s="55">
        <f>IF(N50="PASS",IF(L50&gt;=0.9,"Excellent performance","Good, keep improving"),"Needs immediate attention")</f>
        <v/>
      </c>
    </row>
    <row r="51" ht="15" customHeight="1" s="39">
      <c r="A51" s="54" t="inlineStr">
        <is>
          <t>STU0050</t>
        </is>
      </c>
      <c r="B51" s="55" t="inlineStr">
        <is>
          <t>Vidhi Rao</t>
        </is>
      </c>
      <c r="C51" s="54" t="n">
        <v>4</v>
      </c>
      <c r="D51" s="54" t="inlineStr">
        <is>
          <t>B</t>
        </is>
      </c>
      <c r="E51" s="54" t="inlineStr">
        <is>
          <t>Female</t>
        </is>
      </c>
      <c r="F51" s="54" t="n">
        <v>73</v>
      </c>
      <c r="G51" s="54" t="n">
        <v>47</v>
      </c>
      <c r="H51" s="54" t="n">
        <v>80</v>
      </c>
      <c r="I51" s="54" t="n">
        <v>67</v>
      </c>
      <c r="J51" s="54" t="n">
        <v>50</v>
      </c>
      <c r="K51" s="54">
        <f>SUM(F51:J51)</f>
        <v/>
      </c>
      <c r="L51" s="56">
        <f>ROUND(K51/500,4)</f>
        <v/>
      </c>
      <c r="M51" s="54">
        <f>IF(L51&gt;=0.9,"A+",IF(L51&gt;=0.8,"A",IF(L51&gt;=0.7,"B",IF(L51&gt;=0.6,"C",IF(L51&gt;=0.33,"D","F")))))</f>
        <v/>
      </c>
      <c r="N51" s="54">
        <f>IF(L51&gt;=0.33,"PASS","FAIL")</f>
        <v/>
      </c>
      <c r="O51" s="54">
        <f>L51&gt;=0.33</f>
        <v/>
      </c>
      <c r="P51" s="54">
        <f>RANK(L51,$L$2:$L$1001)</f>
        <v/>
      </c>
      <c r="Q51" s="54">
        <f>SUMPRODUCT(($C$2:$C$1001=C51)*($L$2:$L$1001&gt;L51))+1</f>
        <v/>
      </c>
      <c r="R51" s="57" t="n">
        <v>46091</v>
      </c>
      <c r="S51" s="58" t="n">
        <v>0.5</v>
      </c>
      <c r="T51" s="59" t="n">
        <v>0.962</v>
      </c>
      <c r="U51" s="55">
        <f>IF(N51="PASS",IF(L51&gt;=0.9,"Excellent performance","Good, keep improving"),"Needs immediate attention")</f>
        <v/>
      </c>
    </row>
    <row r="52" ht="15" customHeight="1" s="39">
      <c r="A52" s="54" t="inlineStr">
        <is>
          <t>STU0051</t>
        </is>
      </c>
      <c r="B52" s="55" t="inlineStr">
        <is>
          <t>Diya Naidu</t>
        </is>
      </c>
      <c r="C52" s="54" t="n">
        <v>1</v>
      </c>
      <c r="D52" s="54" t="inlineStr">
        <is>
          <t>B</t>
        </is>
      </c>
      <c r="E52" s="54" t="inlineStr">
        <is>
          <t>Female</t>
        </is>
      </c>
      <c r="F52" s="54" t="n">
        <v>93</v>
      </c>
      <c r="G52" s="54" t="n">
        <v>88</v>
      </c>
      <c r="H52" s="54" t="n">
        <v>96</v>
      </c>
      <c r="I52" s="54" t="n">
        <v>87</v>
      </c>
      <c r="J52" s="54" t="n">
        <v>82</v>
      </c>
      <c r="K52" s="54">
        <f>SUM(F52:J52)</f>
        <v/>
      </c>
      <c r="L52" s="56">
        <f>ROUND(K52/500,4)</f>
        <v/>
      </c>
      <c r="M52" s="54">
        <f>IF(L52&gt;=0.9,"A+",IF(L52&gt;=0.8,"A",IF(L52&gt;=0.7,"B",IF(L52&gt;=0.6,"C",IF(L52&gt;=0.33,"D","F")))))</f>
        <v/>
      </c>
      <c r="N52" s="54">
        <f>IF(L52&gt;=0.33,"PASS","FAIL")</f>
        <v/>
      </c>
      <c r="O52" s="54">
        <f>L52&gt;=0.33</f>
        <v/>
      </c>
      <c r="P52" s="54">
        <f>RANK(L52,$L$2:$L$1001)</f>
        <v/>
      </c>
      <c r="Q52" s="54">
        <f>SUMPRODUCT(($C$2:$C$1001=C52)*($L$2:$L$1001&gt;L52))+1</f>
        <v/>
      </c>
      <c r="R52" s="57" t="n">
        <v>46091</v>
      </c>
      <c r="S52" s="58" t="n">
        <v>0.4895833333333333</v>
      </c>
      <c r="T52" s="59" t="n">
        <v>0.787</v>
      </c>
      <c r="U52" s="55">
        <f>IF(N52="PASS",IF(L52&gt;=0.9,"Excellent performance","Good, keep improving"),"Needs immediate attention")</f>
        <v/>
      </c>
    </row>
    <row r="53" ht="15" customHeight="1" s="39">
      <c r="A53" s="54" t="inlineStr">
        <is>
          <t>STU0052</t>
        </is>
      </c>
      <c r="B53" s="55" t="inlineStr">
        <is>
          <t>Trisha Menon</t>
        </is>
      </c>
      <c r="C53" s="54" t="n">
        <v>9</v>
      </c>
      <c r="D53" s="54" t="inlineStr">
        <is>
          <t>D</t>
        </is>
      </c>
      <c r="E53" s="54" t="inlineStr">
        <is>
          <t>Female</t>
        </is>
      </c>
      <c r="F53" s="54" t="n">
        <v>80</v>
      </c>
      <c r="G53" s="54" t="n">
        <v>81</v>
      </c>
      <c r="H53" s="54" t="n">
        <v>85</v>
      </c>
      <c r="I53" s="54" t="n">
        <v>52</v>
      </c>
      <c r="J53" s="54" t="n">
        <v>81</v>
      </c>
      <c r="K53" s="54">
        <f>SUM(F53:J53)</f>
        <v/>
      </c>
      <c r="L53" s="56">
        <f>ROUND(K53/500,4)</f>
        <v/>
      </c>
      <c r="M53" s="54">
        <f>IF(L53&gt;=0.9,"A+",IF(L53&gt;=0.8,"A",IF(L53&gt;=0.7,"B",IF(L53&gt;=0.6,"C",IF(L53&gt;=0.33,"D","F")))))</f>
        <v/>
      </c>
      <c r="N53" s="54">
        <f>IF(L53&gt;=0.33,"PASS","FAIL")</f>
        <v/>
      </c>
      <c r="O53" s="54">
        <f>L53&gt;=0.33</f>
        <v/>
      </c>
      <c r="P53" s="54">
        <f>RANK(L53,$L$2:$L$1001)</f>
        <v/>
      </c>
      <c r="Q53" s="54">
        <f>SUMPRODUCT(($C$2:$C$1001=C53)*($L$2:$L$1001&gt;L53))+1</f>
        <v/>
      </c>
      <c r="R53" s="57" t="n">
        <v>46091</v>
      </c>
      <c r="S53" s="58" t="n">
        <v>0.3645833333333333</v>
      </c>
      <c r="T53" s="59" t="n">
        <v>0.828</v>
      </c>
      <c r="U53" s="55">
        <f>IF(N53="PASS",IF(L53&gt;=0.9,"Excellent performance","Good, keep improving"),"Needs immediate attention")</f>
        <v/>
      </c>
    </row>
    <row r="54" ht="15" customHeight="1" s="39">
      <c r="A54" s="54" t="inlineStr">
        <is>
          <t>STU0053</t>
        </is>
      </c>
      <c r="B54" s="55" t="inlineStr">
        <is>
          <t>Simran Thakur</t>
        </is>
      </c>
      <c r="C54" s="54" t="n">
        <v>1</v>
      </c>
      <c r="D54" s="54" t="inlineStr">
        <is>
          <t>B</t>
        </is>
      </c>
      <c r="E54" s="54" t="inlineStr">
        <is>
          <t>Female</t>
        </is>
      </c>
      <c r="F54" s="54" t="n">
        <v>100</v>
      </c>
      <c r="G54" s="54" t="n">
        <v>86</v>
      </c>
      <c r="H54" s="54" t="n">
        <v>88</v>
      </c>
      <c r="I54" s="54" t="n">
        <v>99</v>
      </c>
      <c r="J54" s="54" t="n">
        <v>76</v>
      </c>
      <c r="K54" s="54">
        <f>SUM(F54:J54)</f>
        <v/>
      </c>
      <c r="L54" s="56">
        <f>ROUND(K54/500,4)</f>
        <v/>
      </c>
      <c r="M54" s="54">
        <f>IF(L54&gt;=0.9,"A+",IF(L54&gt;=0.8,"A",IF(L54&gt;=0.7,"B",IF(L54&gt;=0.6,"C",IF(L54&gt;=0.33,"D","F")))))</f>
        <v/>
      </c>
      <c r="N54" s="54">
        <f>IF(L54&gt;=0.33,"PASS","FAIL")</f>
        <v/>
      </c>
      <c r="O54" s="54">
        <f>L54&gt;=0.33</f>
        <v/>
      </c>
      <c r="P54" s="54">
        <f>RANK(L54,$L$2:$L$1001)</f>
        <v/>
      </c>
      <c r="Q54" s="54">
        <f>SUMPRODUCT(($C$2:$C$1001=C54)*($L$2:$L$1001&gt;L54))+1</f>
        <v/>
      </c>
      <c r="R54" s="57" t="n">
        <v>46091</v>
      </c>
      <c r="S54" s="58" t="n">
        <v>0.4791666666666667</v>
      </c>
      <c r="T54" s="59" t="n">
        <v>0.89</v>
      </c>
      <c r="U54" s="55">
        <f>IF(N54="PASS",IF(L54&gt;=0.9,"Excellent performance","Good, keep improving"),"Needs immediate attention")</f>
        <v/>
      </c>
    </row>
    <row r="55" ht="15" customHeight="1" s="39">
      <c r="A55" s="54" t="inlineStr">
        <is>
          <t>STU0054</t>
        </is>
      </c>
      <c r="B55" s="55" t="inlineStr">
        <is>
          <t>Divya Kulkarni</t>
        </is>
      </c>
      <c r="C55" s="54" t="n">
        <v>3</v>
      </c>
      <c r="D55" s="54" t="inlineStr">
        <is>
          <t>C</t>
        </is>
      </c>
      <c r="E55" s="54" t="inlineStr">
        <is>
          <t>Female</t>
        </is>
      </c>
      <c r="F55" s="54" t="n">
        <v>29</v>
      </c>
      <c r="G55" s="54" t="n">
        <v>52</v>
      </c>
      <c r="H55" s="54" t="n">
        <v>38</v>
      </c>
      <c r="I55" s="54" t="n">
        <v>16</v>
      </c>
      <c r="J55" s="54" t="n">
        <v>6</v>
      </c>
      <c r="K55" s="54">
        <f>SUM(F55:J55)</f>
        <v/>
      </c>
      <c r="L55" s="56">
        <f>ROUND(K55/500,4)</f>
        <v/>
      </c>
      <c r="M55" s="54">
        <f>IF(L55&gt;=0.9,"A+",IF(L55&gt;=0.8,"A",IF(L55&gt;=0.7,"B",IF(L55&gt;=0.6,"C",IF(L55&gt;=0.33,"D","F")))))</f>
        <v/>
      </c>
      <c r="N55" s="54">
        <f>IF(L55&gt;=0.33,"PASS","FAIL")</f>
        <v/>
      </c>
      <c r="O55" s="54">
        <f>L55&gt;=0.33</f>
        <v/>
      </c>
      <c r="P55" s="54">
        <f>RANK(L55,$L$2:$L$1001)</f>
        <v/>
      </c>
      <c r="Q55" s="54">
        <f>SUMPRODUCT(($C$2:$C$1001=C55)*($L$2:$L$1001&gt;L55))+1</f>
        <v/>
      </c>
      <c r="R55" s="57" t="n">
        <v>46091</v>
      </c>
      <c r="S55" s="58" t="n">
        <v>0.375</v>
      </c>
      <c r="T55" s="59" t="n">
        <v>0.839</v>
      </c>
      <c r="U55" s="55">
        <f>IF(N55="PASS",IF(L55&gt;=0.9,"Excellent performance","Good, keep improving"),"Needs immediate attention")</f>
        <v/>
      </c>
    </row>
    <row r="56" ht="15" customHeight="1" s="39">
      <c r="A56" s="54" t="inlineStr">
        <is>
          <t>STU0055</t>
        </is>
      </c>
      <c r="B56" s="55" t="inlineStr">
        <is>
          <t>Lavanya Ahluwalia</t>
        </is>
      </c>
      <c r="C56" s="54" t="n">
        <v>4</v>
      </c>
      <c r="D56" s="54" t="inlineStr">
        <is>
          <t>C</t>
        </is>
      </c>
      <c r="E56" s="54" t="inlineStr">
        <is>
          <t>Female</t>
        </is>
      </c>
      <c r="F56" s="54" t="n">
        <v>82</v>
      </c>
      <c r="G56" s="54" t="n">
        <v>88</v>
      </c>
      <c r="H56" s="54" t="n">
        <v>100</v>
      </c>
      <c r="I56" s="54" t="n">
        <v>85</v>
      </c>
      <c r="J56" s="54" t="n">
        <v>86</v>
      </c>
      <c r="K56" s="54">
        <f>SUM(F56:J56)</f>
        <v/>
      </c>
      <c r="L56" s="56">
        <f>ROUND(K56/500,4)</f>
        <v/>
      </c>
      <c r="M56" s="54">
        <f>IF(L56&gt;=0.9,"A+",IF(L56&gt;=0.8,"A",IF(L56&gt;=0.7,"B",IF(L56&gt;=0.6,"C",IF(L56&gt;=0.33,"D","F")))))</f>
        <v/>
      </c>
      <c r="N56" s="54">
        <f>IF(L56&gt;=0.33,"PASS","FAIL")</f>
        <v/>
      </c>
      <c r="O56" s="54">
        <f>L56&gt;=0.33</f>
        <v/>
      </c>
      <c r="P56" s="54">
        <f>RANK(L56,$L$2:$L$1001)</f>
        <v/>
      </c>
      <c r="Q56" s="54">
        <f>SUMPRODUCT(($C$2:$C$1001=C56)*($L$2:$L$1001&gt;L56))+1</f>
        <v/>
      </c>
      <c r="R56" s="57" t="n">
        <v>46091</v>
      </c>
      <c r="S56" s="58" t="n">
        <v>0.4479166666666667</v>
      </c>
      <c r="T56" s="59" t="n">
        <v>0.997</v>
      </c>
      <c r="U56" s="55">
        <f>IF(N56="PASS",IF(L56&gt;=0.9,"Excellent performance","Good, keep improving"),"Needs immediate attention")</f>
        <v/>
      </c>
    </row>
    <row r="57" ht="15" customHeight="1" s="39">
      <c r="A57" s="54" t="inlineStr">
        <is>
          <t>STU0056</t>
        </is>
      </c>
      <c r="B57" s="55" t="inlineStr">
        <is>
          <t>Atharv Rathi</t>
        </is>
      </c>
      <c r="C57" s="54" t="n">
        <v>12</v>
      </c>
      <c r="D57" s="54" t="inlineStr">
        <is>
          <t>D</t>
        </is>
      </c>
      <c r="E57" s="54" t="inlineStr">
        <is>
          <t>Male</t>
        </is>
      </c>
      <c r="F57" s="54" t="n">
        <v>72</v>
      </c>
      <c r="G57" s="54" t="n">
        <v>64</v>
      </c>
      <c r="H57" s="54" t="n">
        <v>88</v>
      </c>
      <c r="I57" s="54" t="n">
        <v>87</v>
      </c>
      <c r="J57" s="54" t="n">
        <v>71</v>
      </c>
      <c r="K57" s="54">
        <f>SUM(F57:J57)</f>
        <v/>
      </c>
      <c r="L57" s="56">
        <f>ROUND(K57/500,4)</f>
        <v/>
      </c>
      <c r="M57" s="54">
        <f>IF(L57&gt;=0.9,"A+",IF(L57&gt;=0.8,"A",IF(L57&gt;=0.7,"B",IF(L57&gt;=0.6,"C",IF(L57&gt;=0.33,"D","F")))))</f>
        <v/>
      </c>
      <c r="N57" s="54">
        <f>IF(L57&gt;=0.33,"PASS","FAIL")</f>
        <v/>
      </c>
      <c r="O57" s="54">
        <f>L57&gt;=0.33</f>
        <v/>
      </c>
      <c r="P57" s="54">
        <f>RANK(L57,$L$2:$L$1001)</f>
        <v/>
      </c>
      <c r="Q57" s="54">
        <f>SUMPRODUCT(($C$2:$C$1001=C57)*($L$2:$L$1001&gt;L57))+1</f>
        <v/>
      </c>
      <c r="R57" s="57" t="n">
        <v>46091</v>
      </c>
      <c r="S57" s="58" t="n">
        <v>0.4791666666666667</v>
      </c>
      <c r="T57" s="59" t="n">
        <v>0.989</v>
      </c>
      <c r="U57" s="55">
        <f>IF(N57="PASS",IF(L57&gt;=0.9,"Excellent performance","Good, keep improving"),"Needs immediate attention")</f>
        <v/>
      </c>
    </row>
    <row r="58" ht="15" customHeight="1" s="39">
      <c r="A58" s="54" t="inlineStr">
        <is>
          <t>STU0057</t>
        </is>
      </c>
      <c r="B58" s="55" t="inlineStr">
        <is>
          <t>Vihaan Saxena</t>
        </is>
      </c>
      <c r="C58" s="54" t="n">
        <v>2</v>
      </c>
      <c r="D58" s="54" t="inlineStr">
        <is>
          <t>D</t>
        </is>
      </c>
      <c r="E58" s="54" t="inlineStr">
        <is>
          <t>Male</t>
        </is>
      </c>
      <c r="F58" s="54" t="n">
        <v>56</v>
      </c>
      <c r="G58" s="54" t="n">
        <v>66</v>
      </c>
      <c r="H58" s="54" t="n">
        <v>64</v>
      </c>
      <c r="I58" s="54" t="n">
        <v>67</v>
      </c>
      <c r="J58" s="54" t="n">
        <v>63</v>
      </c>
      <c r="K58" s="54">
        <f>SUM(F58:J58)</f>
        <v/>
      </c>
      <c r="L58" s="56">
        <f>ROUND(K58/500,4)</f>
        <v/>
      </c>
      <c r="M58" s="54">
        <f>IF(L58&gt;=0.9,"A+",IF(L58&gt;=0.8,"A",IF(L58&gt;=0.7,"B",IF(L58&gt;=0.6,"C",IF(L58&gt;=0.33,"D","F")))))</f>
        <v/>
      </c>
      <c r="N58" s="54">
        <f>IF(L58&gt;=0.33,"PASS","FAIL")</f>
        <v/>
      </c>
      <c r="O58" s="54">
        <f>L58&gt;=0.33</f>
        <v/>
      </c>
      <c r="P58" s="54">
        <f>RANK(L58,$L$2:$L$1001)</f>
        <v/>
      </c>
      <c r="Q58" s="54">
        <f>SUMPRODUCT(($C$2:$C$1001=C58)*($L$2:$L$1001&gt;L58))+1</f>
        <v/>
      </c>
      <c r="R58" s="57" t="n">
        <v>46091</v>
      </c>
      <c r="S58" s="58" t="n">
        <v>0.5</v>
      </c>
      <c r="T58" s="59" t="n">
        <v>0.765</v>
      </c>
      <c r="U58" s="55">
        <f>IF(N58="PASS",IF(L58&gt;=0.9,"Excellent performance","Good, keep improving"),"Needs immediate attention")</f>
        <v/>
      </c>
    </row>
    <row r="59" ht="15" customHeight="1" s="39">
      <c r="A59" s="54" t="inlineStr">
        <is>
          <t>STU0058</t>
        </is>
      </c>
      <c r="B59" s="55" t="inlineStr">
        <is>
          <t>Karan Bansal</t>
        </is>
      </c>
      <c r="C59" s="54" t="n">
        <v>12</v>
      </c>
      <c r="D59" s="54" t="inlineStr">
        <is>
          <t>D</t>
        </is>
      </c>
      <c r="E59" s="54" t="inlineStr">
        <is>
          <t>Male</t>
        </is>
      </c>
      <c r="F59" s="54" t="n">
        <v>83</v>
      </c>
      <c r="G59" s="54" t="n">
        <v>95</v>
      </c>
      <c r="H59" s="54" t="n">
        <v>82</v>
      </c>
      <c r="I59" s="54" t="n">
        <v>82</v>
      </c>
      <c r="J59" s="54" t="n">
        <v>72</v>
      </c>
      <c r="K59" s="54">
        <f>SUM(F59:J59)</f>
        <v/>
      </c>
      <c r="L59" s="56">
        <f>ROUND(K59/500,4)</f>
        <v/>
      </c>
      <c r="M59" s="54">
        <f>IF(L59&gt;=0.9,"A+",IF(L59&gt;=0.8,"A",IF(L59&gt;=0.7,"B",IF(L59&gt;=0.6,"C",IF(L59&gt;=0.33,"D","F")))))</f>
        <v/>
      </c>
      <c r="N59" s="54">
        <f>IF(L59&gt;=0.33,"PASS","FAIL")</f>
        <v/>
      </c>
      <c r="O59" s="54">
        <f>L59&gt;=0.33</f>
        <v/>
      </c>
      <c r="P59" s="54">
        <f>RANK(L59,$L$2:$L$1001)</f>
        <v/>
      </c>
      <c r="Q59" s="54">
        <f>SUMPRODUCT(($C$2:$C$1001=C59)*($L$2:$L$1001&gt;L59))+1</f>
        <v/>
      </c>
      <c r="R59" s="57" t="n">
        <v>46091</v>
      </c>
      <c r="S59" s="58" t="n">
        <v>0.5</v>
      </c>
      <c r="T59" s="59" t="n">
        <v>0.984</v>
      </c>
      <c r="U59" s="55">
        <f>IF(N59="PASS",IF(L59&gt;=0.9,"Excellent performance","Good, keep improving"),"Needs immediate attention")</f>
        <v/>
      </c>
    </row>
    <row r="60" ht="15" customHeight="1" s="39">
      <c r="A60" s="54" t="inlineStr">
        <is>
          <t>STU0059</t>
        </is>
      </c>
      <c r="B60" s="55" t="inlineStr">
        <is>
          <t>Sahil Ahluwalia</t>
        </is>
      </c>
      <c r="C60" s="54" t="n">
        <v>12</v>
      </c>
      <c r="D60" s="54" t="inlineStr">
        <is>
          <t>D</t>
        </is>
      </c>
      <c r="E60" s="54" t="inlineStr">
        <is>
          <t>Male</t>
        </is>
      </c>
      <c r="F60" s="54" t="n">
        <v>61</v>
      </c>
      <c r="G60" s="54" t="n">
        <v>56</v>
      </c>
      <c r="H60" s="54" t="n">
        <v>93</v>
      </c>
      <c r="I60" s="54" t="n">
        <v>60</v>
      </c>
      <c r="J60" s="54" t="n">
        <v>70</v>
      </c>
      <c r="K60" s="54">
        <f>SUM(F60:J60)</f>
        <v/>
      </c>
      <c r="L60" s="56">
        <f>ROUND(K60/500,4)</f>
        <v/>
      </c>
      <c r="M60" s="54">
        <f>IF(L60&gt;=0.9,"A+",IF(L60&gt;=0.8,"A",IF(L60&gt;=0.7,"B",IF(L60&gt;=0.6,"C",IF(L60&gt;=0.33,"D","F")))))</f>
        <v/>
      </c>
      <c r="N60" s="54">
        <f>IF(L60&gt;=0.33,"PASS","FAIL")</f>
        <v/>
      </c>
      <c r="O60" s="54">
        <f>L60&gt;=0.33</f>
        <v/>
      </c>
      <c r="P60" s="54">
        <f>RANK(L60,$L$2:$L$1001)</f>
        <v/>
      </c>
      <c r="Q60" s="54">
        <f>SUMPRODUCT(($C$2:$C$1001=C60)*($L$2:$L$1001&gt;L60))+1</f>
        <v/>
      </c>
      <c r="R60" s="57" t="n">
        <v>46091</v>
      </c>
      <c r="S60" s="58" t="n">
        <v>0.375</v>
      </c>
      <c r="T60" s="59" t="n">
        <v>0.758</v>
      </c>
      <c r="U60" s="55">
        <f>IF(N60="PASS",IF(L60&gt;=0.9,"Excellent performance","Good, keep improving"),"Needs immediate attention")</f>
        <v/>
      </c>
    </row>
    <row r="61" ht="15" customHeight="1" s="39">
      <c r="A61" s="54" t="inlineStr">
        <is>
          <t>STU0060</t>
        </is>
      </c>
      <c r="B61" s="55" t="inlineStr">
        <is>
          <t>Rishabh Arora</t>
        </is>
      </c>
      <c r="C61" s="54" t="n">
        <v>11</v>
      </c>
      <c r="D61" s="54" t="inlineStr">
        <is>
          <t>A</t>
        </is>
      </c>
      <c r="E61" s="54" t="inlineStr">
        <is>
          <t>Male</t>
        </is>
      </c>
      <c r="F61" s="54" t="n">
        <v>93</v>
      </c>
      <c r="G61" s="54" t="n">
        <v>84</v>
      </c>
      <c r="H61" s="54" t="n">
        <v>98</v>
      </c>
      <c r="I61" s="54" t="n">
        <v>84</v>
      </c>
      <c r="J61" s="54" t="n">
        <v>96</v>
      </c>
      <c r="K61" s="54">
        <f>SUM(F61:J61)</f>
        <v/>
      </c>
      <c r="L61" s="56">
        <f>ROUND(K61/500,4)</f>
        <v/>
      </c>
      <c r="M61" s="54">
        <f>IF(L61&gt;=0.9,"A+",IF(L61&gt;=0.8,"A",IF(L61&gt;=0.7,"B",IF(L61&gt;=0.6,"C",IF(L61&gt;=0.33,"D","F")))))</f>
        <v/>
      </c>
      <c r="N61" s="54">
        <f>IF(L61&gt;=0.33,"PASS","FAIL")</f>
        <v/>
      </c>
      <c r="O61" s="54">
        <f>L61&gt;=0.33</f>
        <v/>
      </c>
      <c r="P61" s="54">
        <f>RANK(L61,$L$2:$L$1001)</f>
        <v/>
      </c>
      <c r="Q61" s="54">
        <f>SUMPRODUCT(($C$2:$C$1001=C61)*($L$2:$L$1001&gt;L61))+1</f>
        <v/>
      </c>
      <c r="R61" s="57" t="n">
        <v>46091</v>
      </c>
      <c r="S61" s="58" t="n">
        <v>0.53125</v>
      </c>
      <c r="T61" s="59" t="n">
        <v>0.762</v>
      </c>
      <c r="U61" s="55">
        <f>IF(N61="PASS",IF(L61&gt;=0.9,"Excellent performance","Good, keep improving"),"Needs immediate attention")</f>
        <v/>
      </c>
    </row>
    <row r="62" ht="15" customHeight="1" s="39">
      <c r="A62" s="54" t="inlineStr">
        <is>
          <t>STU0061</t>
        </is>
      </c>
      <c r="B62" s="55" t="inlineStr">
        <is>
          <t>Heer Chauhan</t>
        </is>
      </c>
      <c r="C62" s="54" t="n">
        <v>5</v>
      </c>
      <c r="D62" s="54" t="inlineStr">
        <is>
          <t>D</t>
        </is>
      </c>
      <c r="E62" s="54" t="inlineStr">
        <is>
          <t>Female</t>
        </is>
      </c>
      <c r="F62" s="54" t="n">
        <v>51</v>
      </c>
      <c r="G62" s="54" t="n">
        <v>55</v>
      </c>
      <c r="H62" s="54" t="n">
        <v>78</v>
      </c>
      <c r="I62" s="54" t="n">
        <v>89</v>
      </c>
      <c r="J62" s="54" t="n">
        <v>68</v>
      </c>
      <c r="K62" s="54">
        <f>SUM(F62:J62)</f>
        <v/>
      </c>
      <c r="L62" s="56">
        <f>ROUND(K62/500,4)</f>
        <v/>
      </c>
      <c r="M62" s="54">
        <f>IF(L62&gt;=0.9,"A+",IF(L62&gt;=0.8,"A",IF(L62&gt;=0.7,"B",IF(L62&gt;=0.6,"C",IF(L62&gt;=0.33,"D","F")))))</f>
        <v/>
      </c>
      <c r="N62" s="54">
        <f>IF(L62&gt;=0.33,"PASS","FAIL")</f>
        <v/>
      </c>
      <c r="O62" s="54">
        <f>L62&gt;=0.33</f>
        <v/>
      </c>
      <c r="P62" s="54">
        <f>RANK(L62,$L$2:$L$1001)</f>
        <v/>
      </c>
      <c r="Q62" s="54">
        <f>SUMPRODUCT(($C$2:$C$1001=C62)*($L$2:$L$1001&gt;L62))+1</f>
        <v/>
      </c>
      <c r="R62" s="57" t="n">
        <v>46091</v>
      </c>
      <c r="S62" s="58" t="n">
        <v>0.4479166666666667</v>
      </c>
      <c r="T62" s="59" t="n">
        <v>0.918</v>
      </c>
      <c r="U62" s="55">
        <f>IF(N62="PASS",IF(L62&gt;=0.9,"Excellent performance","Good, keep improving"),"Needs immediate attention")</f>
        <v/>
      </c>
    </row>
    <row r="63" ht="15" customHeight="1" s="39">
      <c r="A63" s="54" t="inlineStr">
        <is>
          <t>STU0062</t>
        </is>
      </c>
      <c r="B63" s="55" t="inlineStr">
        <is>
          <t>Meera Menon</t>
        </is>
      </c>
      <c r="C63" s="54" t="n">
        <v>5</v>
      </c>
      <c r="D63" s="54" t="inlineStr">
        <is>
          <t>A</t>
        </is>
      </c>
      <c r="E63" s="54" t="inlineStr">
        <is>
          <t>Female</t>
        </is>
      </c>
      <c r="F63" s="54" t="n">
        <v>55</v>
      </c>
      <c r="G63" s="54" t="n">
        <v>93</v>
      </c>
      <c r="H63" s="54" t="n">
        <v>77</v>
      </c>
      <c r="I63" s="54" t="n">
        <v>70</v>
      </c>
      <c r="J63" s="54" t="n">
        <v>68</v>
      </c>
      <c r="K63" s="54">
        <f>SUM(F63:J63)</f>
        <v/>
      </c>
      <c r="L63" s="56">
        <f>ROUND(K63/500,4)</f>
        <v/>
      </c>
      <c r="M63" s="54">
        <f>IF(L63&gt;=0.9,"A+",IF(L63&gt;=0.8,"A",IF(L63&gt;=0.7,"B",IF(L63&gt;=0.6,"C",IF(L63&gt;=0.33,"D","F")))))</f>
        <v/>
      </c>
      <c r="N63" s="54">
        <f>IF(L63&gt;=0.33,"PASS","FAIL")</f>
        <v/>
      </c>
      <c r="O63" s="54">
        <f>L63&gt;=0.33</f>
        <v/>
      </c>
      <c r="P63" s="54">
        <f>RANK(L63,$L$2:$L$1001)</f>
        <v/>
      </c>
      <c r="Q63" s="54">
        <f>SUMPRODUCT(($C$2:$C$1001=C63)*($L$2:$L$1001&gt;L63))+1</f>
        <v/>
      </c>
      <c r="R63" s="57" t="n">
        <v>46091</v>
      </c>
      <c r="S63" s="58" t="n">
        <v>0.3958333333333333</v>
      </c>
      <c r="T63" s="59" t="n">
        <v>0.828</v>
      </c>
      <c r="U63" s="55">
        <f>IF(N63="PASS",IF(L63&gt;=0.9,"Excellent performance","Good, keep improving"),"Needs immediate attention")</f>
        <v/>
      </c>
    </row>
    <row r="64" ht="15" customHeight="1" s="39">
      <c r="A64" s="54" t="inlineStr">
        <is>
          <t>STU0063</t>
        </is>
      </c>
      <c r="B64" s="55" t="inlineStr">
        <is>
          <t>Vanya Chauhan</t>
        </is>
      </c>
      <c r="C64" s="54" t="n">
        <v>4</v>
      </c>
      <c r="D64" s="54" t="inlineStr">
        <is>
          <t>C</t>
        </is>
      </c>
      <c r="E64" s="54" t="inlineStr">
        <is>
          <t>Female</t>
        </is>
      </c>
      <c r="F64" s="54" t="n">
        <v>75</v>
      </c>
      <c r="G64" s="54" t="n">
        <v>77</v>
      </c>
      <c r="H64" s="54" t="n">
        <v>66</v>
      </c>
      <c r="I64" s="54" t="n">
        <v>71</v>
      </c>
      <c r="J64" s="54" t="n">
        <v>52</v>
      </c>
      <c r="K64" s="54">
        <f>SUM(F64:J64)</f>
        <v/>
      </c>
      <c r="L64" s="56">
        <f>ROUND(K64/500,4)</f>
        <v/>
      </c>
      <c r="M64" s="54">
        <f>IF(L64&gt;=0.9,"A+",IF(L64&gt;=0.8,"A",IF(L64&gt;=0.7,"B",IF(L64&gt;=0.6,"C",IF(L64&gt;=0.33,"D","F")))))</f>
        <v/>
      </c>
      <c r="N64" s="54">
        <f>IF(L64&gt;=0.33,"PASS","FAIL")</f>
        <v/>
      </c>
      <c r="O64" s="54">
        <f>L64&gt;=0.33</f>
        <v/>
      </c>
      <c r="P64" s="54">
        <f>RANK(L64,$L$2:$L$1001)</f>
        <v/>
      </c>
      <c r="Q64" s="54">
        <f>SUMPRODUCT(($C$2:$C$1001=C64)*($L$2:$L$1001&gt;L64))+1</f>
        <v/>
      </c>
      <c r="R64" s="57" t="n">
        <v>46091</v>
      </c>
      <c r="S64" s="58" t="n">
        <v>0.3854166666666667</v>
      </c>
      <c r="T64" s="59" t="n">
        <v>0.767</v>
      </c>
      <c r="U64" s="55">
        <f>IF(N64="PASS",IF(L64&gt;=0.9,"Excellent performance","Good, keep improving"),"Needs immediate attention")</f>
        <v/>
      </c>
    </row>
    <row r="65" ht="15" customHeight="1" s="39">
      <c r="A65" s="54" t="inlineStr">
        <is>
          <t>STU0064</t>
        </is>
      </c>
      <c r="B65" s="55" t="inlineStr">
        <is>
          <t>Sana Das</t>
        </is>
      </c>
      <c r="C65" s="54" t="n">
        <v>1</v>
      </c>
      <c r="D65" s="54" t="inlineStr">
        <is>
          <t>A</t>
        </is>
      </c>
      <c r="E65" s="54" t="inlineStr">
        <is>
          <t>Female</t>
        </is>
      </c>
      <c r="F65" s="54" t="n">
        <v>49</v>
      </c>
      <c r="G65" s="54" t="n">
        <v>73</v>
      </c>
      <c r="H65" s="54" t="n">
        <v>88</v>
      </c>
      <c r="I65" s="54" t="n">
        <v>80</v>
      </c>
      <c r="J65" s="54" t="n">
        <v>56</v>
      </c>
      <c r="K65" s="54">
        <f>SUM(F65:J65)</f>
        <v/>
      </c>
      <c r="L65" s="56">
        <f>ROUND(K65/500,4)</f>
        <v/>
      </c>
      <c r="M65" s="54">
        <f>IF(L65&gt;=0.9,"A+",IF(L65&gt;=0.8,"A",IF(L65&gt;=0.7,"B",IF(L65&gt;=0.6,"C",IF(L65&gt;=0.33,"D","F")))))</f>
        <v/>
      </c>
      <c r="N65" s="54">
        <f>IF(L65&gt;=0.33,"PASS","FAIL")</f>
        <v/>
      </c>
      <c r="O65" s="54">
        <f>L65&gt;=0.33</f>
        <v/>
      </c>
      <c r="P65" s="54">
        <f>RANK(L65,$L$2:$L$1001)</f>
        <v/>
      </c>
      <c r="Q65" s="54">
        <f>SUMPRODUCT(($C$2:$C$1001=C65)*($L$2:$L$1001&gt;L65))+1</f>
        <v/>
      </c>
      <c r="R65" s="57" t="n">
        <v>46091</v>
      </c>
      <c r="S65" s="58" t="n">
        <v>0.5104166666666666</v>
      </c>
      <c r="T65" s="59" t="n">
        <v>0.998</v>
      </c>
      <c r="U65" s="55">
        <f>IF(N65="PASS",IF(L65&gt;=0.9,"Excellent performance","Good, keep improving"),"Needs immediate attention")</f>
        <v/>
      </c>
    </row>
    <row r="66" ht="15" customHeight="1" s="39">
      <c r="A66" s="54" t="inlineStr">
        <is>
          <t>STU0065</t>
        </is>
      </c>
      <c r="B66" s="55" t="inlineStr">
        <is>
          <t>Sai Naidu</t>
        </is>
      </c>
      <c r="C66" s="54" t="n">
        <v>7</v>
      </c>
      <c r="D66" s="54" t="inlineStr">
        <is>
          <t>D</t>
        </is>
      </c>
      <c r="E66" s="54" t="inlineStr">
        <is>
          <t>Male</t>
        </is>
      </c>
      <c r="F66" s="54" t="n">
        <v>80</v>
      </c>
      <c r="G66" s="54" t="n">
        <v>84</v>
      </c>
      <c r="H66" s="54" t="n">
        <v>88</v>
      </c>
      <c r="I66" s="54" t="n">
        <v>83</v>
      </c>
      <c r="J66" s="54" t="n">
        <v>94</v>
      </c>
      <c r="K66" s="54">
        <f>SUM(F66:J66)</f>
        <v/>
      </c>
      <c r="L66" s="56">
        <f>ROUND(K66/500,4)</f>
        <v/>
      </c>
      <c r="M66" s="54">
        <f>IF(L66&gt;=0.9,"A+",IF(L66&gt;=0.8,"A",IF(L66&gt;=0.7,"B",IF(L66&gt;=0.6,"C",IF(L66&gt;=0.33,"D","F")))))</f>
        <v/>
      </c>
      <c r="N66" s="54">
        <f>IF(L66&gt;=0.33,"PASS","FAIL")</f>
        <v/>
      </c>
      <c r="O66" s="54">
        <f>L66&gt;=0.33</f>
        <v/>
      </c>
      <c r="P66" s="54">
        <f>RANK(L66,$L$2:$L$1001)</f>
        <v/>
      </c>
      <c r="Q66" s="54">
        <f>SUMPRODUCT(($C$2:$C$1001=C66)*($L$2:$L$1001&gt;L66))+1</f>
        <v/>
      </c>
      <c r="R66" s="57" t="n">
        <v>46091</v>
      </c>
      <c r="S66" s="58" t="n">
        <v>0.4166666666666667</v>
      </c>
      <c r="T66" s="59" t="n">
        <v>0.99</v>
      </c>
      <c r="U66" s="55">
        <f>IF(N66="PASS",IF(L66&gt;=0.9,"Excellent performance","Good, keep improving"),"Needs immediate attention")</f>
        <v/>
      </c>
    </row>
    <row r="67" ht="15" customHeight="1" s="39">
      <c r="A67" s="54" t="inlineStr">
        <is>
          <t>STU0066</t>
        </is>
      </c>
      <c r="B67" s="55" t="inlineStr">
        <is>
          <t>Imran Reddy</t>
        </is>
      </c>
      <c r="C67" s="54" t="n">
        <v>11</v>
      </c>
      <c r="D67" s="54" t="inlineStr">
        <is>
          <t>C</t>
        </is>
      </c>
      <c r="E67" s="54" t="inlineStr">
        <is>
          <t>Male</t>
        </is>
      </c>
      <c r="F67" s="54" t="n">
        <v>46</v>
      </c>
      <c r="G67" s="54" t="n">
        <v>14</v>
      </c>
      <c r="H67" s="54" t="n">
        <v>16</v>
      </c>
      <c r="I67" s="54" t="n">
        <v>38</v>
      </c>
      <c r="J67" s="54" t="n">
        <v>32</v>
      </c>
      <c r="K67" s="54">
        <f>SUM(F67:J67)</f>
        <v/>
      </c>
      <c r="L67" s="56">
        <f>ROUND(K67/500,4)</f>
        <v/>
      </c>
      <c r="M67" s="54">
        <f>IF(L67&gt;=0.9,"A+",IF(L67&gt;=0.8,"A",IF(L67&gt;=0.7,"B",IF(L67&gt;=0.6,"C",IF(L67&gt;=0.33,"D","F")))))</f>
        <v/>
      </c>
      <c r="N67" s="54">
        <f>IF(L67&gt;=0.33,"PASS","FAIL")</f>
        <v/>
      </c>
      <c r="O67" s="54">
        <f>L67&gt;=0.33</f>
        <v/>
      </c>
      <c r="P67" s="54">
        <f>RANK(L67,$L$2:$L$1001)</f>
        <v/>
      </c>
      <c r="Q67" s="54">
        <f>SUMPRODUCT(($C$2:$C$1001=C67)*($L$2:$L$1001&gt;L67))+1</f>
        <v/>
      </c>
      <c r="R67" s="57" t="n">
        <v>46091</v>
      </c>
      <c r="S67" s="58" t="n">
        <v>0.40625</v>
      </c>
      <c r="T67" s="59" t="n">
        <v>0.576</v>
      </c>
      <c r="U67" s="55">
        <f>IF(N67="PASS",IF(L67&gt;=0.9,"Excellent performance","Good, keep improving"),"Needs immediate attention")</f>
        <v/>
      </c>
    </row>
    <row r="68" ht="15" customHeight="1" s="39">
      <c r="A68" s="54" t="inlineStr">
        <is>
          <t>STU0067</t>
        </is>
      </c>
      <c r="B68" s="55" t="inlineStr">
        <is>
          <t>Manav Pathak</t>
        </is>
      </c>
      <c r="C68" s="54" t="n">
        <v>11</v>
      </c>
      <c r="D68" s="54" t="inlineStr">
        <is>
          <t>B</t>
        </is>
      </c>
      <c r="E68" s="54" t="inlineStr">
        <is>
          <t>Male</t>
        </is>
      </c>
      <c r="F68" s="54" t="n">
        <v>66</v>
      </c>
      <c r="G68" s="54" t="n">
        <v>73</v>
      </c>
      <c r="H68" s="54" t="n">
        <v>91</v>
      </c>
      <c r="I68" s="54" t="n">
        <v>55</v>
      </c>
      <c r="J68" s="54" t="n">
        <v>85</v>
      </c>
      <c r="K68" s="54">
        <f>SUM(F68:J68)</f>
        <v/>
      </c>
      <c r="L68" s="56">
        <f>ROUND(K68/500,4)</f>
        <v/>
      </c>
      <c r="M68" s="54">
        <f>IF(L68&gt;=0.9,"A+",IF(L68&gt;=0.8,"A",IF(L68&gt;=0.7,"B",IF(L68&gt;=0.6,"C",IF(L68&gt;=0.33,"D","F")))))</f>
        <v/>
      </c>
      <c r="N68" s="54">
        <f>IF(L68&gt;=0.33,"PASS","FAIL")</f>
        <v/>
      </c>
      <c r="O68" s="54">
        <f>L68&gt;=0.33</f>
        <v/>
      </c>
      <c r="P68" s="54">
        <f>RANK(L68,$L$2:$L$1001)</f>
        <v/>
      </c>
      <c r="Q68" s="54">
        <f>SUMPRODUCT(($C$2:$C$1001=C68)*($L$2:$L$1001&gt;L68))+1</f>
        <v/>
      </c>
      <c r="R68" s="57" t="n">
        <v>46091</v>
      </c>
      <c r="S68" s="58" t="n">
        <v>0.4583333333333333</v>
      </c>
      <c r="T68" s="59" t="n">
        <v>0.823</v>
      </c>
      <c r="U68" s="55">
        <f>IF(N68="PASS",IF(L68&gt;=0.9,"Excellent performance","Good, keep improving"),"Needs immediate attention")</f>
        <v/>
      </c>
    </row>
    <row r="69" ht="15" customHeight="1" s="39">
      <c r="A69" s="54" t="inlineStr">
        <is>
          <t>STU0068</t>
        </is>
      </c>
      <c r="B69" s="55" t="inlineStr">
        <is>
          <t>Karan Reddy</t>
        </is>
      </c>
      <c r="C69" s="54" t="n">
        <v>3</v>
      </c>
      <c r="D69" s="54" t="inlineStr">
        <is>
          <t>B</t>
        </is>
      </c>
      <c r="E69" s="54" t="inlineStr">
        <is>
          <t>Male</t>
        </is>
      </c>
      <c r="F69" s="54" t="n">
        <v>68</v>
      </c>
      <c r="G69" s="54" t="n">
        <v>80</v>
      </c>
      <c r="H69" s="54" t="n">
        <v>48</v>
      </c>
      <c r="I69" s="54" t="n">
        <v>76</v>
      </c>
      <c r="J69" s="54" t="n">
        <v>69</v>
      </c>
      <c r="K69" s="54">
        <f>SUM(F69:J69)</f>
        <v/>
      </c>
      <c r="L69" s="56">
        <f>ROUND(K69/500,4)</f>
        <v/>
      </c>
      <c r="M69" s="54">
        <f>IF(L69&gt;=0.9,"A+",IF(L69&gt;=0.8,"A",IF(L69&gt;=0.7,"B",IF(L69&gt;=0.6,"C",IF(L69&gt;=0.33,"D","F")))))</f>
        <v/>
      </c>
      <c r="N69" s="54">
        <f>IF(L69&gt;=0.33,"PASS","FAIL")</f>
        <v/>
      </c>
      <c r="O69" s="54">
        <f>L69&gt;=0.33</f>
        <v/>
      </c>
      <c r="P69" s="54">
        <f>RANK(L69,$L$2:$L$1001)</f>
        <v/>
      </c>
      <c r="Q69" s="54">
        <f>SUMPRODUCT(($C$2:$C$1001=C69)*($L$2:$L$1001&gt;L69))+1</f>
        <v/>
      </c>
      <c r="R69" s="57" t="n">
        <v>46091</v>
      </c>
      <c r="S69" s="58" t="n">
        <v>0.4479166666666667</v>
      </c>
      <c r="T69" s="59" t="n">
        <v>0.834</v>
      </c>
      <c r="U69" s="55">
        <f>IF(N69="PASS",IF(L69&gt;=0.9,"Excellent performance","Good, keep improving"),"Needs immediate attention")</f>
        <v/>
      </c>
    </row>
    <row r="70" ht="15" customHeight="1" s="39">
      <c r="A70" s="54" t="inlineStr">
        <is>
          <t>STU0069</t>
        </is>
      </c>
      <c r="B70" s="55" t="inlineStr">
        <is>
          <t>Urvi Dubey</t>
        </is>
      </c>
      <c r="C70" s="54" t="n">
        <v>4</v>
      </c>
      <c r="D70" s="54" t="inlineStr">
        <is>
          <t>D</t>
        </is>
      </c>
      <c r="E70" s="54" t="inlineStr">
        <is>
          <t>Female</t>
        </is>
      </c>
      <c r="F70" s="54" t="n">
        <v>88</v>
      </c>
      <c r="G70" s="54" t="n">
        <v>95</v>
      </c>
      <c r="H70" s="54" t="n">
        <v>94</v>
      </c>
      <c r="I70" s="54" t="n">
        <v>96</v>
      </c>
      <c r="J70" s="54" t="n">
        <v>85</v>
      </c>
      <c r="K70" s="54">
        <f>SUM(F70:J70)</f>
        <v/>
      </c>
      <c r="L70" s="56">
        <f>ROUND(K70/500,4)</f>
        <v/>
      </c>
      <c r="M70" s="54">
        <f>IF(L70&gt;=0.9,"A+",IF(L70&gt;=0.8,"A",IF(L70&gt;=0.7,"B",IF(L70&gt;=0.6,"C",IF(L70&gt;=0.33,"D","F")))))</f>
        <v/>
      </c>
      <c r="N70" s="54">
        <f>IF(L70&gt;=0.33,"PASS","FAIL")</f>
        <v/>
      </c>
      <c r="O70" s="54">
        <f>L70&gt;=0.33</f>
        <v/>
      </c>
      <c r="P70" s="54">
        <f>RANK(L70,$L$2:$L$1001)</f>
        <v/>
      </c>
      <c r="Q70" s="54">
        <f>SUMPRODUCT(($C$2:$C$1001=C70)*($L$2:$L$1001&gt;L70))+1</f>
        <v/>
      </c>
      <c r="R70" s="57" t="n">
        <v>46091</v>
      </c>
      <c r="S70" s="58" t="n">
        <v>0.4895833333333333</v>
      </c>
      <c r="T70" s="59" t="n">
        <v>0.785</v>
      </c>
      <c r="U70" s="55">
        <f>IF(N70="PASS",IF(L70&gt;=0.9,"Excellent performance","Good, keep improving"),"Needs immediate attention")</f>
        <v/>
      </c>
    </row>
    <row r="71" ht="15" customHeight="1" s="39">
      <c r="A71" s="54" t="inlineStr">
        <is>
          <t>STU0070</t>
        </is>
      </c>
      <c r="B71" s="55" t="inlineStr">
        <is>
          <t>Trisha Naidu</t>
        </is>
      </c>
      <c r="C71" s="54" t="n">
        <v>9</v>
      </c>
      <c r="D71" s="54" t="inlineStr">
        <is>
          <t>D</t>
        </is>
      </c>
      <c r="E71" s="54" t="inlineStr">
        <is>
          <t>Female</t>
        </is>
      </c>
      <c r="F71" s="54" t="n">
        <v>55</v>
      </c>
      <c r="G71" s="54" t="n">
        <v>2</v>
      </c>
      <c r="H71" s="54" t="n">
        <v>66</v>
      </c>
      <c r="I71" s="54" t="n">
        <v>75</v>
      </c>
      <c r="J71" s="54" t="n">
        <v>72</v>
      </c>
      <c r="K71" s="54">
        <f>SUM(F71:J71)</f>
        <v/>
      </c>
      <c r="L71" s="56">
        <f>ROUND(K71/500,4)</f>
        <v/>
      </c>
      <c r="M71" s="54">
        <f>IF(L71&gt;=0.9,"A+",IF(L71&gt;=0.8,"A",IF(L71&gt;=0.7,"B",IF(L71&gt;=0.6,"C",IF(L71&gt;=0.33,"D","F")))))</f>
        <v/>
      </c>
      <c r="N71" s="54">
        <f>IF(L71&gt;=0.33,"PASS","FAIL")</f>
        <v/>
      </c>
      <c r="O71" s="54">
        <f>L71&gt;=0.33</f>
        <v/>
      </c>
      <c r="P71" s="54">
        <f>RANK(L71,$L$2:$L$1001)</f>
        <v/>
      </c>
      <c r="Q71" s="54">
        <f>SUMPRODUCT(($C$2:$C$1001=C71)*($L$2:$L$1001&gt;L71))+1</f>
        <v/>
      </c>
      <c r="R71" s="57" t="n">
        <v>46091</v>
      </c>
      <c r="S71" s="58" t="n">
        <v>0.3645833333333333</v>
      </c>
      <c r="T71" s="59" t="n">
        <v>0.581</v>
      </c>
      <c r="U71" s="55">
        <f>IF(N71="PASS",IF(L71&gt;=0.9,"Excellent performance","Good, keep improving"),"Needs immediate attention")</f>
        <v/>
      </c>
    </row>
    <row r="72" ht="15" customHeight="1" s="39">
      <c r="A72" s="54" t="inlineStr">
        <is>
          <t>STU0071</t>
        </is>
      </c>
      <c r="B72" s="55" t="inlineStr">
        <is>
          <t>Devansh Joshi</t>
        </is>
      </c>
      <c r="C72" s="54" t="n">
        <v>6</v>
      </c>
      <c r="D72" s="54" t="inlineStr">
        <is>
          <t>D</t>
        </is>
      </c>
      <c r="E72" s="54" t="inlineStr">
        <is>
          <t>Male</t>
        </is>
      </c>
      <c r="F72" s="54" t="n">
        <v>77</v>
      </c>
      <c r="G72" s="54" t="n">
        <v>86</v>
      </c>
      <c r="H72" s="54" t="n">
        <v>54</v>
      </c>
      <c r="I72" s="54" t="n">
        <v>82</v>
      </c>
      <c r="J72" s="54" t="n">
        <v>80</v>
      </c>
      <c r="K72" s="54">
        <f>SUM(F72:J72)</f>
        <v/>
      </c>
      <c r="L72" s="56">
        <f>ROUND(K72/500,4)</f>
        <v/>
      </c>
      <c r="M72" s="54">
        <f>IF(L72&gt;=0.9,"A+",IF(L72&gt;=0.8,"A",IF(L72&gt;=0.7,"B",IF(L72&gt;=0.6,"C",IF(L72&gt;=0.33,"D","F")))))</f>
        <v/>
      </c>
      <c r="N72" s="54">
        <f>IF(L72&gt;=0.33,"PASS","FAIL")</f>
        <v/>
      </c>
      <c r="O72" s="54">
        <f>L72&gt;=0.33</f>
        <v/>
      </c>
      <c r="P72" s="54">
        <f>RANK(L72,$L$2:$L$1001)</f>
        <v/>
      </c>
      <c r="Q72" s="54">
        <f>SUMPRODUCT(($C$2:$C$1001=C72)*($L$2:$L$1001&gt;L72))+1</f>
        <v/>
      </c>
      <c r="R72" s="57" t="n">
        <v>46091</v>
      </c>
      <c r="S72" s="58" t="n">
        <v>0.40625</v>
      </c>
      <c r="T72" s="59" t="n">
        <v>0.907</v>
      </c>
      <c r="U72" s="55">
        <f>IF(N72="PASS",IF(L72&gt;=0.9,"Excellent performance","Good, keep improving"),"Needs immediate attention")</f>
        <v/>
      </c>
    </row>
    <row r="73" ht="15" customHeight="1" s="39">
      <c r="A73" s="54" t="inlineStr">
        <is>
          <t>STU0072</t>
        </is>
      </c>
      <c r="B73" s="55" t="inlineStr">
        <is>
          <t>Falak Sharma</t>
        </is>
      </c>
      <c r="C73" s="54" t="n">
        <v>12</v>
      </c>
      <c r="D73" s="54" t="inlineStr">
        <is>
          <t>B</t>
        </is>
      </c>
      <c r="E73" s="54" t="inlineStr">
        <is>
          <t>Female</t>
        </is>
      </c>
      <c r="F73" s="54" t="n">
        <v>61</v>
      </c>
      <c r="G73" s="54" t="n">
        <v>67</v>
      </c>
      <c r="H73" s="54" t="n">
        <v>78</v>
      </c>
      <c r="I73" s="54" t="n">
        <v>79</v>
      </c>
      <c r="J73" s="54" t="n">
        <v>78</v>
      </c>
      <c r="K73" s="54">
        <f>SUM(F73:J73)</f>
        <v/>
      </c>
      <c r="L73" s="56">
        <f>ROUND(K73/500,4)</f>
        <v/>
      </c>
      <c r="M73" s="54">
        <f>IF(L73&gt;=0.9,"A+",IF(L73&gt;=0.8,"A",IF(L73&gt;=0.7,"B",IF(L73&gt;=0.6,"C",IF(L73&gt;=0.33,"D","F")))))</f>
        <v/>
      </c>
      <c r="N73" s="54">
        <f>IF(L73&gt;=0.33,"PASS","FAIL")</f>
        <v/>
      </c>
      <c r="O73" s="54">
        <f>L73&gt;=0.33</f>
        <v/>
      </c>
      <c r="P73" s="54">
        <f>RANK(L73,$L$2:$L$1001)</f>
        <v/>
      </c>
      <c r="Q73" s="54">
        <f>SUMPRODUCT(($C$2:$C$1001=C73)*($L$2:$L$1001&gt;L73))+1</f>
        <v/>
      </c>
      <c r="R73" s="57" t="n">
        <v>46091</v>
      </c>
      <c r="S73" s="58" t="n">
        <v>0.4166666666666667</v>
      </c>
      <c r="T73" s="59" t="n">
        <v>0.918</v>
      </c>
      <c r="U73" s="55">
        <f>IF(N73="PASS",IF(L73&gt;=0.9,"Excellent performance","Good, keep improving"),"Needs immediate attention")</f>
        <v/>
      </c>
    </row>
    <row r="74" ht="15" customHeight="1" s="39">
      <c r="A74" s="54" t="inlineStr">
        <is>
          <t>STU0073</t>
        </is>
      </c>
      <c r="B74" s="55" t="inlineStr">
        <is>
          <t>Varun Reddy</t>
        </is>
      </c>
      <c r="C74" s="54" t="n">
        <v>7</v>
      </c>
      <c r="D74" s="54" t="inlineStr">
        <is>
          <t>B</t>
        </is>
      </c>
      <c r="E74" s="54" t="inlineStr">
        <is>
          <t>Male</t>
        </is>
      </c>
      <c r="F74" s="54" t="n">
        <v>90</v>
      </c>
      <c r="G74" s="54" t="n">
        <v>74</v>
      </c>
      <c r="H74" s="54" t="n">
        <v>67</v>
      </c>
      <c r="I74" s="54" t="n">
        <v>79</v>
      </c>
      <c r="J74" s="54" t="n">
        <v>63</v>
      </c>
      <c r="K74" s="54">
        <f>SUM(F74:J74)</f>
        <v/>
      </c>
      <c r="L74" s="56">
        <f>ROUND(K74/500,4)</f>
        <v/>
      </c>
      <c r="M74" s="54">
        <f>IF(L74&gt;=0.9,"A+",IF(L74&gt;=0.8,"A",IF(L74&gt;=0.7,"B",IF(L74&gt;=0.6,"C",IF(L74&gt;=0.33,"D","F")))))</f>
        <v/>
      </c>
      <c r="N74" s="54">
        <f>IF(L74&gt;=0.33,"PASS","FAIL")</f>
        <v/>
      </c>
      <c r="O74" s="54">
        <f>L74&gt;=0.33</f>
        <v/>
      </c>
      <c r="P74" s="54">
        <f>RANK(L74,$L$2:$L$1001)</f>
        <v/>
      </c>
      <c r="Q74" s="54">
        <f>SUMPRODUCT(($C$2:$C$1001=C74)*($L$2:$L$1001&gt;L74))+1</f>
        <v/>
      </c>
      <c r="R74" s="57" t="n">
        <v>46091</v>
      </c>
      <c r="S74" s="58" t="n">
        <v>0.46875</v>
      </c>
      <c r="T74" s="59" t="n">
        <v>0.771</v>
      </c>
      <c r="U74" s="55">
        <f>IF(N74="PASS",IF(L74&gt;=0.9,"Excellent performance","Good, keep improving"),"Needs immediate attention")</f>
        <v/>
      </c>
    </row>
    <row r="75" ht="15" customHeight="1" s="39">
      <c r="A75" s="54" t="inlineStr">
        <is>
          <t>STU0074</t>
        </is>
      </c>
      <c r="B75" s="55" t="inlineStr">
        <is>
          <t>Sanya Rawat</t>
        </is>
      </c>
      <c r="C75" s="54" t="n">
        <v>8</v>
      </c>
      <c r="D75" s="54" t="inlineStr">
        <is>
          <t>A</t>
        </is>
      </c>
      <c r="E75" s="54" t="inlineStr">
        <is>
          <t>Female</t>
        </is>
      </c>
      <c r="F75" s="54" t="n">
        <v>68</v>
      </c>
      <c r="G75" s="54" t="n">
        <v>78</v>
      </c>
      <c r="H75" s="54" t="n">
        <v>50</v>
      </c>
      <c r="I75" s="54" t="n">
        <v>57</v>
      </c>
      <c r="J75" s="54" t="n">
        <v>64</v>
      </c>
      <c r="K75" s="54">
        <f>SUM(F75:J75)</f>
        <v/>
      </c>
      <c r="L75" s="56">
        <f>ROUND(K75/500,4)</f>
        <v/>
      </c>
      <c r="M75" s="54">
        <f>IF(L75&gt;=0.9,"A+",IF(L75&gt;=0.8,"A",IF(L75&gt;=0.7,"B",IF(L75&gt;=0.6,"C",IF(L75&gt;=0.33,"D","F")))))</f>
        <v/>
      </c>
      <c r="N75" s="54">
        <f>IF(L75&gt;=0.33,"PASS","FAIL")</f>
        <v/>
      </c>
      <c r="O75" s="54">
        <f>L75&gt;=0.33</f>
        <v/>
      </c>
      <c r="P75" s="54">
        <f>RANK(L75,$L$2:$L$1001)</f>
        <v/>
      </c>
      <c r="Q75" s="54">
        <f>SUMPRODUCT(($C$2:$C$1001=C75)*($L$2:$L$1001&gt;L75))+1</f>
        <v/>
      </c>
      <c r="R75" s="57" t="n">
        <v>46091</v>
      </c>
      <c r="S75" s="58" t="n">
        <v>0.5104166666666666</v>
      </c>
      <c r="T75" s="59" t="n">
        <v>0.946</v>
      </c>
      <c r="U75" s="55">
        <f>IF(N75="PASS",IF(L75&gt;=0.9,"Excellent performance","Good, keep improving"),"Needs immediate attention")</f>
        <v/>
      </c>
    </row>
    <row r="76" ht="15" customHeight="1" s="39">
      <c r="A76" s="54" t="inlineStr">
        <is>
          <t>STU0075</t>
        </is>
      </c>
      <c r="B76" s="55" t="inlineStr">
        <is>
          <t>Om Pathak</t>
        </is>
      </c>
      <c r="C76" s="54" t="n">
        <v>5</v>
      </c>
      <c r="D76" s="54" t="inlineStr">
        <is>
          <t>C</t>
        </is>
      </c>
      <c r="E76" s="54" t="inlineStr">
        <is>
          <t>Male</t>
        </is>
      </c>
      <c r="F76" s="54" t="n">
        <v>65</v>
      </c>
      <c r="G76" s="54" t="n">
        <v>98</v>
      </c>
      <c r="H76" s="54" t="n">
        <v>50</v>
      </c>
      <c r="I76" s="54" t="n">
        <v>92</v>
      </c>
      <c r="J76" s="54" t="n">
        <v>70</v>
      </c>
      <c r="K76" s="54">
        <f>SUM(F76:J76)</f>
        <v/>
      </c>
      <c r="L76" s="56">
        <f>ROUND(K76/500,4)</f>
        <v/>
      </c>
      <c r="M76" s="54">
        <f>IF(L76&gt;=0.9,"A+",IF(L76&gt;=0.8,"A",IF(L76&gt;=0.7,"B",IF(L76&gt;=0.6,"C",IF(L76&gt;=0.33,"D","F")))))</f>
        <v/>
      </c>
      <c r="N76" s="54">
        <f>IF(L76&gt;=0.33,"PASS","FAIL")</f>
        <v/>
      </c>
      <c r="O76" s="54">
        <f>L76&gt;=0.33</f>
        <v/>
      </c>
      <c r="P76" s="54">
        <f>RANK(L76,$L$2:$L$1001)</f>
        <v/>
      </c>
      <c r="Q76" s="54">
        <f>SUMPRODUCT(($C$2:$C$1001=C76)*($L$2:$L$1001&gt;L76))+1</f>
        <v/>
      </c>
      <c r="R76" s="57" t="n">
        <v>46091</v>
      </c>
      <c r="S76" s="58" t="n">
        <v>0.3645833333333333</v>
      </c>
      <c r="T76" s="59" t="n">
        <v>0.879</v>
      </c>
      <c r="U76" s="55">
        <f>IF(N76="PASS",IF(L76&gt;=0.9,"Excellent performance","Good, keep improving"),"Needs immediate attention")</f>
        <v/>
      </c>
    </row>
    <row r="77" ht="15" customHeight="1" s="39">
      <c r="A77" s="54" t="inlineStr">
        <is>
          <t>STU0076</t>
        </is>
      </c>
      <c r="B77" s="55" t="inlineStr">
        <is>
          <t>Naveen Mukherjee</t>
        </is>
      </c>
      <c r="C77" s="54" t="n">
        <v>11</v>
      </c>
      <c r="D77" s="54" t="inlineStr">
        <is>
          <t>C</t>
        </is>
      </c>
      <c r="E77" s="54" t="inlineStr">
        <is>
          <t>Male</t>
        </is>
      </c>
      <c r="F77" s="54" t="n">
        <v>71</v>
      </c>
      <c r="G77" s="54" t="n">
        <v>78</v>
      </c>
      <c r="H77" s="54" t="n">
        <v>68</v>
      </c>
      <c r="I77" s="54" t="n">
        <v>68</v>
      </c>
      <c r="J77" s="54" t="n">
        <v>64</v>
      </c>
      <c r="K77" s="54">
        <f>SUM(F77:J77)</f>
        <v/>
      </c>
      <c r="L77" s="56">
        <f>ROUND(K77/500,4)</f>
        <v/>
      </c>
      <c r="M77" s="54">
        <f>IF(L77&gt;=0.9,"A+",IF(L77&gt;=0.8,"A",IF(L77&gt;=0.7,"B",IF(L77&gt;=0.6,"C",IF(L77&gt;=0.33,"D","F")))))</f>
        <v/>
      </c>
      <c r="N77" s="54">
        <f>IF(L77&gt;=0.33,"PASS","FAIL")</f>
        <v/>
      </c>
      <c r="O77" s="54">
        <f>L77&gt;=0.33</f>
        <v/>
      </c>
      <c r="P77" s="54">
        <f>RANK(L77,$L$2:$L$1001)</f>
        <v/>
      </c>
      <c r="Q77" s="54">
        <f>SUMPRODUCT(($C$2:$C$1001=C77)*($L$2:$L$1001&gt;L77))+1</f>
        <v/>
      </c>
      <c r="R77" s="57" t="n">
        <v>46091</v>
      </c>
      <c r="S77" s="58" t="n">
        <v>0.4895833333333333</v>
      </c>
      <c r="T77" s="59" t="n">
        <v>0.75</v>
      </c>
      <c r="U77" s="55">
        <f>IF(N77="PASS",IF(L77&gt;=0.9,"Excellent performance","Good, keep improving"),"Needs immediate attention")</f>
        <v/>
      </c>
    </row>
    <row r="78" ht="15" customHeight="1" s="39">
      <c r="A78" s="54" t="inlineStr">
        <is>
          <t>STU0077</t>
        </is>
      </c>
      <c r="B78" s="55" t="inlineStr">
        <is>
          <t>Anika Desai</t>
        </is>
      </c>
      <c r="C78" s="54" t="n">
        <v>2</v>
      </c>
      <c r="D78" s="54" t="inlineStr">
        <is>
          <t>C</t>
        </is>
      </c>
      <c r="E78" s="54" t="inlineStr">
        <is>
          <t>Female</t>
        </is>
      </c>
      <c r="F78" s="54" t="n">
        <v>88</v>
      </c>
      <c r="G78" s="54" t="n">
        <v>82</v>
      </c>
      <c r="H78" s="54" t="n">
        <v>79</v>
      </c>
      <c r="I78" s="54" t="n">
        <v>77</v>
      </c>
      <c r="J78" s="54" t="n">
        <v>66</v>
      </c>
      <c r="K78" s="54">
        <f>SUM(F78:J78)</f>
        <v/>
      </c>
      <c r="L78" s="56">
        <f>ROUND(K78/500,4)</f>
        <v/>
      </c>
      <c r="M78" s="54">
        <f>IF(L78&gt;=0.9,"A+",IF(L78&gt;=0.8,"A",IF(L78&gt;=0.7,"B",IF(L78&gt;=0.6,"C",IF(L78&gt;=0.33,"D","F")))))</f>
        <v/>
      </c>
      <c r="N78" s="54">
        <f>IF(L78&gt;=0.33,"PASS","FAIL")</f>
        <v/>
      </c>
      <c r="O78" s="54">
        <f>L78&gt;=0.33</f>
        <v/>
      </c>
      <c r="P78" s="54">
        <f>RANK(L78,$L$2:$L$1001)</f>
        <v/>
      </c>
      <c r="Q78" s="54">
        <f>SUMPRODUCT(($C$2:$C$1001=C78)*($L$2:$L$1001&gt;L78))+1</f>
        <v/>
      </c>
      <c r="R78" s="57" t="n">
        <v>46091</v>
      </c>
      <c r="S78" s="58" t="n">
        <v>0.4583333333333333</v>
      </c>
      <c r="T78" s="59" t="n">
        <v>0.8070000000000001</v>
      </c>
      <c r="U78" s="55">
        <f>IF(N78="PASS",IF(L78&gt;=0.9,"Excellent performance","Good, keep improving"),"Needs immediate attention")</f>
        <v/>
      </c>
    </row>
    <row r="79" ht="15" customHeight="1" s="39">
      <c r="A79" s="54" t="inlineStr">
        <is>
          <t>STU0078</t>
        </is>
      </c>
      <c r="B79" s="55" t="inlineStr">
        <is>
          <t>Deepak Srivastava</t>
        </is>
      </c>
      <c r="C79" s="54" t="n">
        <v>3</v>
      </c>
      <c r="D79" s="54" t="inlineStr">
        <is>
          <t>A</t>
        </is>
      </c>
      <c r="E79" s="54" t="inlineStr">
        <is>
          <t>Male</t>
        </is>
      </c>
      <c r="F79" s="54" t="n">
        <v>81</v>
      </c>
      <c r="G79" s="54" t="n">
        <v>61</v>
      </c>
      <c r="H79" s="54" t="n">
        <v>48</v>
      </c>
      <c r="I79" s="54" t="n">
        <v>64</v>
      </c>
      <c r="J79" s="54" t="n">
        <v>61</v>
      </c>
      <c r="K79" s="54">
        <f>SUM(F79:J79)</f>
        <v/>
      </c>
      <c r="L79" s="56">
        <f>ROUND(K79/500,4)</f>
        <v/>
      </c>
      <c r="M79" s="54">
        <f>IF(L79&gt;=0.9,"A+",IF(L79&gt;=0.8,"A",IF(L79&gt;=0.7,"B",IF(L79&gt;=0.6,"C",IF(L79&gt;=0.33,"D","F")))))</f>
        <v/>
      </c>
      <c r="N79" s="54">
        <f>IF(L79&gt;=0.33,"PASS","FAIL")</f>
        <v/>
      </c>
      <c r="O79" s="54">
        <f>L79&gt;=0.33</f>
        <v/>
      </c>
      <c r="P79" s="54">
        <f>RANK(L79,$L$2:$L$1001)</f>
        <v/>
      </c>
      <c r="Q79" s="54">
        <f>SUMPRODUCT(($C$2:$C$1001=C79)*($L$2:$L$1001&gt;L79))+1</f>
        <v/>
      </c>
      <c r="R79" s="57" t="n">
        <v>46091</v>
      </c>
      <c r="S79" s="58" t="n">
        <v>0.5208333333333334</v>
      </c>
      <c r="T79" s="59" t="n">
        <v>0.945</v>
      </c>
      <c r="U79" s="55">
        <f>IF(N79="PASS",IF(L79&gt;=0.9,"Excellent performance","Good, keep improving"),"Needs immediate attention")</f>
        <v/>
      </c>
    </row>
    <row r="80" ht="15" customHeight="1" s="39">
      <c r="A80" s="54" t="inlineStr">
        <is>
          <t>STU0079</t>
        </is>
      </c>
      <c r="B80" s="55" t="inlineStr">
        <is>
          <t>Parth Naidu</t>
        </is>
      </c>
      <c r="C80" s="54" t="n">
        <v>5</v>
      </c>
      <c r="D80" s="54" t="inlineStr">
        <is>
          <t>A</t>
        </is>
      </c>
      <c r="E80" s="54" t="inlineStr">
        <is>
          <t>Male</t>
        </is>
      </c>
      <c r="F80" s="54" t="n">
        <v>60</v>
      </c>
      <c r="G80" s="54" t="n">
        <v>60</v>
      </c>
      <c r="H80" s="54" t="n">
        <v>54</v>
      </c>
      <c r="I80" s="54" t="n">
        <v>79</v>
      </c>
      <c r="J80" s="54" t="n">
        <v>83</v>
      </c>
      <c r="K80" s="54">
        <f>SUM(F80:J80)</f>
        <v/>
      </c>
      <c r="L80" s="56">
        <f>ROUND(K80/500,4)</f>
        <v/>
      </c>
      <c r="M80" s="54">
        <f>IF(L80&gt;=0.9,"A+",IF(L80&gt;=0.8,"A",IF(L80&gt;=0.7,"B",IF(L80&gt;=0.6,"C",IF(L80&gt;=0.33,"D","F")))))</f>
        <v/>
      </c>
      <c r="N80" s="54">
        <f>IF(L80&gt;=0.33,"PASS","FAIL")</f>
        <v/>
      </c>
      <c r="O80" s="54">
        <f>L80&gt;=0.33</f>
        <v/>
      </c>
      <c r="P80" s="54">
        <f>RANK(L80,$L$2:$L$1001)</f>
        <v/>
      </c>
      <c r="Q80" s="54">
        <f>SUMPRODUCT(($C$2:$C$1001=C80)*($L$2:$L$1001&gt;L80))+1</f>
        <v/>
      </c>
      <c r="R80" s="57" t="n">
        <v>46091</v>
      </c>
      <c r="S80" s="58" t="n">
        <v>0.3645833333333333</v>
      </c>
      <c r="T80" s="59" t="n">
        <v>0.877</v>
      </c>
      <c r="U80" s="55">
        <f>IF(N80="PASS",IF(L80&gt;=0.9,"Excellent performance","Good, keep improving"),"Needs immediate attention")</f>
        <v/>
      </c>
    </row>
    <row r="81" ht="15" customHeight="1" s="39">
      <c r="A81" s="54" t="inlineStr">
        <is>
          <t>STU0080</t>
        </is>
      </c>
      <c r="B81" s="55" t="inlineStr">
        <is>
          <t>Aarush Yadav</t>
        </is>
      </c>
      <c r="C81" s="54" t="n">
        <v>5</v>
      </c>
      <c r="D81" s="54" t="inlineStr">
        <is>
          <t>A</t>
        </is>
      </c>
      <c r="E81" s="54" t="inlineStr">
        <is>
          <t>Male</t>
        </is>
      </c>
      <c r="F81" s="54" t="n">
        <v>77</v>
      </c>
      <c r="G81" s="54" t="n">
        <v>85</v>
      </c>
      <c r="H81" s="54" t="n">
        <v>85</v>
      </c>
      <c r="I81" s="54" t="n">
        <v>67</v>
      </c>
      <c r="J81" s="54" t="n">
        <v>95</v>
      </c>
      <c r="K81" s="54">
        <f>SUM(F81:J81)</f>
        <v/>
      </c>
      <c r="L81" s="56">
        <f>ROUND(K81/500,4)</f>
        <v/>
      </c>
      <c r="M81" s="54">
        <f>IF(L81&gt;=0.9,"A+",IF(L81&gt;=0.8,"A",IF(L81&gt;=0.7,"B",IF(L81&gt;=0.6,"C",IF(L81&gt;=0.33,"D","F")))))</f>
        <v/>
      </c>
      <c r="N81" s="54">
        <f>IF(L81&gt;=0.33,"PASS","FAIL")</f>
        <v/>
      </c>
      <c r="O81" s="54">
        <f>L81&gt;=0.33</f>
        <v/>
      </c>
      <c r="P81" s="54">
        <f>RANK(L81,$L$2:$L$1001)</f>
        <v/>
      </c>
      <c r="Q81" s="54">
        <f>SUMPRODUCT(($C$2:$C$1001=C81)*($L$2:$L$1001&gt;L81))+1</f>
        <v/>
      </c>
      <c r="R81" s="57" t="n">
        <v>46091</v>
      </c>
      <c r="S81" s="58" t="n">
        <v>0.4375</v>
      </c>
      <c r="T81" s="59" t="n">
        <v>0.792</v>
      </c>
      <c r="U81" s="55">
        <f>IF(N81="PASS",IF(L81&gt;=0.9,"Excellent performance","Good, keep improving"),"Needs immediate attention")</f>
        <v/>
      </c>
    </row>
    <row r="82" ht="15" customHeight="1" s="39">
      <c r="A82" s="54" t="inlineStr">
        <is>
          <t>STU0081</t>
        </is>
      </c>
      <c r="B82" s="55" t="inlineStr">
        <is>
          <t>Atharv Chowdhury</t>
        </is>
      </c>
      <c r="C82" s="54" t="n">
        <v>5</v>
      </c>
      <c r="D82" s="54" t="inlineStr">
        <is>
          <t>A</t>
        </is>
      </c>
      <c r="E82" s="54" t="inlineStr">
        <is>
          <t>Male</t>
        </is>
      </c>
      <c r="F82" s="54" t="n">
        <v>83</v>
      </c>
      <c r="G82" s="54" t="n">
        <v>98</v>
      </c>
      <c r="H82" s="54" t="n">
        <v>91</v>
      </c>
      <c r="I82" s="54" t="n">
        <v>75</v>
      </c>
      <c r="J82" s="54" t="n">
        <v>66</v>
      </c>
      <c r="K82" s="54">
        <f>SUM(F82:J82)</f>
        <v/>
      </c>
      <c r="L82" s="56">
        <f>ROUND(K82/500,4)</f>
        <v/>
      </c>
      <c r="M82" s="54">
        <f>IF(L82&gt;=0.9,"A+",IF(L82&gt;=0.8,"A",IF(L82&gt;=0.7,"B",IF(L82&gt;=0.6,"C",IF(L82&gt;=0.33,"D","F")))))</f>
        <v/>
      </c>
      <c r="N82" s="54">
        <f>IF(L82&gt;=0.33,"PASS","FAIL")</f>
        <v/>
      </c>
      <c r="O82" s="54">
        <f>L82&gt;=0.33</f>
        <v/>
      </c>
      <c r="P82" s="54">
        <f>RANK(L82,$L$2:$L$1001)</f>
        <v/>
      </c>
      <c r="Q82" s="54">
        <f>SUMPRODUCT(($C$2:$C$1001=C82)*($L$2:$L$1001&gt;L82))+1</f>
        <v/>
      </c>
      <c r="R82" s="57" t="n">
        <v>46091</v>
      </c>
      <c r="S82" s="58" t="n">
        <v>0.4479166666666667</v>
      </c>
      <c r="T82" s="59" t="n">
        <v>0.98</v>
      </c>
      <c r="U82" s="55">
        <f>IF(N82="PASS",IF(L82&gt;=0.9,"Excellent performance","Good, keep improving"),"Needs immediate attention")</f>
        <v/>
      </c>
    </row>
    <row r="83" ht="15" customHeight="1" s="39">
      <c r="A83" s="54" t="inlineStr">
        <is>
          <t>STU0082</t>
        </is>
      </c>
      <c r="B83" s="55" t="inlineStr">
        <is>
          <t>Om Shah</t>
        </is>
      </c>
      <c r="C83" s="54" t="n">
        <v>7</v>
      </c>
      <c r="D83" s="54" t="inlineStr">
        <is>
          <t>C</t>
        </is>
      </c>
      <c r="E83" s="54" t="inlineStr">
        <is>
          <t>Male</t>
        </is>
      </c>
      <c r="F83" s="54" t="n">
        <v>53</v>
      </c>
      <c r="G83" s="54" t="n">
        <v>49</v>
      </c>
      <c r="H83" s="54" t="n">
        <v>71</v>
      </c>
      <c r="I83" s="54" t="n">
        <v>79</v>
      </c>
      <c r="J83" s="54" t="n">
        <v>94</v>
      </c>
      <c r="K83" s="54">
        <f>SUM(F83:J83)</f>
        <v/>
      </c>
      <c r="L83" s="56">
        <f>ROUND(K83/500,4)</f>
        <v/>
      </c>
      <c r="M83" s="54">
        <f>IF(L83&gt;=0.9,"A+",IF(L83&gt;=0.8,"A",IF(L83&gt;=0.7,"B",IF(L83&gt;=0.6,"C",IF(L83&gt;=0.33,"D","F")))))</f>
        <v/>
      </c>
      <c r="N83" s="54">
        <f>IF(L83&gt;=0.33,"PASS","FAIL")</f>
        <v/>
      </c>
      <c r="O83" s="54">
        <f>L83&gt;=0.33</f>
        <v/>
      </c>
      <c r="P83" s="54">
        <f>RANK(L83,$L$2:$L$1001)</f>
        <v/>
      </c>
      <c r="Q83" s="54">
        <f>SUMPRODUCT(($C$2:$C$1001=C83)*($L$2:$L$1001&gt;L83))+1</f>
        <v/>
      </c>
      <c r="R83" s="57" t="n">
        <v>46091</v>
      </c>
      <c r="S83" s="58" t="n">
        <v>0.4791666666666667</v>
      </c>
      <c r="T83" s="59" t="n">
        <v>0.898</v>
      </c>
      <c r="U83" s="55">
        <f>IF(N83="PASS",IF(L83&gt;=0.9,"Excellent performance","Good, keep improving"),"Needs immediate attention")</f>
        <v/>
      </c>
    </row>
    <row r="84" ht="15" customHeight="1" s="39">
      <c r="A84" s="54" t="inlineStr">
        <is>
          <t>STU0083</t>
        </is>
      </c>
      <c r="B84" s="55" t="inlineStr">
        <is>
          <t>Ishaan Sharma</t>
        </is>
      </c>
      <c r="C84" s="54" t="n">
        <v>7</v>
      </c>
      <c r="D84" s="54" t="inlineStr">
        <is>
          <t>A</t>
        </is>
      </c>
      <c r="E84" s="54" t="inlineStr">
        <is>
          <t>Male</t>
        </is>
      </c>
      <c r="F84" s="54" t="n">
        <v>67</v>
      </c>
      <c r="G84" s="54" t="n">
        <v>51</v>
      </c>
      <c r="H84" s="54" t="n">
        <v>51</v>
      </c>
      <c r="I84" s="54" t="n">
        <v>52</v>
      </c>
      <c r="J84" s="54" t="n">
        <v>67</v>
      </c>
      <c r="K84" s="54">
        <f>SUM(F84:J84)</f>
        <v/>
      </c>
      <c r="L84" s="56">
        <f>ROUND(K84/500,4)</f>
        <v/>
      </c>
      <c r="M84" s="54">
        <f>IF(L84&gt;=0.9,"A+",IF(L84&gt;=0.8,"A",IF(L84&gt;=0.7,"B",IF(L84&gt;=0.6,"C",IF(L84&gt;=0.33,"D","F")))))</f>
        <v/>
      </c>
      <c r="N84" s="54">
        <f>IF(L84&gt;=0.33,"PASS","FAIL")</f>
        <v/>
      </c>
      <c r="O84" s="54">
        <f>L84&gt;=0.33</f>
        <v/>
      </c>
      <c r="P84" s="54">
        <f>RANK(L84,$L$2:$L$1001)</f>
        <v/>
      </c>
      <c r="Q84" s="54">
        <f>SUMPRODUCT(($C$2:$C$1001=C84)*($L$2:$L$1001&gt;L84))+1</f>
        <v/>
      </c>
      <c r="R84" s="57" t="n">
        <v>46091</v>
      </c>
      <c r="S84" s="58" t="n">
        <v>0.4583333333333333</v>
      </c>
      <c r="T84" s="59" t="n">
        <v>0.728</v>
      </c>
      <c r="U84" s="55">
        <f>IF(N84="PASS",IF(L84&gt;=0.9,"Excellent performance","Good, keep improving"),"Needs immediate attention")</f>
        <v/>
      </c>
    </row>
    <row r="85" ht="15" customHeight="1" s="39">
      <c r="A85" s="54" t="inlineStr">
        <is>
          <t>STU0084</t>
        </is>
      </c>
      <c r="B85" s="55" t="inlineStr">
        <is>
          <t>Priya Rawat</t>
        </is>
      </c>
      <c r="C85" s="54" t="n">
        <v>6</v>
      </c>
      <c r="D85" s="54" t="inlineStr">
        <is>
          <t>C</t>
        </is>
      </c>
      <c r="E85" s="54" t="inlineStr">
        <is>
          <t>Female</t>
        </is>
      </c>
      <c r="F85" s="54" t="n">
        <v>77</v>
      </c>
      <c r="G85" s="54" t="n">
        <v>92</v>
      </c>
      <c r="H85" s="54" t="n">
        <v>87</v>
      </c>
      <c r="I85" s="54" t="n">
        <v>86</v>
      </c>
      <c r="J85" s="54" t="n">
        <v>72</v>
      </c>
      <c r="K85" s="54">
        <f>SUM(F85:J85)</f>
        <v/>
      </c>
      <c r="L85" s="56">
        <f>ROUND(K85/500,4)</f>
        <v/>
      </c>
      <c r="M85" s="54">
        <f>IF(L85&gt;=0.9,"A+",IF(L85&gt;=0.8,"A",IF(L85&gt;=0.7,"B",IF(L85&gt;=0.6,"C",IF(L85&gt;=0.33,"D","F")))))</f>
        <v/>
      </c>
      <c r="N85" s="54">
        <f>IF(L85&gt;=0.33,"PASS","FAIL")</f>
        <v/>
      </c>
      <c r="O85" s="54">
        <f>L85&gt;=0.33</f>
        <v/>
      </c>
      <c r="P85" s="54">
        <f>RANK(L85,$L$2:$L$1001)</f>
        <v/>
      </c>
      <c r="Q85" s="54">
        <f>SUMPRODUCT(($C$2:$C$1001=C85)*($L$2:$L$1001&gt;L85))+1</f>
        <v/>
      </c>
      <c r="R85" s="57" t="n">
        <v>46091</v>
      </c>
      <c r="S85" s="58" t="n">
        <v>0.5</v>
      </c>
      <c r="T85" s="59" t="n">
        <v>0.804</v>
      </c>
      <c r="U85" s="55">
        <f>IF(N85="PASS",IF(L85&gt;=0.9,"Excellent performance","Good, keep improving"),"Needs immediate attention")</f>
        <v/>
      </c>
    </row>
    <row r="86" ht="15" customHeight="1" s="39">
      <c r="A86" s="54" t="inlineStr">
        <is>
          <t>STU0085</t>
        </is>
      </c>
      <c r="B86" s="55" t="inlineStr">
        <is>
          <t>Neha Kumar</t>
        </is>
      </c>
      <c r="C86" s="54" t="n">
        <v>11</v>
      </c>
      <c r="D86" s="54" t="inlineStr">
        <is>
          <t>C</t>
        </is>
      </c>
      <c r="E86" s="54" t="inlineStr">
        <is>
          <t>Female</t>
        </is>
      </c>
      <c r="F86" s="54" t="n">
        <v>83</v>
      </c>
      <c r="G86" s="54" t="n">
        <v>52</v>
      </c>
      <c r="H86" s="54" t="n">
        <v>91</v>
      </c>
      <c r="I86" s="54" t="n">
        <v>90</v>
      </c>
      <c r="J86" s="54" t="n">
        <v>96</v>
      </c>
      <c r="K86" s="54">
        <f>SUM(F86:J86)</f>
        <v/>
      </c>
      <c r="L86" s="56">
        <f>ROUND(K86/500,4)</f>
        <v/>
      </c>
      <c r="M86" s="54">
        <f>IF(L86&gt;=0.9,"A+",IF(L86&gt;=0.8,"A",IF(L86&gt;=0.7,"B",IF(L86&gt;=0.6,"C",IF(L86&gt;=0.33,"D","F")))))</f>
        <v/>
      </c>
      <c r="N86" s="54">
        <f>IF(L86&gt;=0.33,"PASS","FAIL")</f>
        <v/>
      </c>
      <c r="O86" s="54">
        <f>L86&gt;=0.33</f>
        <v/>
      </c>
      <c r="P86" s="54">
        <f>RANK(L86,$L$2:$L$1001)</f>
        <v/>
      </c>
      <c r="Q86" s="54">
        <f>SUMPRODUCT(($C$2:$C$1001=C86)*($L$2:$L$1001&gt;L86))+1</f>
        <v/>
      </c>
      <c r="R86" s="57" t="n">
        <v>46091</v>
      </c>
      <c r="S86" s="58" t="n">
        <v>0.46875</v>
      </c>
      <c r="T86" s="59" t="n">
        <v>0.773</v>
      </c>
      <c r="U86" s="55">
        <f>IF(N86="PASS",IF(L86&gt;=0.9,"Excellent performance","Good, keep improving"),"Needs immediate attention")</f>
        <v/>
      </c>
    </row>
    <row r="87" ht="15" customHeight="1" s="39">
      <c r="A87" s="54" t="inlineStr">
        <is>
          <t>STU0086</t>
        </is>
      </c>
      <c r="B87" s="55" t="inlineStr">
        <is>
          <t>Nisha Naidu</t>
        </is>
      </c>
      <c r="C87" s="54" t="n">
        <v>8</v>
      </c>
      <c r="D87" s="54" t="inlineStr">
        <is>
          <t>A</t>
        </is>
      </c>
      <c r="E87" s="54" t="inlineStr">
        <is>
          <t>Female</t>
        </is>
      </c>
      <c r="F87" s="54" t="n">
        <v>95</v>
      </c>
      <c r="G87" s="54" t="n">
        <v>92</v>
      </c>
      <c r="H87" s="54" t="n">
        <v>85</v>
      </c>
      <c r="I87" s="54" t="n">
        <v>99</v>
      </c>
      <c r="J87" s="54" t="n">
        <v>90</v>
      </c>
      <c r="K87" s="54">
        <f>SUM(F87:J87)</f>
        <v/>
      </c>
      <c r="L87" s="56">
        <f>ROUND(K87/500,4)</f>
        <v/>
      </c>
      <c r="M87" s="54">
        <f>IF(L87&gt;=0.9,"A+",IF(L87&gt;=0.8,"A",IF(L87&gt;=0.7,"B",IF(L87&gt;=0.6,"C",IF(L87&gt;=0.33,"D","F")))))</f>
        <v/>
      </c>
      <c r="N87" s="54">
        <f>IF(L87&gt;=0.33,"PASS","FAIL")</f>
        <v/>
      </c>
      <c r="O87" s="54">
        <f>L87&gt;=0.33</f>
        <v/>
      </c>
      <c r="P87" s="54">
        <f>RANK(L87,$L$2:$L$1001)</f>
        <v/>
      </c>
      <c r="Q87" s="54">
        <f>SUMPRODUCT(($C$2:$C$1001=C87)*($L$2:$L$1001&gt;L87))+1</f>
        <v/>
      </c>
      <c r="R87" s="57" t="n">
        <v>46091</v>
      </c>
      <c r="S87" s="58" t="n">
        <v>0.46875</v>
      </c>
      <c r="T87" s="59" t="n">
        <v>0.911</v>
      </c>
      <c r="U87" s="55">
        <f>IF(N87="PASS",IF(L87&gt;=0.9,"Excellent performance","Good, keep improving"),"Needs immediate attention")</f>
        <v/>
      </c>
    </row>
    <row r="88" ht="15" customHeight="1" s="39">
      <c r="A88" s="54" t="inlineStr">
        <is>
          <t>STU0087</t>
        </is>
      </c>
      <c r="B88" s="55" t="inlineStr">
        <is>
          <t>Manav Pathak</t>
        </is>
      </c>
      <c r="C88" s="54" t="n">
        <v>6</v>
      </c>
      <c r="D88" s="54" t="inlineStr">
        <is>
          <t>D</t>
        </is>
      </c>
      <c r="E88" s="54" t="inlineStr">
        <is>
          <t>Male</t>
        </is>
      </c>
      <c r="F88" s="54" t="n">
        <v>82</v>
      </c>
      <c r="G88" s="54" t="n">
        <v>50</v>
      </c>
      <c r="H88" s="54" t="n">
        <v>77</v>
      </c>
      <c r="I88" s="54" t="n">
        <v>84</v>
      </c>
      <c r="J88" s="54" t="n">
        <v>76</v>
      </c>
      <c r="K88" s="54">
        <f>SUM(F88:J88)</f>
        <v/>
      </c>
      <c r="L88" s="56">
        <f>ROUND(K88/500,4)</f>
        <v/>
      </c>
      <c r="M88" s="54">
        <f>IF(L88&gt;=0.9,"A+",IF(L88&gt;=0.8,"A",IF(L88&gt;=0.7,"B",IF(L88&gt;=0.6,"C",IF(L88&gt;=0.33,"D","F")))))</f>
        <v/>
      </c>
      <c r="N88" s="54">
        <f>IF(L88&gt;=0.33,"PASS","FAIL")</f>
        <v/>
      </c>
      <c r="O88" s="54">
        <f>L88&gt;=0.33</f>
        <v/>
      </c>
      <c r="P88" s="54">
        <f>RANK(L88,$L$2:$L$1001)</f>
        <v/>
      </c>
      <c r="Q88" s="54">
        <f>SUMPRODUCT(($C$2:$C$1001=C88)*($L$2:$L$1001&gt;L88))+1</f>
        <v/>
      </c>
      <c r="R88" s="57" t="n">
        <v>46091</v>
      </c>
      <c r="S88" s="58" t="n">
        <v>0.53125</v>
      </c>
      <c r="T88" s="59" t="n">
        <v>0.839</v>
      </c>
      <c r="U88" s="55">
        <f>IF(N88="PASS",IF(L88&gt;=0.9,"Excellent performance","Good, keep improving"),"Needs immediate attention")</f>
        <v/>
      </c>
    </row>
    <row r="89" ht="15" customHeight="1" s="39">
      <c r="A89" s="54" t="inlineStr">
        <is>
          <t>STU0088</t>
        </is>
      </c>
      <c r="B89" s="55" t="inlineStr">
        <is>
          <t>Mohit Dubey</t>
        </is>
      </c>
      <c r="C89" s="54" t="n">
        <v>6</v>
      </c>
      <c r="D89" s="54" t="inlineStr">
        <is>
          <t>B</t>
        </is>
      </c>
      <c r="E89" s="54" t="inlineStr">
        <is>
          <t>Male</t>
        </is>
      </c>
      <c r="F89" s="54" t="n">
        <v>53</v>
      </c>
      <c r="G89" s="54" t="n">
        <v>50</v>
      </c>
      <c r="H89" s="54" t="n">
        <v>90</v>
      </c>
      <c r="I89" s="54" t="n">
        <v>66</v>
      </c>
      <c r="J89" s="54" t="n">
        <v>73</v>
      </c>
      <c r="K89" s="54">
        <f>SUM(F89:J89)</f>
        <v/>
      </c>
      <c r="L89" s="56">
        <f>ROUND(K89/500,4)</f>
        <v/>
      </c>
      <c r="M89" s="54">
        <f>IF(L89&gt;=0.9,"A+",IF(L89&gt;=0.8,"A",IF(L89&gt;=0.7,"B",IF(L89&gt;=0.6,"C",IF(L89&gt;=0.33,"D","F")))))</f>
        <v/>
      </c>
      <c r="N89" s="54">
        <f>IF(L89&gt;=0.33,"PASS","FAIL")</f>
        <v/>
      </c>
      <c r="O89" s="54">
        <f>L89&gt;=0.33</f>
        <v/>
      </c>
      <c r="P89" s="54">
        <f>RANK(L89,$L$2:$L$1001)</f>
        <v/>
      </c>
      <c r="Q89" s="54">
        <f>SUMPRODUCT(($C$2:$C$1001=C89)*($L$2:$L$1001&gt;L89))+1</f>
        <v/>
      </c>
      <c r="R89" s="57" t="n">
        <v>46091</v>
      </c>
      <c r="S89" s="58" t="n">
        <v>0.5208333333333334</v>
      </c>
      <c r="T89" s="59" t="n">
        <v>0.99</v>
      </c>
      <c r="U89" s="55">
        <f>IF(N89="PASS",IF(L89&gt;=0.9,"Excellent performance","Good, keep improving"),"Needs immediate attention")</f>
        <v/>
      </c>
    </row>
    <row r="90" ht="15" customHeight="1" s="39">
      <c r="A90" s="54" t="inlineStr">
        <is>
          <t>STU0089</t>
        </is>
      </c>
      <c r="B90" s="55" t="inlineStr">
        <is>
          <t>Aditi Tiwari</t>
        </is>
      </c>
      <c r="C90" s="54" t="n">
        <v>3</v>
      </c>
      <c r="D90" s="54" t="inlineStr">
        <is>
          <t>D</t>
        </is>
      </c>
      <c r="E90" s="54" t="inlineStr">
        <is>
          <t>Female</t>
        </is>
      </c>
      <c r="F90" s="54" t="n">
        <v>73</v>
      </c>
      <c r="G90" s="54" t="n">
        <v>100</v>
      </c>
      <c r="H90" s="54" t="n">
        <v>82</v>
      </c>
      <c r="I90" s="54" t="n">
        <v>92</v>
      </c>
      <c r="J90" s="54" t="n">
        <v>86</v>
      </c>
      <c r="K90" s="54">
        <f>SUM(F90:J90)</f>
        <v/>
      </c>
      <c r="L90" s="56">
        <f>ROUND(K90/500,4)</f>
        <v/>
      </c>
      <c r="M90" s="54">
        <f>IF(L90&gt;=0.9,"A+",IF(L90&gt;=0.8,"A",IF(L90&gt;=0.7,"B",IF(L90&gt;=0.6,"C",IF(L90&gt;=0.33,"D","F")))))</f>
        <v/>
      </c>
      <c r="N90" s="54">
        <f>IF(L90&gt;=0.33,"PASS","FAIL")</f>
        <v/>
      </c>
      <c r="O90" s="54">
        <f>L90&gt;=0.33</f>
        <v/>
      </c>
      <c r="P90" s="54">
        <f>RANK(L90,$L$2:$L$1001)</f>
        <v/>
      </c>
      <c r="Q90" s="54">
        <f>SUMPRODUCT(($C$2:$C$1001=C90)*($L$2:$L$1001&gt;L90))+1</f>
        <v/>
      </c>
      <c r="R90" s="57" t="n">
        <v>46091</v>
      </c>
      <c r="S90" s="58" t="n">
        <v>0.3958333333333333</v>
      </c>
      <c r="T90" s="59" t="n">
        <v>0.9360000000000001</v>
      </c>
      <c r="U90" s="55">
        <f>IF(N90="PASS",IF(L90&gt;=0.9,"Excellent performance","Good, keep improving"),"Needs immediate attention")</f>
        <v/>
      </c>
    </row>
    <row r="91" ht="15" customHeight="1" s="39">
      <c r="A91" s="54" t="inlineStr">
        <is>
          <t>STU0090</t>
        </is>
      </c>
      <c r="B91" s="55" t="inlineStr">
        <is>
          <t>Jiya Sharma</t>
        </is>
      </c>
      <c r="C91" s="54" t="n">
        <v>5</v>
      </c>
      <c r="D91" s="54" t="inlineStr">
        <is>
          <t>B</t>
        </is>
      </c>
      <c r="E91" s="54" t="inlineStr">
        <is>
          <t>Female</t>
        </is>
      </c>
      <c r="F91" s="54" t="n">
        <v>80</v>
      </c>
      <c r="G91" s="54" t="n">
        <v>72</v>
      </c>
      <c r="H91" s="54" t="n">
        <v>71</v>
      </c>
      <c r="I91" s="54" t="n">
        <v>70</v>
      </c>
      <c r="J91" s="54" t="n">
        <v>76</v>
      </c>
      <c r="K91" s="54">
        <f>SUM(F91:J91)</f>
        <v/>
      </c>
      <c r="L91" s="56">
        <f>ROUND(K91/500,4)</f>
        <v/>
      </c>
      <c r="M91" s="54">
        <f>IF(L91&gt;=0.9,"A+",IF(L91&gt;=0.8,"A",IF(L91&gt;=0.7,"B",IF(L91&gt;=0.6,"C",IF(L91&gt;=0.33,"D","F")))))</f>
        <v/>
      </c>
      <c r="N91" s="54">
        <f>IF(L91&gt;=0.33,"PASS","FAIL")</f>
        <v/>
      </c>
      <c r="O91" s="54">
        <f>L91&gt;=0.33</f>
        <v/>
      </c>
      <c r="P91" s="54">
        <f>RANK(L91,$L$2:$L$1001)</f>
        <v/>
      </c>
      <c r="Q91" s="54">
        <f>SUMPRODUCT(($C$2:$C$1001=C91)*($L$2:$L$1001&gt;L91))+1</f>
        <v/>
      </c>
      <c r="R91" s="57" t="n">
        <v>46091</v>
      </c>
      <c r="S91" s="58" t="n">
        <v>0.4583333333333333</v>
      </c>
      <c r="T91" s="59" t="n">
        <v>0.95</v>
      </c>
      <c r="U91" s="55">
        <f>IF(N91="PASS",IF(L91&gt;=0.9,"Excellent performance","Good, keep improving"),"Needs immediate attention")</f>
        <v/>
      </c>
    </row>
    <row r="92" ht="15" customHeight="1" s="39">
      <c r="A92" s="54" t="inlineStr">
        <is>
          <t>STU0091</t>
        </is>
      </c>
      <c r="B92" s="55" t="inlineStr">
        <is>
          <t>Anika Reddy</t>
        </is>
      </c>
      <c r="C92" s="54" t="n">
        <v>3</v>
      </c>
      <c r="D92" s="54" t="inlineStr">
        <is>
          <t>A</t>
        </is>
      </c>
      <c r="E92" s="54" t="inlineStr">
        <is>
          <t>Female</t>
        </is>
      </c>
      <c r="F92" s="54" t="n">
        <v>61</v>
      </c>
      <c r="G92" s="54" t="n">
        <v>74</v>
      </c>
      <c r="H92" s="54" t="n">
        <v>61</v>
      </c>
      <c r="I92" s="54" t="n">
        <v>56</v>
      </c>
      <c r="J92" s="54" t="n">
        <v>71</v>
      </c>
      <c r="K92" s="54">
        <f>SUM(F92:J92)</f>
        <v/>
      </c>
      <c r="L92" s="56">
        <f>ROUND(K92/500,4)</f>
        <v/>
      </c>
      <c r="M92" s="54">
        <f>IF(L92&gt;=0.9,"A+",IF(L92&gt;=0.8,"A",IF(L92&gt;=0.7,"B",IF(L92&gt;=0.6,"C",IF(L92&gt;=0.33,"D","F")))))</f>
        <v/>
      </c>
      <c r="N92" s="54">
        <f>IF(L92&gt;=0.33,"PASS","FAIL")</f>
        <v/>
      </c>
      <c r="O92" s="54">
        <f>L92&gt;=0.33</f>
        <v/>
      </c>
      <c r="P92" s="54">
        <f>RANK(L92,$L$2:$L$1001)</f>
        <v/>
      </c>
      <c r="Q92" s="54">
        <f>SUMPRODUCT(($C$2:$C$1001=C92)*($L$2:$L$1001&gt;L92))+1</f>
        <v/>
      </c>
      <c r="R92" s="57" t="n">
        <v>46091</v>
      </c>
      <c r="S92" s="58" t="n">
        <v>0.375</v>
      </c>
      <c r="T92" s="59" t="n">
        <v>0.84</v>
      </c>
      <c r="U92" s="55">
        <f>IF(N92="PASS",IF(L92&gt;=0.9,"Excellent performance","Good, keep improving"),"Needs immediate attention")</f>
        <v/>
      </c>
    </row>
    <row r="93" ht="15" customHeight="1" s="39">
      <c r="A93" s="54" t="inlineStr">
        <is>
          <t>STU0092</t>
        </is>
      </c>
      <c r="B93" s="55" t="inlineStr">
        <is>
          <t>Chirag Trivedi</t>
        </is>
      </c>
      <c r="C93" s="54" t="n">
        <v>2</v>
      </c>
      <c r="D93" s="54" t="inlineStr">
        <is>
          <t>D</t>
        </is>
      </c>
      <c r="E93" s="54" t="inlineStr">
        <is>
          <t>Male</t>
        </is>
      </c>
      <c r="F93" s="54" t="n">
        <v>44</v>
      </c>
      <c r="G93" s="54" t="n">
        <v>11</v>
      </c>
      <c r="H93" s="54" t="n">
        <v>57</v>
      </c>
      <c r="I93" s="54" t="n">
        <v>41</v>
      </c>
      <c r="J93" s="54" t="n">
        <v>47</v>
      </c>
      <c r="K93" s="54">
        <f>SUM(F93:J93)</f>
        <v/>
      </c>
      <c r="L93" s="56">
        <f>ROUND(K93/500,4)</f>
        <v/>
      </c>
      <c r="M93" s="54">
        <f>IF(L93&gt;=0.9,"A+",IF(L93&gt;=0.8,"A",IF(L93&gt;=0.7,"B",IF(L93&gt;=0.6,"C",IF(L93&gt;=0.33,"D","F")))))</f>
        <v/>
      </c>
      <c r="N93" s="54">
        <f>IF(L93&gt;=0.33,"PASS","FAIL")</f>
        <v/>
      </c>
      <c r="O93" s="54">
        <f>L93&gt;=0.33</f>
        <v/>
      </c>
      <c r="P93" s="54">
        <f>RANK(L93,$L$2:$L$1001)</f>
        <v/>
      </c>
      <c r="Q93" s="54">
        <f>SUMPRODUCT(($C$2:$C$1001=C93)*($L$2:$L$1001&gt;L93))+1</f>
        <v/>
      </c>
      <c r="R93" s="57" t="n">
        <v>46091</v>
      </c>
      <c r="S93" s="58" t="n">
        <v>0.3541666666666667</v>
      </c>
      <c r="T93" s="59" t="n">
        <v>0.792</v>
      </c>
      <c r="U93" s="55">
        <f>IF(N93="PASS",IF(L93&gt;=0.9,"Excellent performance","Good, keep improving"),"Needs immediate attention")</f>
        <v/>
      </c>
    </row>
    <row r="94" ht="15" customHeight="1" s="39">
      <c r="A94" s="54" t="inlineStr">
        <is>
          <t>STU0093</t>
        </is>
      </c>
      <c r="B94" s="55" t="inlineStr">
        <is>
          <t>Ojasvi Rao</t>
        </is>
      </c>
      <c r="C94" s="54" t="n">
        <v>9</v>
      </c>
      <c r="D94" s="54" t="inlineStr">
        <is>
          <t>D</t>
        </is>
      </c>
      <c r="E94" s="54" t="inlineStr">
        <is>
          <t>Female</t>
        </is>
      </c>
      <c r="F94" s="54" t="n">
        <v>56</v>
      </c>
      <c r="G94" s="54" t="n">
        <v>65</v>
      </c>
      <c r="H94" s="54" t="n">
        <v>79</v>
      </c>
      <c r="I94" s="54" t="n">
        <v>59</v>
      </c>
      <c r="J94" s="54" t="n">
        <v>72</v>
      </c>
      <c r="K94" s="54">
        <f>SUM(F94:J94)</f>
        <v/>
      </c>
      <c r="L94" s="56">
        <f>ROUND(K94/500,4)</f>
        <v/>
      </c>
      <c r="M94" s="54">
        <f>IF(L94&gt;=0.9,"A+",IF(L94&gt;=0.8,"A",IF(L94&gt;=0.7,"B",IF(L94&gt;=0.6,"C",IF(L94&gt;=0.33,"D","F")))))</f>
        <v/>
      </c>
      <c r="N94" s="54">
        <f>IF(L94&gt;=0.33,"PASS","FAIL")</f>
        <v/>
      </c>
      <c r="O94" s="54">
        <f>L94&gt;=0.33</f>
        <v/>
      </c>
      <c r="P94" s="54">
        <f>RANK(L94,$L$2:$L$1001)</f>
        <v/>
      </c>
      <c r="Q94" s="54">
        <f>SUMPRODUCT(($C$2:$C$1001=C94)*($L$2:$L$1001&gt;L94))+1</f>
        <v/>
      </c>
      <c r="R94" s="57" t="n">
        <v>46091</v>
      </c>
      <c r="S94" s="58" t="n">
        <v>0.4166666666666667</v>
      </c>
      <c r="T94" s="59" t="n">
        <v>0.772</v>
      </c>
      <c r="U94" s="55">
        <f>IF(N94="PASS",IF(L94&gt;=0.9,"Excellent performance","Good, keep improving"),"Needs immediate attention")</f>
        <v/>
      </c>
    </row>
    <row r="95" ht="15" customHeight="1" s="39">
      <c r="A95" s="54" t="inlineStr">
        <is>
          <t>STU0094</t>
        </is>
      </c>
      <c r="B95" s="55" t="inlineStr">
        <is>
          <t>Saanvi Rao</t>
        </is>
      </c>
      <c r="C95" s="54" t="n">
        <v>3</v>
      </c>
      <c r="D95" s="54" t="inlineStr">
        <is>
          <t>B</t>
        </is>
      </c>
      <c r="E95" s="54" t="inlineStr">
        <is>
          <t>Female</t>
        </is>
      </c>
      <c r="F95" s="54" t="n">
        <v>69</v>
      </c>
      <c r="G95" s="54" t="n">
        <v>74</v>
      </c>
      <c r="H95" s="54" t="n">
        <v>61</v>
      </c>
      <c r="I95" s="54" t="n">
        <v>67</v>
      </c>
      <c r="J95" s="54" t="n">
        <v>84</v>
      </c>
      <c r="K95" s="54">
        <f>SUM(F95:J95)</f>
        <v/>
      </c>
      <c r="L95" s="56">
        <f>ROUND(K95/500,4)</f>
        <v/>
      </c>
      <c r="M95" s="54">
        <f>IF(L95&gt;=0.9,"A+",IF(L95&gt;=0.8,"A",IF(L95&gt;=0.7,"B",IF(L95&gt;=0.6,"C",IF(L95&gt;=0.33,"D","F")))))</f>
        <v/>
      </c>
      <c r="N95" s="54">
        <f>IF(L95&gt;=0.33,"PASS","FAIL")</f>
        <v/>
      </c>
      <c r="O95" s="54">
        <f>L95&gt;=0.33</f>
        <v/>
      </c>
      <c r="P95" s="54">
        <f>RANK(L95,$L$2:$L$1001)</f>
        <v/>
      </c>
      <c r="Q95" s="54">
        <f>SUMPRODUCT(($C$2:$C$1001=C95)*($L$2:$L$1001&gt;L95))+1</f>
        <v/>
      </c>
      <c r="R95" s="57" t="n">
        <v>46091</v>
      </c>
      <c r="S95" s="58" t="n">
        <v>0.4375</v>
      </c>
      <c r="T95" s="59" t="n">
        <v>0.755</v>
      </c>
      <c r="U95" s="55">
        <f>IF(N95="PASS",IF(L95&gt;=0.9,"Excellent performance","Good, keep improving"),"Needs immediate attention")</f>
        <v/>
      </c>
    </row>
    <row r="96" ht="15" customHeight="1" s="39">
      <c r="A96" s="54" t="inlineStr">
        <is>
          <t>STU0095</t>
        </is>
      </c>
      <c r="B96" s="55" t="inlineStr">
        <is>
          <t>Kartik Tiwari</t>
        </is>
      </c>
      <c r="C96" s="54" t="n">
        <v>5</v>
      </c>
      <c r="D96" s="54" t="inlineStr">
        <is>
          <t>D</t>
        </is>
      </c>
      <c r="E96" s="54" t="inlineStr">
        <is>
          <t>Male</t>
        </is>
      </c>
      <c r="F96" s="54" t="n">
        <v>86</v>
      </c>
      <c r="G96" s="54" t="n">
        <v>61</v>
      </c>
      <c r="H96" s="54" t="n">
        <v>67</v>
      </c>
      <c r="I96" s="54" t="n">
        <v>92</v>
      </c>
      <c r="J96" s="54" t="n">
        <v>53</v>
      </c>
      <c r="K96" s="54">
        <f>SUM(F96:J96)</f>
        <v/>
      </c>
      <c r="L96" s="56">
        <f>ROUND(K96/500,4)</f>
        <v/>
      </c>
      <c r="M96" s="54">
        <f>IF(L96&gt;=0.9,"A+",IF(L96&gt;=0.8,"A",IF(L96&gt;=0.7,"B",IF(L96&gt;=0.6,"C",IF(L96&gt;=0.33,"D","F")))))</f>
        <v/>
      </c>
      <c r="N96" s="54">
        <f>IF(L96&gt;=0.33,"PASS","FAIL")</f>
        <v/>
      </c>
      <c r="O96" s="54">
        <f>L96&gt;=0.33</f>
        <v/>
      </c>
      <c r="P96" s="54">
        <f>RANK(L96,$L$2:$L$1001)</f>
        <v/>
      </c>
      <c r="Q96" s="54">
        <f>SUMPRODUCT(($C$2:$C$1001=C96)*($L$2:$L$1001&gt;L96))+1</f>
        <v/>
      </c>
      <c r="R96" s="57" t="n">
        <v>46091</v>
      </c>
      <c r="S96" s="58" t="n">
        <v>0.375</v>
      </c>
      <c r="T96" s="59" t="n">
        <v>0.864</v>
      </c>
      <c r="U96" s="55">
        <f>IF(N96="PASS",IF(L96&gt;=0.9,"Excellent performance","Good, keep improving"),"Needs immediate attention")</f>
        <v/>
      </c>
    </row>
    <row r="97" ht="15" customHeight="1" s="39">
      <c r="A97" s="54" t="inlineStr">
        <is>
          <t>STU0096</t>
        </is>
      </c>
      <c r="B97" s="55" t="inlineStr">
        <is>
          <t>Karan Verma</t>
        </is>
      </c>
      <c r="C97" s="54" t="n">
        <v>4</v>
      </c>
      <c r="D97" s="54" t="inlineStr">
        <is>
          <t>C</t>
        </is>
      </c>
      <c r="E97" s="54" t="inlineStr">
        <is>
          <t>Male</t>
        </is>
      </c>
      <c r="F97" s="54" t="n">
        <v>69</v>
      </c>
      <c r="G97" s="54" t="n">
        <v>60</v>
      </c>
      <c r="H97" s="54" t="n">
        <v>57</v>
      </c>
      <c r="I97" s="54" t="n">
        <v>79</v>
      </c>
      <c r="J97" s="54" t="n">
        <v>70</v>
      </c>
      <c r="K97" s="54">
        <f>SUM(F97:J97)</f>
        <v/>
      </c>
      <c r="L97" s="56">
        <f>ROUND(K97/500,4)</f>
        <v/>
      </c>
      <c r="M97" s="54">
        <f>IF(L97&gt;=0.9,"A+",IF(L97&gt;=0.8,"A",IF(L97&gt;=0.7,"B",IF(L97&gt;=0.6,"C",IF(L97&gt;=0.33,"D","F")))))</f>
        <v/>
      </c>
      <c r="N97" s="54">
        <f>IF(L97&gt;=0.33,"PASS","FAIL")</f>
        <v/>
      </c>
      <c r="O97" s="54">
        <f>L97&gt;=0.33</f>
        <v/>
      </c>
      <c r="P97" s="54">
        <f>RANK(L97,$L$2:$L$1001)</f>
        <v/>
      </c>
      <c r="Q97" s="54">
        <f>SUMPRODUCT(($C$2:$C$1001=C97)*($L$2:$L$1001&gt;L97))+1</f>
        <v/>
      </c>
      <c r="R97" s="57" t="n">
        <v>46091</v>
      </c>
      <c r="S97" s="58" t="n">
        <v>0.3645833333333333</v>
      </c>
      <c r="T97" s="59" t="n">
        <v>0.978</v>
      </c>
      <c r="U97" s="55">
        <f>IF(N97="PASS",IF(L97&gt;=0.9,"Excellent performance","Good, keep improving"),"Needs immediate attention")</f>
        <v/>
      </c>
    </row>
    <row r="98" ht="15" customHeight="1" s="39">
      <c r="A98" s="54" t="inlineStr">
        <is>
          <t>STU0097</t>
        </is>
      </c>
      <c r="B98" s="55" t="inlineStr">
        <is>
          <t>Pooja Pathak</t>
        </is>
      </c>
      <c r="C98" s="54" t="n">
        <v>11</v>
      </c>
      <c r="D98" s="54" t="inlineStr">
        <is>
          <t>C</t>
        </is>
      </c>
      <c r="E98" s="54" t="inlineStr">
        <is>
          <t>Female</t>
        </is>
      </c>
      <c r="F98" s="54" t="n">
        <v>61</v>
      </c>
      <c r="G98" s="54" t="n">
        <v>69</v>
      </c>
      <c r="H98" s="54" t="n">
        <v>92</v>
      </c>
      <c r="I98" s="54" t="n">
        <v>78</v>
      </c>
      <c r="J98" s="54" t="n">
        <v>74</v>
      </c>
      <c r="K98" s="54">
        <f>SUM(F98:J98)</f>
        <v/>
      </c>
      <c r="L98" s="56">
        <f>ROUND(K98/500,4)</f>
        <v/>
      </c>
      <c r="M98" s="54">
        <f>IF(L98&gt;=0.9,"A+",IF(L98&gt;=0.8,"A",IF(L98&gt;=0.7,"B",IF(L98&gt;=0.6,"C",IF(L98&gt;=0.33,"D","F")))))</f>
        <v/>
      </c>
      <c r="N98" s="54">
        <f>IF(L98&gt;=0.33,"PASS","FAIL")</f>
        <v/>
      </c>
      <c r="O98" s="54">
        <f>L98&gt;=0.33</f>
        <v/>
      </c>
      <c r="P98" s="54">
        <f>RANK(L98,$L$2:$L$1001)</f>
        <v/>
      </c>
      <c r="Q98" s="54">
        <f>SUMPRODUCT(($C$2:$C$1001=C98)*($L$2:$L$1001&gt;L98))+1</f>
        <v/>
      </c>
      <c r="R98" s="57" t="n">
        <v>46091</v>
      </c>
      <c r="S98" s="58" t="n">
        <v>0.4375</v>
      </c>
      <c r="T98" s="59" t="n">
        <v>0.797</v>
      </c>
      <c r="U98" s="55">
        <f>IF(N98="PASS",IF(L98&gt;=0.9,"Excellent performance","Good, keep improving"),"Needs immediate attention")</f>
        <v/>
      </c>
    </row>
    <row r="99" ht="15" customHeight="1" s="39">
      <c r="A99" s="54" t="inlineStr">
        <is>
          <t>STU0098</t>
        </is>
      </c>
      <c r="B99" s="55" t="inlineStr">
        <is>
          <t>Zoya Tiwari</t>
        </is>
      </c>
      <c r="C99" s="54" t="n">
        <v>12</v>
      </c>
      <c r="D99" s="54" t="inlineStr">
        <is>
          <t>A</t>
        </is>
      </c>
      <c r="E99" s="54" t="inlineStr">
        <is>
          <t>Female</t>
        </is>
      </c>
      <c r="F99" s="54" t="n">
        <v>59</v>
      </c>
      <c r="G99" s="54" t="n">
        <v>70</v>
      </c>
      <c r="H99" s="54" t="n">
        <v>60</v>
      </c>
      <c r="I99" s="54" t="n">
        <v>73</v>
      </c>
      <c r="J99" s="54" t="n">
        <v>60</v>
      </c>
      <c r="K99" s="54">
        <f>SUM(F99:J99)</f>
        <v/>
      </c>
      <c r="L99" s="56">
        <f>ROUND(K99/500,4)</f>
        <v/>
      </c>
      <c r="M99" s="54">
        <f>IF(L99&gt;=0.9,"A+",IF(L99&gt;=0.8,"A",IF(L99&gt;=0.7,"B",IF(L99&gt;=0.6,"C",IF(L99&gt;=0.33,"D","F")))))</f>
        <v/>
      </c>
      <c r="N99" s="54">
        <f>IF(L99&gt;=0.33,"PASS","FAIL")</f>
        <v/>
      </c>
      <c r="O99" s="54">
        <f>L99&gt;=0.33</f>
        <v/>
      </c>
      <c r="P99" s="54">
        <f>RANK(L99,$L$2:$L$1001)</f>
        <v/>
      </c>
      <c r="Q99" s="54">
        <f>SUMPRODUCT(($C$2:$C$1001=C99)*($L$2:$L$1001&gt;L99))+1</f>
        <v/>
      </c>
      <c r="R99" s="57" t="n">
        <v>46091</v>
      </c>
      <c r="S99" s="58" t="n">
        <v>0.34375</v>
      </c>
      <c r="T99" s="59" t="n">
        <v>0.839</v>
      </c>
      <c r="U99" s="55">
        <f>IF(N99="PASS",IF(L99&gt;=0.9,"Excellent performance","Good, keep improving"),"Needs immediate attention")</f>
        <v/>
      </c>
    </row>
    <row r="100" ht="15" customHeight="1" s="39">
      <c r="A100" s="54" t="inlineStr">
        <is>
          <t>STU0099</t>
        </is>
      </c>
      <c r="B100" s="55" t="inlineStr">
        <is>
          <t>Trisha Trivedi</t>
        </is>
      </c>
      <c r="C100" s="54" t="n">
        <v>8</v>
      </c>
      <c r="D100" s="54" t="inlineStr">
        <is>
          <t>A</t>
        </is>
      </c>
      <c r="E100" s="54" t="inlineStr">
        <is>
          <t>Female</t>
        </is>
      </c>
      <c r="F100" s="54" t="n">
        <v>88</v>
      </c>
      <c r="G100" s="54" t="n">
        <v>100</v>
      </c>
      <c r="H100" s="54" t="n">
        <v>96</v>
      </c>
      <c r="I100" s="54" t="n">
        <v>100</v>
      </c>
      <c r="J100" s="54" t="n">
        <v>78</v>
      </c>
      <c r="K100" s="54">
        <f>SUM(F100:J100)</f>
        <v/>
      </c>
      <c r="L100" s="56">
        <f>ROUND(K100/500,4)</f>
        <v/>
      </c>
      <c r="M100" s="54">
        <f>IF(L100&gt;=0.9,"A+",IF(L100&gt;=0.8,"A",IF(L100&gt;=0.7,"B",IF(L100&gt;=0.6,"C",IF(L100&gt;=0.33,"D","F")))))</f>
        <v/>
      </c>
      <c r="N100" s="54">
        <f>IF(L100&gt;=0.33,"PASS","FAIL")</f>
        <v/>
      </c>
      <c r="O100" s="54">
        <f>L100&gt;=0.33</f>
        <v/>
      </c>
      <c r="P100" s="54">
        <f>RANK(L100,$L$2:$L$1001)</f>
        <v/>
      </c>
      <c r="Q100" s="54">
        <f>SUMPRODUCT(($C$2:$C$1001=C100)*($L$2:$L$1001&gt;L100))+1</f>
        <v/>
      </c>
      <c r="R100" s="57" t="n">
        <v>46091</v>
      </c>
      <c r="S100" s="58" t="n">
        <v>0.4166666666666667</v>
      </c>
      <c r="T100" s="59" t="n">
        <v>0.751</v>
      </c>
      <c r="U100" s="55">
        <f>IF(N100="PASS",IF(L100&gt;=0.9,"Excellent performance","Good, keep improving"),"Needs immediate attention")</f>
        <v/>
      </c>
    </row>
    <row r="101" ht="15" customHeight="1" s="39">
      <c r="A101" s="54" t="inlineStr">
        <is>
          <t>STU0100</t>
        </is>
      </c>
      <c r="B101" s="55" t="inlineStr">
        <is>
          <t>Krishna Bhatia</t>
        </is>
      </c>
      <c r="C101" s="54" t="n">
        <v>7</v>
      </c>
      <c r="D101" s="54" t="inlineStr">
        <is>
          <t>D</t>
        </is>
      </c>
      <c r="E101" s="54" t="inlineStr">
        <is>
          <t>Male</t>
        </is>
      </c>
      <c r="F101" s="54" t="n">
        <v>71</v>
      </c>
      <c r="G101" s="54" t="n">
        <v>68</v>
      </c>
      <c r="H101" s="54" t="n">
        <v>64</v>
      </c>
      <c r="I101" s="54" t="n">
        <v>84</v>
      </c>
      <c r="J101" s="54" t="n">
        <v>70</v>
      </c>
      <c r="K101" s="54">
        <f>SUM(F101:J101)</f>
        <v/>
      </c>
      <c r="L101" s="56">
        <f>ROUND(K101/500,4)</f>
        <v/>
      </c>
      <c r="M101" s="54">
        <f>IF(L101&gt;=0.9,"A+",IF(L101&gt;=0.8,"A",IF(L101&gt;=0.7,"B",IF(L101&gt;=0.6,"C",IF(L101&gt;=0.33,"D","F")))))</f>
        <v/>
      </c>
      <c r="N101" s="54">
        <f>IF(L101&gt;=0.33,"PASS","FAIL")</f>
        <v/>
      </c>
      <c r="O101" s="54">
        <f>L101&gt;=0.33</f>
        <v/>
      </c>
      <c r="P101" s="54">
        <f>RANK(L101,$L$2:$L$1001)</f>
        <v/>
      </c>
      <c r="Q101" s="54">
        <f>SUMPRODUCT(($C$2:$C$1001=C101)*($L$2:$L$1001&gt;L101))+1</f>
        <v/>
      </c>
      <c r="R101" s="57" t="n">
        <v>46091</v>
      </c>
      <c r="S101" s="58" t="n">
        <v>0.5208333333333334</v>
      </c>
      <c r="T101" s="59" t="n">
        <v>0.858</v>
      </c>
      <c r="U101" s="55">
        <f>IF(N101="PASS",IF(L101&gt;=0.9,"Excellent performance","Good, keep improving"),"Needs immediate attention")</f>
        <v/>
      </c>
    </row>
    <row r="102" ht="15" customHeight="1" s="39">
      <c r="A102" s="54" t="inlineStr">
        <is>
          <t>STU0101</t>
        </is>
      </c>
      <c r="B102" s="55" t="inlineStr">
        <is>
          <t>Rohan Naidu</t>
        </is>
      </c>
      <c r="C102" s="54" t="n">
        <v>1</v>
      </c>
      <c r="D102" s="54" t="inlineStr">
        <is>
          <t>B</t>
        </is>
      </c>
      <c r="E102" s="54" t="inlineStr">
        <is>
          <t>Male</t>
        </is>
      </c>
      <c r="F102" s="54" t="n">
        <v>81</v>
      </c>
      <c r="G102" s="54" t="n">
        <v>85</v>
      </c>
      <c r="H102" s="54" t="n">
        <v>63</v>
      </c>
      <c r="I102" s="54" t="n">
        <v>63</v>
      </c>
      <c r="J102" s="54" t="n">
        <v>61</v>
      </c>
      <c r="K102" s="54">
        <f>SUM(F102:J102)</f>
        <v/>
      </c>
      <c r="L102" s="56">
        <f>ROUND(K102/500,4)</f>
        <v/>
      </c>
      <c r="M102" s="54">
        <f>IF(L102&gt;=0.9,"A+",IF(L102&gt;=0.8,"A",IF(L102&gt;=0.7,"B",IF(L102&gt;=0.6,"C",IF(L102&gt;=0.33,"D","F")))))</f>
        <v/>
      </c>
      <c r="N102" s="54">
        <f>IF(L102&gt;=0.33,"PASS","FAIL")</f>
        <v/>
      </c>
      <c r="O102" s="54">
        <f>L102&gt;=0.33</f>
        <v/>
      </c>
      <c r="P102" s="54">
        <f>RANK(L102,$L$2:$L$1001)</f>
        <v/>
      </c>
      <c r="Q102" s="54">
        <f>SUMPRODUCT(($C$2:$C$1001=C102)*($L$2:$L$1001&gt;L102))+1</f>
        <v/>
      </c>
      <c r="R102" s="57" t="n">
        <v>46091</v>
      </c>
      <c r="S102" s="58" t="n">
        <v>0.3541666666666667</v>
      </c>
      <c r="T102" s="59" t="n">
        <v>0.869</v>
      </c>
      <c r="U102" s="55">
        <f>IF(N102="PASS",IF(L102&gt;=0.9,"Excellent performance","Good, keep improving"),"Needs immediate attention")</f>
        <v/>
      </c>
    </row>
    <row r="103" ht="15" customHeight="1" s="39">
      <c r="A103" s="54" t="inlineStr">
        <is>
          <t>STU0102</t>
        </is>
      </c>
      <c r="B103" s="55" t="inlineStr">
        <is>
          <t>Vidhi Arora</t>
        </is>
      </c>
      <c r="C103" s="54" t="n">
        <v>12</v>
      </c>
      <c r="D103" s="54" t="inlineStr">
        <is>
          <t>B</t>
        </is>
      </c>
      <c r="E103" s="54" t="inlineStr">
        <is>
          <t>Female</t>
        </is>
      </c>
      <c r="F103" s="54" t="n">
        <v>55</v>
      </c>
      <c r="G103" s="54" t="n">
        <v>67</v>
      </c>
      <c r="H103" s="54" t="n">
        <v>64</v>
      </c>
      <c r="I103" s="54" t="n">
        <v>82</v>
      </c>
      <c r="J103" s="54" t="n">
        <v>78</v>
      </c>
      <c r="K103" s="54">
        <f>SUM(F103:J103)</f>
        <v/>
      </c>
      <c r="L103" s="56">
        <f>ROUND(K103/500,4)</f>
        <v/>
      </c>
      <c r="M103" s="54">
        <f>IF(L103&gt;=0.9,"A+",IF(L103&gt;=0.8,"A",IF(L103&gt;=0.7,"B",IF(L103&gt;=0.6,"C",IF(L103&gt;=0.33,"D","F")))))</f>
        <v/>
      </c>
      <c r="N103" s="54">
        <f>IF(L103&gt;=0.33,"PASS","FAIL")</f>
        <v/>
      </c>
      <c r="O103" s="54">
        <f>L103&gt;=0.33</f>
        <v/>
      </c>
      <c r="P103" s="54">
        <f>RANK(L103,$L$2:$L$1001)</f>
        <v/>
      </c>
      <c r="Q103" s="54">
        <f>SUMPRODUCT(($C$2:$C$1001=C103)*($L$2:$L$1001&gt;L103))+1</f>
        <v/>
      </c>
      <c r="R103" s="57" t="n">
        <v>46091</v>
      </c>
      <c r="S103" s="58" t="n">
        <v>0.3333333333333333</v>
      </c>
      <c r="T103" s="59" t="n">
        <v>0.959</v>
      </c>
      <c r="U103" s="55">
        <f>IF(N103="PASS",IF(L103&gt;=0.9,"Excellent performance","Good, keep improving"),"Needs immediate attention")</f>
        <v/>
      </c>
    </row>
    <row r="104" ht="15" customHeight="1" s="39">
      <c r="A104" s="54" t="inlineStr">
        <is>
          <t>STU0103</t>
        </is>
      </c>
      <c r="B104" s="55" t="inlineStr">
        <is>
          <t>Yash Ahluwalia</t>
        </is>
      </c>
      <c r="C104" s="54" t="n">
        <v>4</v>
      </c>
      <c r="D104" s="54" t="inlineStr">
        <is>
          <t>D</t>
        </is>
      </c>
      <c r="E104" s="54" t="inlineStr">
        <is>
          <t>Male</t>
        </is>
      </c>
      <c r="F104" s="54" t="n">
        <v>48</v>
      </c>
      <c r="G104" s="54" t="n">
        <v>76</v>
      </c>
      <c r="H104" s="54" t="n">
        <v>65</v>
      </c>
      <c r="I104" s="54" t="n">
        <v>57</v>
      </c>
      <c r="J104" s="54" t="n">
        <v>48</v>
      </c>
      <c r="K104" s="54">
        <f>SUM(F104:J104)</f>
        <v/>
      </c>
      <c r="L104" s="56">
        <f>ROUND(K104/500,4)</f>
        <v/>
      </c>
      <c r="M104" s="54">
        <f>IF(L104&gt;=0.9,"A+",IF(L104&gt;=0.8,"A",IF(L104&gt;=0.7,"B",IF(L104&gt;=0.6,"C",IF(L104&gt;=0.33,"D","F")))))</f>
        <v/>
      </c>
      <c r="N104" s="54">
        <f>IF(L104&gt;=0.33,"PASS","FAIL")</f>
        <v/>
      </c>
      <c r="O104" s="54">
        <f>L104&gt;=0.33</f>
        <v/>
      </c>
      <c r="P104" s="54">
        <f>RANK(L104,$L$2:$L$1001)</f>
        <v/>
      </c>
      <c r="Q104" s="54">
        <f>SUMPRODUCT(($C$2:$C$1001=C104)*($L$2:$L$1001&gt;L104))+1</f>
        <v/>
      </c>
      <c r="R104" s="57" t="n">
        <v>46091</v>
      </c>
      <c r="S104" s="58" t="n">
        <v>0.3645833333333333</v>
      </c>
      <c r="T104" s="59" t="n">
        <v>0.85</v>
      </c>
      <c r="U104" s="55">
        <f>IF(N104="PASS",IF(L104&gt;=0.9,"Excellent performance","Good, keep improving"),"Needs immediate attention")</f>
        <v/>
      </c>
    </row>
    <row r="105" ht="15" customHeight="1" s="39">
      <c r="A105" s="54" t="inlineStr">
        <is>
          <t>STU0104</t>
        </is>
      </c>
      <c r="B105" s="55" t="inlineStr">
        <is>
          <t>Ayaan Tiwari</t>
        </is>
      </c>
      <c r="C105" s="54" t="n">
        <v>12</v>
      </c>
      <c r="D105" s="54" t="inlineStr">
        <is>
          <t>A</t>
        </is>
      </c>
      <c r="E105" s="54" t="inlineStr">
        <is>
          <t>Male</t>
        </is>
      </c>
      <c r="F105" s="54" t="n">
        <v>82</v>
      </c>
      <c r="G105" s="54" t="n">
        <v>68</v>
      </c>
      <c r="H105" s="54" t="n">
        <v>56</v>
      </c>
      <c r="I105" s="54" t="n">
        <v>61</v>
      </c>
      <c r="J105" s="54" t="n">
        <v>55</v>
      </c>
      <c r="K105" s="54">
        <f>SUM(F105:J105)</f>
        <v/>
      </c>
      <c r="L105" s="56">
        <f>ROUND(K105/500,4)</f>
        <v/>
      </c>
      <c r="M105" s="54">
        <f>IF(L105&gt;=0.9,"A+",IF(L105&gt;=0.8,"A",IF(L105&gt;=0.7,"B",IF(L105&gt;=0.6,"C",IF(L105&gt;=0.33,"D","F")))))</f>
        <v/>
      </c>
      <c r="N105" s="54">
        <f>IF(L105&gt;=0.33,"PASS","FAIL")</f>
        <v/>
      </c>
      <c r="O105" s="54">
        <f>L105&gt;=0.33</f>
        <v/>
      </c>
      <c r="P105" s="54">
        <f>RANK(L105,$L$2:$L$1001)</f>
        <v/>
      </c>
      <c r="Q105" s="54">
        <f>SUMPRODUCT(($C$2:$C$1001=C105)*($L$2:$L$1001&gt;L105))+1</f>
        <v/>
      </c>
      <c r="R105" s="57" t="n">
        <v>46091</v>
      </c>
      <c r="S105" s="58" t="n">
        <v>0.5</v>
      </c>
      <c r="T105" s="59" t="n">
        <v>0.858</v>
      </c>
      <c r="U105" s="55">
        <f>IF(N105="PASS",IF(L105&gt;=0.9,"Excellent performance","Good, keep improving"),"Needs immediate attention")</f>
        <v/>
      </c>
    </row>
    <row r="106" ht="15" customHeight="1" s="39">
      <c r="A106" s="54" t="inlineStr">
        <is>
          <t>STU0105</t>
        </is>
      </c>
      <c r="B106" s="55" t="inlineStr">
        <is>
          <t>Zaid Bhatia</t>
        </is>
      </c>
      <c r="C106" s="54" t="n">
        <v>1</v>
      </c>
      <c r="D106" s="54" t="inlineStr">
        <is>
          <t>A</t>
        </is>
      </c>
      <c r="E106" s="54" t="inlineStr">
        <is>
          <t>Male</t>
        </is>
      </c>
      <c r="F106" s="54" t="n">
        <v>65</v>
      </c>
      <c r="G106" s="54" t="n">
        <v>46</v>
      </c>
      <c r="H106" s="54" t="n">
        <v>56</v>
      </c>
      <c r="I106" s="54" t="n">
        <v>9</v>
      </c>
      <c r="J106" s="54" t="n">
        <v>68</v>
      </c>
      <c r="K106" s="54">
        <f>SUM(F106:J106)</f>
        <v/>
      </c>
      <c r="L106" s="56">
        <f>ROUND(K106/500,4)</f>
        <v/>
      </c>
      <c r="M106" s="54">
        <f>IF(L106&gt;=0.9,"A+",IF(L106&gt;=0.8,"A",IF(L106&gt;=0.7,"B",IF(L106&gt;=0.6,"C",IF(L106&gt;=0.33,"D","F")))))</f>
        <v/>
      </c>
      <c r="N106" s="54">
        <f>IF(L106&gt;=0.33,"PASS","FAIL")</f>
        <v/>
      </c>
      <c r="O106" s="54">
        <f>L106&gt;=0.33</f>
        <v/>
      </c>
      <c r="P106" s="54">
        <f>RANK(L106,$L$2:$L$1001)</f>
        <v/>
      </c>
      <c r="Q106" s="54">
        <f>SUMPRODUCT(($C$2:$C$1001=C106)*($L$2:$L$1001&gt;L106))+1</f>
        <v/>
      </c>
      <c r="R106" s="57" t="n">
        <v>46091</v>
      </c>
      <c r="S106" s="58" t="n">
        <v>0.3333333333333333</v>
      </c>
      <c r="T106" s="59" t="n">
        <v>0.671</v>
      </c>
      <c r="U106" s="55">
        <f>IF(N106="PASS",IF(L106&gt;=0.9,"Excellent performance","Good, keep improving"),"Needs immediate attention")</f>
        <v/>
      </c>
    </row>
    <row r="107" ht="15" customHeight="1" s="39">
      <c r="A107" s="54" t="inlineStr">
        <is>
          <t>STU0106</t>
        </is>
      </c>
      <c r="B107" s="55" t="inlineStr">
        <is>
          <t>Deepak Saxena</t>
        </is>
      </c>
      <c r="C107" s="54" t="n">
        <v>8</v>
      </c>
      <c r="D107" s="54" t="inlineStr">
        <is>
          <t>C</t>
        </is>
      </c>
      <c r="E107" s="54" t="inlineStr">
        <is>
          <t>Male</t>
        </is>
      </c>
      <c r="F107" s="54" t="n">
        <v>88</v>
      </c>
      <c r="G107" s="54" t="n">
        <v>91</v>
      </c>
      <c r="H107" s="54" t="n">
        <v>93</v>
      </c>
      <c r="I107" s="54" t="n">
        <v>93</v>
      </c>
      <c r="J107" s="54" t="n">
        <v>86</v>
      </c>
      <c r="K107" s="54">
        <f>SUM(F107:J107)</f>
        <v/>
      </c>
      <c r="L107" s="56">
        <f>ROUND(K107/500,4)</f>
        <v/>
      </c>
      <c r="M107" s="54">
        <f>IF(L107&gt;=0.9,"A+",IF(L107&gt;=0.8,"A",IF(L107&gt;=0.7,"B",IF(L107&gt;=0.6,"C",IF(L107&gt;=0.33,"D","F")))))</f>
        <v/>
      </c>
      <c r="N107" s="54">
        <f>IF(L107&gt;=0.33,"PASS","FAIL")</f>
        <v/>
      </c>
      <c r="O107" s="54">
        <f>L107&gt;=0.33</f>
        <v/>
      </c>
      <c r="P107" s="54">
        <f>RANK(L107,$L$2:$L$1001)</f>
        <v/>
      </c>
      <c r="Q107" s="54">
        <f>SUMPRODUCT(($C$2:$C$1001=C107)*($L$2:$L$1001&gt;L107))+1</f>
        <v/>
      </c>
      <c r="R107" s="57" t="n">
        <v>46091</v>
      </c>
      <c r="S107" s="58" t="n">
        <v>0.4583333333333333</v>
      </c>
      <c r="T107" s="59" t="n">
        <v>0.8139999999999999</v>
      </c>
      <c r="U107" s="55">
        <f>IF(N107="PASS",IF(L107&gt;=0.9,"Excellent performance","Good, keep improving"),"Needs immediate attention")</f>
        <v/>
      </c>
    </row>
    <row r="108" ht="15" customHeight="1" s="39">
      <c r="A108" s="54" t="inlineStr">
        <is>
          <t>STU0107</t>
        </is>
      </c>
      <c r="B108" s="55" t="inlineStr">
        <is>
          <t>Mohit Menon</t>
        </is>
      </c>
      <c r="C108" s="54" t="n">
        <v>2</v>
      </c>
      <c r="D108" s="54" t="inlineStr">
        <is>
          <t>D</t>
        </is>
      </c>
      <c r="E108" s="54" t="inlineStr">
        <is>
          <t>Male</t>
        </is>
      </c>
      <c r="F108" s="54" t="n">
        <v>100</v>
      </c>
      <c r="G108" s="54" t="n">
        <v>63</v>
      </c>
      <c r="H108" s="54" t="n">
        <v>64</v>
      </c>
      <c r="I108" s="54" t="n">
        <v>72</v>
      </c>
      <c r="J108" s="54" t="n">
        <v>54</v>
      </c>
      <c r="K108" s="54">
        <f>SUM(F108:J108)</f>
        <v/>
      </c>
      <c r="L108" s="56">
        <f>ROUND(K108/500,4)</f>
        <v/>
      </c>
      <c r="M108" s="54">
        <f>IF(L108&gt;=0.9,"A+",IF(L108&gt;=0.8,"A",IF(L108&gt;=0.7,"B",IF(L108&gt;=0.6,"C",IF(L108&gt;=0.33,"D","F")))))</f>
        <v/>
      </c>
      <c r="N108" s="54">
        <f>IF(L108&gt;=0.33,"PASS","FAIL")</f>
        <v/>
      </c>
      <c r="O108" s="54">
        <f>L108&gt;=0.33</f>
        <v/>
      </c>
      <c r="P108" s="54">
        <f>RANK(L108,$L$2:$L$1001)</f>
        <v/>
      </c>
      <c r="Q108" s="54">
        <f>SUMPRODUCT(($C$2:$C$1001=C108)*($L$2:$L$1001&gt;L108))+1</f>
        <v/>
      </c>
      <c r="R108" s="57" t="n">
        <v>46091</v>
      </c>
      <c r="S108" s="58" t="n">
        <v>0.46875</v>
      </c>
      <c r="T108" s="59" t="n">
        <v>0.8179999999999999</v>
      </c>
      <c r="U108" s="55">
        <f>IF(N108="PASS",IF(L108&gt;=0.9,"Excellent performance","Good, keep improving"),"Needs immediate attention")</f>
        <v/>
      </c>
    </row>
    <row r="109" ht="15" customHeight="1" s="39">
      <c r="A109" s="54" t="inlineStr">
        <is>
          <t>STU0108</t>
        </is>
      </c>
      <c r="B109" s="55" t="inlineStr">
        <is>
          <t>Priya Malhotra</t>
        </is>
      </c>
      <c r="C109" s="54" t="n">
        <v>6</v>
      </c>
      <c r="D109" s="54" t="inlineStr">
        <is>
          <t>B</t>
        </is>
      </c>
      <c r="E109" s="54" t="inlineStr">
        <is>
          <t>Female</t>
        </is>
      </c>
      <c r="F109" s="54" t="n">
        <v>80</v>
      </c>
      <c r="G109" s="54" t="n">
        <v>78</v>
      </c>
      <c r="H109" s="54" t="n">
        <v>36</v>
      </c>
      <c r="I109" s="54" t="n">
        <v>67</v>
      </c>
      <c r="J109" s="54" t="n">
        <v>64</v>
      </c>
      <c r="K109" s="54">
        <f>SUM(F109:J109)</f>
        <v/>
      </c>
      <c r="L109" s="56">
        <f>ROUND(K109/500,4)</f>
        <v/>
      </c>
      <c r="M109" s="54">
        <f>IF(L109&gt;=0.9,"A+",IF(L109&gt;=0.8,"A",IF(L109&gt;=0.7,"B",IF(L109&gt;=0.6,"C",IF(L109&gt;=0.33,"D","F")))))</f>
        <v/>
      </c>
      <c r="N109" s="54">
        <f>IF(L109&gt;=0.33,"PASS","FAIL")</f>
        <v/>
      </c>
      <c r="O109" s="54">
        <f>L109&gt;=0.33</f>
        <v/>
      </c>
      <c r="P109" s="54">
        <f>RANK(L109,$L$2:$L$1001)</f>
        <v/>
      </c>
      <c r="Q109" s="54">
        <f>SUMPRODUCT(($C$2:$C$1001=C109)*($L$2:$L$1001&gt;L109))+1</f>
        <v/>
      </c>
      <c r="R109" s="57" t="n">
        <v>46091</v>
      </c>
      <c r="S109" s="58" t="n">
        <v>0.34375</v>
      </c>
      <c r="T109" s="59" t="n">
        <v>0.8169999999999999</v>
      </c>
      <c r="U109" s="55">
        <f>IF(N109="PASS",IF(L109&gt;=0.9,"Excellent performance","Good, keep improving"),"Needs immediate attention")</f>
        <v/>
      </c>
    </row>
    <row r="110" ht="15" customHeight="1" s="39">
      <c r="A110" s="54" t="inlineStr">
        <is>
          <t>STU0109</t>
        </is>
      </c>
      <c r="B110" s="55" t="inlineStr">
        <is>
          <t>Lakshay Trivedi</t>
        </is>
      </c>
      <c r="C110" s="54" t="n">
        <v>4</v>
      </c>
      <c r="D110" s="54" t="inlineStr">
        <is>
          <t>A</t>
        </is>
      </c>
      <c r="E110" s="54" t="inlineStr">
        <is>
          <t>Male</t>
        </is>
      </c>
      <c r="F110" s="54" t="n">
        <v>86</v>
      </c>
      <c r="G110" s="54" t="n">
        <v>60</v>
      </c>
      <c r="H110" s="54" t="n">
        <v>58</v>
      </c>
      <c r="I110" s="54" t="n">
        <v>54</v>
      </c>
      <c r="J110" s="54" t="n">
        <v>54</v>
      </c>
      <c r="K110" s="54">
        <f>SUM(F110:J110)</f>
        <v/>
      </c>
      <c r="L110" s="56">
        <f>ROUND(K110/500,4)</f>
        <v/>
      </c>
      <c r="M110" s="54">
        <f>IF(L110&gt;=0.9,"A+",IF(L110&gt;=0.8,"A",IF(L110&gt;=0.7,"B",IF(L110&gt;=0.6,"C",IF(L110&gt;=0.33,"D","F")))))</f>
        <v/>
      </c>
      <c r="N110" s="54">
        <f>IF(L110&gt;=0.33,"PASS","FAIL")</f>
        <v/>
      </c>
      <c r="O110" s="54">
        <f>L110&gt;=0.33</f>
        <v/>
      </c>
      <c r="P110" s="54">
        <f>RANK(L110,$L$2:$L$1001)</f>
        <v/>
      </c>
      <c r="Q110" s="54">
        <f>SUMPRODUCT(($C$2:$C$1001=C110)*($L$2:$L$1001&gt;L110))+1</f>
        <v/>
      </c>
      <c r="R110" s="57" t="n">
        <v>46091</v>
      </c>
      <c r="S110" s="58" t="n">
        <v>0.53125</v>
      </c>
      <c r="T110" s="59" t="n">
        <v>0.957</v>
      </c>
      <c r="U110" s="55">
        <f>IF(N110="PASS",IF(L110&gt;=0.9,"Excellent performance","Good, keep improving"),"Needs immediate attention")</f>
        <v/>
      </c>
    </row>
    <row r="111" ht="15" customHeight="1" s="39">
      <c r="A111" s="54" t="inlineStr">
        <is>
          <t>STU0110</t>
        </is>
      </c>
      <c r="B111" s="55" t="inlineStr">
        <is>
          <t>Advait Banerjee</t>
        </is>
      </c>
      <c r="C111" s="54" t="n">
        <v>3</v>
      </c>
      <c r="D111" s="54" t="inlineStr">
        <is>
          <t>A</t>
        </is>
      </c>
      <c r="E111" s="54" t="inlineStr">
        <is>
          <t>Male</t>
        </is>
      </c>
      <c r="F111" s="54" t="n">
        <v>32</v>
      </c>
      <c r="G111" s="54" t="n">
        <v>5</v>
      </c>
      <c r="H111" s="54" t="n">
        <v>35</v>
      </c>
      <c r="I111" s="54" t="n">
        <v>53</v>
      </c>
      <c r="J111" s="54" t="n">
        <v>61</v>
      </c>
      <c r="K111" s="54">
        <f>SUM(F111:J111)</f>
        <v/>
      </c>
      <c r="L111" s="56">
        <f>ROUND(K111/500,4)</f>
        <v/>
      </c>
      <c r="M111" s="54">
        <f>IF(L111&gt;=0.9,"A+",IF(L111&gt;=0.8,"A",IF(L111&gt;=0.7,"B",IF(L111&gt;=0.6,"C",IF(L111&gt;=0.33,"D","F")))))</f>
        <v/>
      </c>
      <c r="N111" s="54">
        <f>IF(L111&gt;=0.33,"PASS","FAIL")</f>
        <v/>
      </c>
      <c r="O111" s="54">
        <f>L111&gt;=0.33</f>
        <v/>
      </c>
      <c r="P111" s="54">
        <f>RANK(L111,$L$2:$L$1001)</f>
        <v/>
      </c>
      <c r="Q111" s="54">
        <f>SUMPRODUCT(($C$2:$C$1001=C111)*($L$2:$L$1001&gt;L111))+1</f>
        <v/>
      </c>
      <c r="R111" s="57" t="n">
        <v>46091</v>
      </c>
      <c r="S111" s="58" t="n">
        <v>0.4270833333333333</v>
      </c>
      <c r="T111" s="59" t="n">
        <v>0.837</v>
      </c>
      <c r="U111" s="55">
        <f>IF(N111="PASS",IF(L111&gt;=0.9,"Excellent performance","Good, keep improving"),"Needs immediate attention")</f>
        <v/>
      </c>
    </row>
    <row r="112" ht="15" customHeight="1" s="39">
      <c r="A112" s="54" t="inlineStr">
        <is>
          <t>STU0111</t>
        </is>
      </c>
      <c r="B112" s="55" t="inlineStr">
        <is>
          <t>Myra Pillai</t>
        </is>
      </c>
      <c r="C112" s="54" t="n">
        <v>4</v>
      </c>
      <c r="D112" s="54" t="inlineStr">
        <is>
          <t>B</t>
        </is>
      </c>
      <c r="E112" s="54" t="inlineStr">
        <is>
          <t>Female</t>
        </is>
      </c>
      <c r="F112" s="54" t="n">
        <v>87</v>
      </c>
      <c r="G112" s="54" t="n">
        <v>100</v>
      </c>
      <c r="H112" s="54" t="n">
        <v>89</v>
      </c>
      <c r="I112" s="54" t="n">
        <v>93</v>
      </c>
      <c r="J112" s="54" t="n">
        <v>100</v>
      </c>
      <c r="K112" s="54">
        <f>SUM(F112:J112)</f>
        <v/>
      </c>
      <c r="L112" s="56">
        <f>ROUND(K112/500,4)</f>
        <v/>
      </c>
      <c r="M112" s="54">
        <f>IF(L112&gt;=0.9,"A+",IF(L112&gt;=0.8,"A",IF(L112&gt;=0.7,"B",IF(L112&gt;=0.6,"C",IF(L112&gt;=0.33,"D","F")))))</f>
        <v/>
      </c>
      <c r="N112" s="54">
        <f>IF(L112&gt;=0.33,"PASS","FAIL")</f>
        <v/>
      </c>
      <c r="O112" s="54">
        <f>L112&gt;=0.33</f>
        <v/>
      </c>
      <c r="P112" s="54">
        <f>RANK(L112,$L$2:$L$1001)</f>
        <v/>
      </c>
      <c r="Q112" s="54">
        <f>SUMPRODUCT(($C$2:$C$1001=C112)*($L$2:$L$1001&gt;L112))+1</f>
        <v/>
      </c>
      <c r="R112" s="57" t="n">
        <v>46091</v>
      </c>
      <c r="S112" s="58" t="n">
        <v>0.53125</v>
      </c>
      <c r="T112" s="59" t="n">
        <v>0.872</v>
      </c>
      <c r="U112" s="55">
        <f>IF(N112="PASS",IF(L112&gt;=0.9,"Excellent performance","Good, keep improving"),"Needs immediate attention")</f>
        <v/>
      </c>
    </row>
    <row r="113" ht="15" customHeight="1" s="39">
      <c r="A113" s="54" t="inlineStr">
        <is>
          <t>STU0112</t>
        </is>
      </c>
      <c r="B113" s="55" t="inlineStr">
        <is>
          <t>Chirag Singh</t>
        </is>
      </c>
      <c r="C113" s="54" t="n">
        <v>4</v>
      </c>
      <c r="D113" s="54" t="inlineStr">
        <is>
          <t>B</t>
        </is>
      </c>
      <c r="E113" s="54" t="inlineStr">
        <is>
          <t>Male</t>
        </is>
      </c>
      <c r="F113" s="54" t="n">
        <v>88</v>
      </c>
      <c r="G113" s="54" t="n">
        <v>71</v>
      </c>
      <c r="H113" s="54" t="n">
        <v>71</v>
      </c>
      <c r="I113" s="54" t="n">
        <v>69</v>
      </c>
      <c r="J113" s="54" t="n">
        <v>66</v>
      </c>
      <c r="K113" s="54">
        <f>SUM(F113:J113)</f>
        <v/>
      </c>
      <c r="L113" s="56">
        <f>ROUND(K113/500,4)</f>
        <v/>
      </c>
      <c r="M113" s="54">
        <f>IF(L113&gt;=0.9,"A+",IF(L113&gt;=0.8,"A",IF(L113&gt;=0.7,"B",IF(L113&gt;=0.6,"C",IF(L113&gt;=0.33,"D","F")))))</f>
        <v/>
      </c>
      <c r="N113" s="54">
        <f>IF(L113&gt;=0.33,"PASS","FAIL")</f>
        <v/>
      </c>
      <c r="O113" s="54">
        <f>L113&gt;=0.33</f>
        <v/>
      </c>
      <c r="P113" s="54">
        <f>RANK(L113,$L$2:$L$1001)</f>
        <v/>
      </c>
      <c r="Q113" s="54">
        <f>SUMPRODUCT(($C$2:$C$1001=C113)*($L$2:$L$1001&gt;L113))+1</f>
        <v/>
      </c>
      <c r="R113" s="57" t="n">
        <v>46091</v>
      </c>
      <c r="S113" s="58" t="n">
        <v>0.4166666666666667</v>
      </c>
      <c r="T113" s="59" t="n">
        <v>0.847</v>
      </c>
      <c r="U113" s="55">
        <f>IF(N113="PASS",IF(L113&gt;=0.9,"Excellent performance","Good, keep improving"),"Needs immediate attention")</f>
        <v/>
      </c>
    </row>
    <row r="114" ht="15" customHeight="1" s="39">
      <c r="A114" s="54" t="inlineStr">
        <is>
          <t>STU0113</t>
        </is>
      </c>
      <c r="B114" s="55" t="inlineStr">
        <is>
          <t>Lakshay Singh</t>
        </is>
      </c>
      <c r="C114" s="54" t="n">
        <v>6</v>
      </c>
      <c r="D114" s="54" t="inlineStr">
        <is>
          <t>A</t>
        </is>
      </c>
      <c r="E114" s="54" t="inlineStr">
        <is>
          <t>Male</t>
        </is>
      </c>
      <c r="F114" s="54" t="n">
        <v>58</v>
      </c>
      <c r="G114" s="54" t="n">
        <v>79</v>
      </c>
      <c r="H114" s="54" t="n">
        <v>77</v>
      </c>
      <c r="I114" s="54" t="n">
        <v>74</v>
      </c>
      <c r="J114" s="54" t="n">
        <v>69</v>
      </c>
      <c r="K114" s="54">
        <f>SUM(F114:J114)</f>
        <v/>
      </c>
      <c r="L114" s="56">
        <f>ROUND(K114/500,4)</f>
        <v/>
      </c>
      <c r="M114" s="54">
        <f>IF(L114&gt;=0.9,"A+",IF(L114&gt;=0.8,"A",IF(L114&gt;=0.7,"B",IF(L114&gt;=0.6,"C",IF(L114&gt;=0.33,"D","F")))))</f>
        <v/>
      </c>
      <c r="N114" s="54">
        <f>IF(L114&gt;=0.33,"PASS","FAIL")</f>
        <v/>
      </c>
      <c r="O114" s="54">
        <f>L114&gt;=0.33</f>
        <v/>
      </c>
      <c r="P114" s="54">
        <f>RANK(L114,$L$2:$L$1001)</f>
        <v/>
      </c>
      <c r="Q114" s="54">
        <f>SUMPRODUCT(($C$2:$C$1001=C114)*($L$2:$L$1001&gt;L114))+1</f>
        <v/>
      </c>
      <c r="R114" s="57" t="n">
        <v>46091</v>
      </c>
      <c r="S114" s="58" t="n">
        <v>0.3333333333333333</v>
      </c>
      <c r="T114" s="59" t="n">
        <v>0.893</v>
      </c>
      <c r="U114" s="55">
        <f>IF(N114="PASS",IF(L114&gt;=0.9,"Excellent performance","Good, keep improving"),"Needs immediate attention")</f>
        <v/>
      </c>
    </row>
    <row r="115" ht="15" customHeight="1" s="39">
      <c r="A115" s="54" t="inlineStr">
        <is>
          <t>STU0114</t>
        </is>
      </c>
      <c r="B115" s="55" t="inlineStr">
        <is>
          <t>Pranav Ahluwalia</t>
        </is>
      </c>
      <c r="C115" s="54" t="n">
        <v>9</v>
      </c>
      <c r="D115" s="54" t="inlineStr">
        <is>
          <t>B</t>
        </is>
      </c>
      <c r="E115" s="54" t="inlineStr">
        <is>
          <t>Male</t>
        </is>
      </c>
      <c r="F115" s="54" t="n">
        <v>51</v>
      </c>
      <c r="G115" s="54" t="n">
        <v>62</v>
      </c>
      <c r="H115" s="54" t="n">
        <v>63</v>
      </c>
      <c r="I115" s="54" t="n">
        <v>57</v>
      </c>
      <c r="J115" s="54" t="n">
        <v>62</v>
      </c>
      <c r="K115" s="54">
        <f>SUM(F115:J115)</f>
        <v/>
      </c>
      <c r="L115" s="56">
        <f>ROUND(K115/500,4)</f>
        <v/>
      </c>
      <c r="M115" s="54">
        <f>IF(L115&gt;=0.9,"A+",IF(L115&gt;=0.8,"A",IF(L115&gt;=0.7,"B",IF(L115&gt;=0.6,"C",IF(L115&gt;=0.33,"D","F")))))</f>
        <v/>
      </c>
      <c r="N115" s="54">
        <f>IF(L115&gt;=0.33,"PASS","FAIL")</f>
        <v/>
      </c>
      <c r="O115" s="54">
        <f>L115&gt;=0.33</f>
        <v/>
      </c>
      <c r="P115" s="54">
        <f>RANK(L115,$L$2:$L$1001)</f>
        <v/>
      </c>
      <c r="Q115" s="54">
        <f>SUMPRODUCT(($C$2:$C$1001=C115)*($L$2:$L$1001&gt;L115))+1</f>
        <v/>
      </c>
      <c r="R115" s="57" t="n">
        <v>46091</v>
      </c>
      <c r="S115" s="58" t="n">
        <v>0.4479166666666667</v>
      </c>
      <c r="T115" s="59" t="n">
        <v>0.863</v>
      </c>
      <c r="U115" s="55">
        <f>IF(N115="PASS",IF(L115&gt;=0.9,"Excellent performance","Good, keep improving"),"Needs immediate attention")</f>
        <v/>
      </c>
    </row>
    <row r="116" ht="15" customHeight="1" s="39">
      <c r="A116" s="54" t="inlineStr">
        <is>
          <t>STU0115</t>
        </is>
      </c>
      <c r="B116" s="55" t="inlineStr">
        <is>
          <t>Aditi Chowdhury</t>
        </is>
      </c>
      <c r="C116" s="54" t="n">
        <v>3</v>
      </c>
      <c r="D116" s="54" t="inlineStr">
        <is>
          <t>A</t>
        </is>
      </c>
      <c r="E116" s="54" t="inlineStr">
        <is>
          <t>Female</t>
        </is>
      </c>
      <c r="F116" s="54" t="n">
        <v>55</v>
      </c>
      <c r="G116" s="54" t="n">
        <v>54</v>
      </c>
      <c r="H116" s="54" t="n">
        <v>52</v>
      </c>
      <c r="I116" s="54" t="n">
        <v>60</v>
      </c>
      <c r="J116" s="54" t="n">
        <v>71</v>
      </c>
      <c r="K116" s="54">
        <f>SUM(F116:J116)</f>
        <v/>
      </c>
      <c r="L116" s="56">
        <f>ROUND(K116/500,4)</f>
        <v/>
      </c>
      <c r="M116" s="54">
        <f>IF(L116&gt;=0.9,"A+",IF(L116&gt;=0.8,"A",IF(L116&gt;=0.7,"B",IF(L116&gt;=0.6,"C",IF(L116&gt;=0.33,"D","F")))))</f>
        <v/>
      </c>
      <c r="N116" s="54">
        <f>IF(L116&gt;=0.33,"PASS","FAIL")</f>
        <v/>
      </c>
      <c r="O116" s="54">
        <f>L116&gt;=0.33</f>
        <v/>
      </c>
      <c r="P116" s="54">
        <f>RANK(L116,$L$2:$L$1001)</f>
        <v/>
      </c>
      <c r="Q116" s="54">
        <f>SUMPRODUCT(($C$2:$C$1001=C116)*($L$2:$L$1001&gt;L116))+1</f>
        <v/>
      </c>
      <c r="R116" s="57" t="n">
        <v>46091</v>
      </c>
      <c r="S116" s="58" t="n">
        <v>0.3333333333333333</v>
      </c>
      <c r="T116" s="59" t="n">
        <v>0.962</v>
      </c>
      <c r="U116" s="55">
        <f>IF(N116="PASS",IF(L116&gt;=0.9,"Excellent performance","Good, keep improving"),"Needs immediate attention")</f>
        <v/>
      </c>
    </row>
    <row r="117" ht="15" customHeight="1" s="39">
      <c r="A117" s="54" t="inlineStr">
        <is>
          <t>STU0116</t>
        </is>
      </c>
      <c r="B117" s="55" t="inlineStr">
        <is>
          <t>Pihu Kapoor</t>
        </is>
      </c>
      <c r="C117" s="54" t="n">
        <v>8</v>
      </c>
      <c r="D117" s="54" t="inlineStr">
        <is>
          <t>B</t>
        </is>
      </c>
      <c r="E117" s="54" t="inlineStr">
        <is>
          <t>Female</t>
        </is>
      </c>
      <c r="F117" s="54" t="n">
        <v>73</v>
      </c>
      <c r="G117" s="54" t="n">
        <v>72</v>
      </c>
      <c r="H117" s="54" t="n">
        <v>88</v>
      </c>
      <c r="I117" s="54" t="n">
        <v>49</v>
      </c>
      <c r="J117" s="54" t="n">
        <v>68</v>
      </c>
      <c r="K117" s="54">
        <f>SUM(F117:J117)</f>
        <v/>
      </c>
      <c r="L117" s="56">
        <f>ROUND(K117/500,4)</f>
        <v/>
      </c>
      <c r="M117" s="54">
        <f>IF(L117&gt;=0.9,"A+",IF(L117&gt;=0.8,"A",IF(L117&gt;=0.7,"B",IF(L117&gt;=0.6,"C",IF(L117&gt;=0.33,"D","F")))))</f>
        <v/>
      </c>
      <c r="N117" s="54">
        <f>IF(L117&gt;=0.33,"PASS","FAIL")</f>
        <v/>
      </c>
      <c r="O117" s="54">
        <f>L117&gt;=0.33</f>
        <v/>
      </c>
      <c r="P117" s="54">
        <f>RANK(L117,$L$2:$L$1001)</f>
        <v/>
      </c>
      <c r="Q117" s="54">
        <f>SUMPRODUCT(($C$2:$C$1001=C117)*($L$2:$L$1001&gt;L117))+1</f>
        <v/>
      </c>
      <c r="R117" s="57" t="n">
        <v>46091</v>
      </c>
      <c r="S117" s="58" t="n">
        <v>0.375</v>
      </c>
      <c r="T117" s="59" t="n">
        <v>0.8159999999999999</v>
      </c>
      <c r="U117" s="55">
        <f>IF(N117="PASS",IF(L117&gt;=0.9,"Excellent performance","Good, keep improving"),"Needs immediate attention")</f>
        <v/>
      </c>
    </row>
    <row r="118" ht="15" customHeight="1" s="39">
      <c r="A118" s="54" t="inlineStr">
        <is>
          <t>STU0117</t>
        </is>
      </c>
      <c r="B118" s="55" t="inlineStr">
        <is>
          <t>Lavanya Mukherjee</t>
        </is>
      </c>
      <c r="C118" s="54" t="n">
        <v>1</v>
      </c>
      <c r="D118" s="54" t="inlineStr">
        <is>
          <t>A</t>
        </is>
      </c>
      <c r="E118" s="54" t="inlineStr">
        <is>
          <t>Female</t>
        </is>
      </c>
      <c r="F118" s="54" t="n">
        <v>65</v>
      </c>
      <c r="G118" s="54" t="n">
        <v>64</v>
      </c>
      <c r="H118" s="54" t="n">
        <v>74</v>
      </c>
      <c r="I118" s="54" t="n">
        <v>80</v>
      </c>
      <c r="J118" s="54" t="n">
        <v>69</v>
      </c>
      <c r="K118" s="54">
        <f>SUM(F118:J118)</f>
        <v/>
      </c>
      <c r="L118" s="56">
        <f>ROUND(K118/500,4)</f>
        <v/>
      </c>
      <c r="M118" s="54">
        <f>IF(L118&gt;=0.9,"A+",IF(L118&gt;=0.8,"A",IF(L118&gt;=0.7,"B",IF(L118&gt;=0.6,"C",IF(L118&gt;=0.33,"D","F")))))</f>
        <v/>
      </c>
      <c r="N118" s="54">
        <f>IF(L118&gt;=0.33,"PASS","FAIL")</f>
        <v/>
      </c>
      <c r="O118" s="54">
        <f>L118&gt;=0.33</f>
        <v/>
      </c>
      <c r="P118" s="54">
        <f>RANK(L118,$L$2:$L$1001)</f>
        <v/>
      </c>
      <c r="Q118" s="54">
        <f>SUMPRODUCT(($C$2:$C$1001=C118)*($L$2:$L$1001&gt;L118))+1</f>
        <v/>
      </c>
      <c r="R118" s="57" t="n">
        <v>46091</v>
      </c>
      <c r="S118" s="58" t="n">
        <v>0.3854166666666667</v>
      </c>
      <c r="T118" s="59" t="n">
        <v>0.769</v>
      </c>
      <c r="U118" s="55">
        <f>IF(N118="PASS",IF(L118&gt;=0.9,"Excellent performance","Good, keep improving"),"Needs immediate attention")</f>
        <v/>
      </c>
    </row>
    <row r="119" ht="15" customHeight="1" s="39">
      <c r="A119" s="54" t="inlineStr">
        <is>
          <t>STU0118</t>
        </is>
      </c>
      <c r="B119" s="55" t="inlineStr">
        <is>
          <t>Pranav Menon</t>
        </is>
      </c>
      <c r="C119" s="54" t="n">
        <v>12</v>
      </c>
      <c r="D119" s="54" t="inlineStr">
        <is>
          <t>A</t>
        </is>
      </c>
      <c r="E119" s="54" t="inlineStr">
        <is>
          <t>Male</t>
        </is>
      </c>
      <c r="F119" s="54" t="n">
        <v>64</v>
      </c>
      <c r="G119" s="54" t="n">
        <v>81</v>
      </c>
      <c r="H119" s="54" t="n">
        <v>90</v>
      </c>
      <c r="I119" s="54" t="n">
        <v>53</v>
      </c>
      <c r="J119" s="54" t="n">
        <v>57</v>
      </c>
      <c r="K119" s="54">
        <f>SUM(F119:J119)</f>
        <v/>
      </c>
      <c r="L119" s="56">
        <f>ROUND(K119/500,4)</f>
        <v/>
      </c>
      <c r="M119" s="54">
        <f>IF(L119&gt;=0.9,"A+",IF(L119&gt;=0.8,"A",IF(L119&gt;=0.7,"B",IF(L119&gt;=0.6,"C",IF(L119&gt;=0.33,"D","F")))))</f>
        <v/>
      </c>
      <c r="N119" s="54">
        <f>IF(L119&gt;=0.33,"PASS","FAIL")</f>
        <v/>
      </c>
      <c r="O119" s="54">
        <f>L119&gt;=0.33</f>
        <v/>
      </c>
      <c r="P119" s="54">
        <f>RANK(L119,$L$2:$L$1001)</f>
        <v/>
      </c>
      <c r="Q119" s="54">
        <f>SUMPRODUCT(($C$2:$C$1001=C119)*($L$2:$L$1001&gt;L119))+1</f>
        <v/>
      </c>
      <c r="R119" s="57" t="n">
        <v>46091</v>
      </c>
      <c r="S119" s="58" t="n">
        <v>0.53125</v>
      </c>
      <c r="T119" s="59" t="n">
        <v>0.967</v>
      </c>
      <c r="U119" s="55">
        <f>IF(N119="PASS",IF(L119&gt;=0.9,"Excellent performance","Good, keep improving"),"Needs immediate attention")</f>
        <v/>
      </c>
    </row>
    <row r="120" ht="15" customHeight="1" s="39">
      <c r="A120" s="54" t="inlineStr">
        <is>
          <t>STU0119</t>
        </is>
      </c>
      <c r="B120" s="55" t="inlineStr">
        <is>
          <t>Abhinav Saxena</t>
        </is>
      </c>
      <c r="C120" s="54" t="n">
        <v>9</v>
      </c>
      <c r="D120" s="54" t="inlineStr">
        <is>
          <t>C</t>
        </is>
      </c>
      <c r="E120" s="54" t="inlineStr">
        <is>
          <t>Male</t>
        </is>
      </c>
      <c r="F120" s="54" t="n">
        <v>64</v>
      </c>
      <c r="G120" s="54" t="n">
        <v>47</v>
      </c>
      <c r="H120" s="54" t="n">
        <v>45</v>
      </c>
      <c r="I120" s="54" t="n">
        <v>76</v>
      </c>
      <c r="J120" s="54" t="n">
        <v>45</v>
      </c>
      <c r="K120" s="54">
        <f>SUM(F120:J120)</f>
        <v/>
      </c>
      <c r="L120" s="56">
        <f>ROUND(K120/500,4)</f>
        <v/>
      </c>
      <c r="M120" s="54">
        <f>IF(L120&gt;=0.9,"A+",IF(L120&gt;=0.8,"A",IF(L120&gt;=0.7,"B",IF(L120&gt;=0.6,"C",IF(L120&gt;=0.33,"D","F")))))</f>
        <v/>
      </c>
      <c r="N120" s="54">
        <f>IF(L120&gt;=0.33,"PASS","FAIL")</f>
        <v/>
      </c>
      <c r="O120" s="54">
        <f>L120&gt;=0.33</f>
        <v/>
      </c>
      <c r="P120" s="54">
        <f>RANK(L120,$L$2:$L$1001)</f>
        <v/>
      </c>
      <c r="Q120" s="54">
        <f>SUMPRODUCT(($C$2:$C$1001=C120)*($L$2:$L$1001&gt;L120))+1</f>
        <v/>
      </c>
      <c r="R120" s="57" t="n">
        <v>46091</v>
      </c>
      <c r="S120" s="58" t="n">
        <v>0.4895833333333333</v>
      </c>
      <c r="T120" s="59" t="n">
        <v>0.661</v>
      </c>
      <c r="U120" s="55">
        <f>IF(N120="PASS",IF(L120&gt;=0.9,"Excellent performance","Good, keep improving"),"Needs immediate attention")</f>
        <v/>
      </c>
    </row>
    <row r="121" ht="15" customHeight="1" s="39">
      <c r="A121" s="54" t="inlineStr">
        <is>
          <t>STU0120</t>
        </is>
      </c>
      <c r="B121" s="55" t="inlineStr">
        <is>
          <t>Rahul Tiwari</t>
        </is>
      </c>
      <c r="C121" s="54" t="n">
        <v>5</v>
      </c>
      <c r="D121" s="54" t="inlineStr">
        <is>
          <t>D</t>
        </is>
      </c>
      <c r="E121" s="54" t="inlineStr">
        <is>
          <t>Male</t>
        </is>
      </c>
      <c r="F121" s="54" t="n">
        <v>59</v>
      </c>
      <c r="G121" s="54" t="n">
        <v>63</v>
      </c>
      <c r="H121" s="54" t="n">
        <v>67</v>
      </c>
      <c r="I121" s="54" t="n">
        <v>57</v>
      </c>
      <c r="J121" s="54" t="n">
        <v>65</v>
      </c>
      <c r="K121" s="54">
        <f>SUM(F121:J121)</f>
        <v/>
      </c>
      <c r="L121" s="56">
        <f>ROUND(K121/500,4)</f>
        <v/>
      </c>
      <c r="M121" s="54">
        <f>IF(L121&gt;=0.9,"A+",IF(L121&gt;=0.8,"A",IF(L121&gt;=0.7,"B",IF(L121&gt;=0.6,"C",IF(L121&gt;=0.33,"D","F")))))</f>
        <v/>
      </c>
      <c r="N121" s="54">
        <f>IF(L121&gt;=0.33,"PASS","FAIL")</f>
        <v/>
      </c>
      <c r="O121" s="54">
        <f>L121&gt;=0.33</f>
        <v/>
      </c>
      <c r="P121" s="54">
        <f>RANK(L121,$L$2:$L$1001)</f>
        <v/>
      </c>
      <c r="Q121" s="54">
        <f>SUMPRODUCT(($C$2:$C$1001=C121)*($L$2:$L$1001&gt;L121))+1</f>
        <v/>
      </c>
      <c r="R121" s="57" t="n">
        <v>46091</v>
      </c>
      <c r="S121" s="58" t="n">
        <v>0.40625</v>
      </c>
      <c r="T121" s="59" t="n">
        <v>0.888</v>
      </c>
      <c r="U121" s="55">
        <f>IF(N121="PASS",IF(L121&gt;=0.9,"Excellent performance","Good, keep improving"),"Needs immediate attention")</f>
        <v/>
      </c>
    </row>
    <row r="122" ht="15" customHeight="1" s="39">
      <c r="A122" s="54" t="inlineStr">
        <is>
          <t>STU0121</t>
        </is>
      </c>
      <c r="B122" s="55" t="inlineStr">
        <is>
          <t>Sanya Pillai</t>
        </is>
      </c>
      <c r="C122" s="54" t="n">
        <v>12</v>
      </c>
      <c r="D122" s="54" t="inlineStr">
        <is>
          <t>D</t>
        </is>
      </c>
      <c r="E122" s="54" t="inlineStr">
        <is>
          <t>Female</t>
        </is>
      </c>
      <c r="F122" s="54" t="n">
        <v>81</v>
      </c>
      <c r="G122" s="54" t="n">
        <v>83</v>
      </c>
      <c r="H122" s="54" t="n">
        <v>96</v>
      </c>
      <c r="I122" s="54" t="n">
        <v>87</v>
      </c>
      <c r="J122" s="54" t="n">
        <v>87</v>
      </c>
      <c r="K122" s="54">
        <f>SUM(F122:J122)</f>
        <v/>
      </c>
      <c r="L122" s="56">
        <f>ROUND(K122/500,4)</f>
        <v/>
      </c>
      <c r="M122" s="54">
        <f>IF(L122&gt;=0.9,"A+",IF(L122&gt;=0.8,"A",IF(L122&gt;=0.7,"B",IF(L122&gt;=0.6,"C",IF(L122&gt;=0.33,"D","F")))))</f>
        <v/>
      </c>
      <c r="N122" s="54">
        <f>IF(L122&gt;=0.33,"PASS","FAIL")</f>
        <v/>
      </c>
      <c r="O122" s="54">
        <f>L122&gt;=0.33</f>
        <v/>
      </c>
      <c r="P122" s="54">
        <f>RANK(L122,$L$2:$L$1001)</f>
        <v/>
      </c>
      <c r="Q122" s="54">
        <f>SUMPRODUCT(($C$2:$C$1001=C122)*($L$2:$L$1001&gt;L122))+1</f>
        <v/>
      </c>
      <c r="R122" s="57" t="n">
        <v>46091</v>
      </c>
      <c r="S122" s="58" t="n">
        <v>0.4270833333333333</v>
      </c>
      <c r="T122" s="59" t="n">
        <v>0.843</v>
      </c>
      <c r="U122" s="55">
        <f>IF(N122="PASS",IF(L122&gt;=0.9,"Excellent performance","Good, keep improving"),"Needs immediate attention")</f>
        <v/>
      </c>
    </row>
    <row r="123" ht="15" customHeight="1" s="39">
      <c r="A123" s="54" t="inlineStr">
        <is>
          <t>STU0122</t>
        </is>
      </c>
      <c r="B123" s="55" t="inlineStr">
        <is>
          <t>Sahil Agarwal</t>
        </is>
      </c>
      <c r="C123" s="54" t="n">
        <v>11</v>
      </c>
      <c r="D123" s="54" t="inlineStr">
        <is>
          <t>D</t>
        </is>
      </c>
      <c r="E123" s="54" t="inlineStr">
        <is>
          <t>Male</t>
        </is>
      </c>
      <c r="F123" s="54" t="n">
        <v>62</v>
      </c>
      <c r="G123" s="54" t="n">
        <v>83</v>
      </c>
      <c r="H123" s="54" t="n">
        <v>67</v>
      </c>
      <c r="I123" s="54" t="n">
        <v>69</v>
      </c>
      <c r="J123" s="54" t="n">
        <v>71</v>
      </c>
      <c r="K123" s="54">
        <f>SUM(F123:J123)</f>
        <v/>
      </c>
      <c r="L123" s="56">
        <f>ROUND(K123/500,4)</f>
        <v/>
      </c>
      <c r="M123" s="54">
        <f>IF(L123&gt;=0.9,"A+",IF(L123&gt;=0.8,"A",IF(L123&gt;=0.7,"B",IF(L123&gt;=0.6,"C",IF(L123&gt;=0.33,"D","F")))))</f>
        <v/>
      </c>
      <c r="N123" s="54">
        <f>IF(L123&gt;=0.33,"PASS","FAIL")</f>
        <v/>
      </c>
      <c r="O123" s="54">
        <f>L123&gt;=0.33</f>
        <v/>
      </c>
      <c r="P123" s="54">
        <f>RANK(L123,$L$2:$L$1001)</f>
        <v/>
      </c>
      <c r="Q123" s="54">
        <f>SUMPRODUCT(($C$2:$C$1001=C123)*($L$2:$L$1001&gt;L123))+1</f>
        <v/>
      </c>
      <c r="R123" s="57" t="n">
        <v>46091</v>
      </c>
      <c r="S123" s="58" t="n">
        <v>0.4375</v>
      </c>
      <c r="T123" s="59" t="n">
        <v>0.8070000000000001</v>
      </c>
      <c r="U123" s="55">
        <f>IF(N123="PASS",IF(L123&gt;=0.9,"Excellent performance","Good, keep improving"),"Needs immediate attention")</f>
        <v/>
      </c>
    </row>
    <row r="124" ht="15" customHeight="1" s="39">
      <c r="A124" s="54" t="inlineStr">
        <is>
          <t>STU0123</t>
        </is>
      </c>
      <c r="B124" s="55" t="inlineStr">
        <is>
          <t>Pranav Sen</t>
        </is>
      </c>
      <c r="C124" s="54" t="n">
        <v>2</v>
      </c>
      <c r="D124" s="54" t="inlineStr">
        <is>
          <t>A</t>
        </is>
      </c>
      <c r="E124" s="54" t="inlineStr">
        <is>
          <t>Male</t>
        </is>
      </c>
      <c r="F124" s="54" t="n">
        <v>85</v>
      </c>
      <c r="G124" s="54" t="n">
        <v>97</v>
      </c>
      <c r="H124" s="54" t="n">
        <v>88</v>
      </c>
      <c r="I124" s="54" t="n">
        <v>85</v>
      </c>
      <c r="J124" s="54" t="n">
        <v>88</v>
      </c>
      <c r="K124" s="54">
        <f>SUM(F124:J124)</f>
        <v/>
      </c>
      <c r="L124" s="56">
        <f>ROUND(K124/500,4)</f>
        <v/>
      </c>
      <c r="M124" s="54">
        <f>IF(L124&gt;=0.9,"A+",IF(L124&gt;=0.8,"A",IF(L124&gt;=0.7,"B",IF(L124&gt;=0.6,"C",IF(L124&gt;=0.33,"D","F")))))</f>
        <v/>
      </c>
      <c r="N124" s="54">
        <f>IF(L124&gt;=0.33,"PASS","FAIL")</f>
        <v/>
      </c>
      <c r="O124" s="54">
        <f>L124&gt;=0.33</f>
        <v/>
      </c>
      <c r="P124" s="54">
        <f>RANK(L124,$L$2:$L$1001)</f>
        <v/>
      </c>
      <c r="Q124" s="54">
        <f>SUMPRODUCT(($C$2:$C$1001=C124)*($L$2:$L$1001&gt;L124))+1</f>
        <v/>
      </c>
      <c r="R124" s="57" t="n">
        <v>46091</v>
      </c>
      <c r="S124" s="58" t="n">
        <v>0.3958333333333333</v>
      </c>
      <c r="T124" s="59" t="n">
        <v>0.853</v>
      </c>
      <c r="U124" s="55">
        <f>IF(N124="PASS",IF(L124&gt;=0.9,"Excellent performance","Good, keep improving"),"Needs immediate attention")</f>
        <v/>
      </c>
    </row>
    <row r="125" ht="15" customHeight="1" s="39">
      <c r="A125" s="54" t="inlineStr">
        <is>
          <t>STU0124</t>
        </is>
      </c>
      <c r="B125" s="55" t="inlineStr">
        <is>
          <t>Kavya Malhotra</t>
        </is>
      </c>
      <c r="C125" s="54" t="n">
        <v>3</v>
      </c>
      <c r="D125" s="54" t="inlineStr">
        <is>
          <t>D</t>
        </is>
      </c>
      <c r="E125" s="54" t="inlineStr">
        <is>
          <t>Female</t>
        </is>
      </c>
      <c r="F125" s="54" t="n">
        <v>82</v>
      </c>
      <c r="G125" s="54" t="n">
        <v>35</v>
      </c>
      <c r="H125" s="54" t="n">
        <v>72</v>
      </c>
      <c r="I125" s="54" t="n">
        <v>89</v>
      </c>
      <c r="J125" s="54" t="n">
        <v>55</v>
      </c>
      <c r="K125" s="54">
        <f>SUM(F125:J125)</f>
        <v/>
      </c>
      <c r="L125" s="56">
        <f>ROUND(K125/500,4)</f>
        <v/>
      </c>
      <c r="M125" s="54">
        <f>IF(L125&gt;=0.9,"A+",IF(L125&gt;=0.8,"A",IF(L125&gt;=0.7,"B",IF(L125&gt;=0.6,"C",IF(L125&gt;=0.33,"D","F")))))</f>
        <v/>
      </c>
      <c r="N125" s="54">
        <f>IF(L125&gt;=0.33,"PASS","FAIL")</f>
        <v/>
      </c>
      <c r="O125" s="54">
        <f>L125&gt;=0.33</f>
        <v/>
      </c>
      <c r="P125" s="54">
        <f>RANK(L125,$L$2:$L$1001)</f>
        <v/>
      </c>
      <c r="Q125" s="54">
        <f>SUMPRODUCT(($C$2:$C$1001=C125)*($L$2:$L$1001&gt;L125))+1</f>
        <v/>
      </c>
      <c r="R125" s="57" t="n">
        <v>46091</v>
      </c>
      <c r="S125" s="58" t="n">
        <v>0.4791666666666667</v>
      </c>
      <c r="T125" s="59" t="n">
        <v>0.905</v>
      </c>
      <c r="U125" s="55">
        <f>IF(N125="PASS",IF(L125&gt;=0.9,"Excellent performance","Good, keep improving"),"Needs immediate attention")</f>
        <v/>
      </c>
    </row>
    <row r="126" ht="15" customHeight="1" s="39">
      <c r="A126" s="54" t="inlineStr">
        <is>
          <t>STU0125</t>
        </is>
      </c>
      <c r="B126" s="55" t="inlineStr">
        <is>
          <t>Ira Bhat</t>
        </is>
      </c>
      <c r="C126" s="54" t="n">
        <v>9</v>
      </c>
      <c r="D126" s="54" t="inlineStr">
        <is>
          <t>C</t>
        </is>
      </c>
      <c r="E126" s="54" t="inlineStr">
        <is>
          <t>Female</t>
        </is>
      </c>
      <c r="F126" s="54" t="n">
        <v>69</v>
      </c>
      <c r="G126" s="54" t="n">
        <v>79</v>
      </c>
      <c r="H126" s="54" t="n">
        <v>81</v>
      </c>
      <c r="I126" s="54" t="n">
        <v>67</v>
      </c>
      <c r="J126" s="54" t="n">
        <v>75</v>
      </c>
      <c r="K126" s="54">
        <f>SUM(F126:J126)</f>
        <v/>
      </c>
      <c r="L126" s="56">
        <f>ROUND(K126/500,4)</f>
        <v/>
      </c>
      <c r="M126" s="54">
        <f>IF(L126&gt;=0.9,"A+",IF(L126&gt;=0.8,"A",IF(L126&gt;=0.7,"B",IF(L126&gt;=0.6,"C",IF(L126&gt;=0.33,"D","F")))))</f>
        <v/>
      </c>
      <c r="N126" s="54">
        <f>IF(L126&gt;=0.33,"PASS","FAIL")</f>
        <v/>
      </c>
      <c r="O126" s="54">
        <f>L126&gt;=0.33</f>
        <v/>
      </c>
      <c r="P126" s="54">
        <f>RANK(L126,$L$2:$L$1001)</f>
        <v/>
      </c>
      <c r="Q126" s="54">
        <f>SUMPRODUCT(($C$2:$C$1001=C126)*($L$2:$L$1001&gt;L126))+1</f>
        <v/>
      </c>
      <c r="R126" s="57" t="n">
        <v>46091</v>
      </c>
      <c r="S126" s="58" t="n">
        <v>0.4375</v>
      </c>
      <c r="T126" s="59" t="n">
        <v>0.797</v>
      </c>
      <c r="U126" s="55">
        <f>IF(N126="PASS",IF(L126&gt;=0.9,"Excellent performance","Good, keep improving"),"Needs immediate attention")</f>
        <v/>
      </c>
    </row>
    <row r="127" ht="15" customHeight="1" s="39">
      <c r="A127" s="54" t="inlineStr">
        <is>
          <t>STU0126</t>
        </is>
      </c>
      <c r="B127" s="55" t="inlineStr">
        <is>
          <t>Priya Bhat</t>
        </is>
      </c>
      <c r="C127" s="54" t="n">
        <v>6</v>
      </c>
      <c r="D127" s="54" t="inlineStr">
        <is>
          <t>C</t>
        </is>
      </c>
      <c r="E127" s="54" t="inlineStr">
        <is>
          <t>Female</t>
        </is>
      </c>
      <c r="F127" s="54" t="n">
        <v>82</v>
      </c>
      <c r="G127" s="54" t="n">
        <v>90</v>
      </c>
      <c r="H127" s="54" t="n">
        <v>78</v>
      </c>
      <c r="I127" s="54" t="n">
        <v>53</v>
      </c>
      <c r="J127" s="54" t="n">
        <v>72</v>
      </c>
      <c r="K127" s="54">
        <f>SUM(F127:J127)</f>
        <v/>
      </c>
      <c r="L127" s="56">
        <f>ROUND(K127/500,4)</f>
        <v/>
      </c>
      <c r="M127" s="54">
        <f>IF(L127&gt;=0.9,"A+",IF(L127&gt;=0.8,"A",IF(L127&gt;=0.7,"B",IF(L127&gt;=0.6,"C",IF(L127&gt;=0.33,"D","F")))))</f>
        <v/>
      </c>
      <c r="N127" s="54">
        <f>IF(L127&gt;=0.33,"PASS","FAIL")</f>
        <v/>
      </c>
      <c r="O127" s="54">
        <f>L127&gt;=0.33</f>
        <v/>
      </c>
      <c r="P127" s="54">
        <f>RANK(L127,$L$2:$L$1001)</f>
        <v/>
      </c>
      <c r="Q127" s="54">
        <f>SUMPRODUCT(($C$2:$C$1001=C127)*($L$2:$L$1001&gt;L127))+1</f>
        <v/>
      </c>
      <c r="R127" s="57" t="n">
        <v>46091</v>
      </c>
      <c r="S127" s="58" t="n">
        <v>0.4583333333333333</v>
      </c>
      <c r="T127" s="59" t="n">
        <v>0.923</v>
      </c>
      <c r="U127" s="55">
        <f>IF(N127="PASS",IF(L127&gt;=0.9,"Excellent performance","Good, keep improving"),"Needs immediate attention")</f>
        <v/>
      </c>
    </row>
    <row r="128" ht="15" customHeight="1" s="39">
      <c r="A128" s="54" t="inlineStr">
        <is>
          <t>STU0127</t>
        </is>
      </c>
      <c r="B128" s="55" t="inlineStr">
        <is>
          <t>Simran Menon</t>
        </is>
      </c>
      <c r="C128" s="54" t="n">
        <v>5</v>
      </c>
      <c r="D128" s="54" t="inlineStr">
        <is>
          <t>C</t>
        </is>
      </c>
      <c r="E128" s="54" t="inlineStr">
        <is>
          <t>Female</t>
        </is>
      </c>
      <c r="F128" s="54" t="n">
        <v>81</v>
      </c>
      <c r="G128" s="54" t="n">
        <v>65</v>
      </c>
      <c r="H128" s="54" t="n">
        <v>61</v>
      </c>
      <c r="I128" s="54" t="n">
        <v>62</v>
      </c>
      <c r="J128" s="54" t="n">
        <v>74</v>
      </c>
      <c r="K128" s="54">
        <f>SUM(F128:J128)</f>
        <v/>
      </c>
      <c r="L128" s="56">
        <f>ROUND(K128/500,4)</f>
        <v/>
      </c>
      <c r="M128" s="54">
        <f>IF(L128&gt;=0.9,"A+",IF(L128&gt;=0.8,"A",IF(L128&gt;=0.7,"B",IF(L128&gt;=0.6,"C",IF(L128&gt;=0.33,"D","F")))))</f>
        <v/>
      </c>
      <c r="N128" s="54">
        <f>IF(L128&gt;=0.33,"PASS","FAIL")</f>
        <v/>
      </c>
      <c r="O128" s="54">
        <f>L128&gt;=0.33</f>
        <v/>
      </c>
      <c r="P128" s="54">
        <f>RANK(L128,$L$2:$L$1001)</f>
        <v/>
      </c>
      <c r="Q128" s="54">
        <f>SUMPRODUCT(($C$2:$C$1001=C128)*($L$2:$L$1001&gt;L128))+1</f>
        <v/>
      </c>
      <c r="R128" s="57" t="n">
        <v>46091</v>
      </c>
      <c r="S128" s="58" t="n">
        <v>0.3854166666666667</v>
      </c>
      <c r="T128" s="59" t="n">
        <v>0.91</v>
      </c>
      <c r="U128" s="55">
        <f>IF(N128="PASS",IF(L128&gt;=0.9,"Excellent performance","Good, keep improving"),"Needs immediate attention")</f>
        <v/>
      </c>
    </row>
    <row r="129" ht="15" customHeight="1" s="39">
      <c r="A129" s="54" t="inlineStr">
        <is>
          <t>STU0128</t>
        </is>
      </c>
      <c r="B129" s="55" t="inlineStr">
        <is>
          <t>Navya Nair</t>
        </is>
      </c>
      <c r="C129" s="54" t="n">
        <v>6</v>
      </c>
      <c r="D129" s="54" t="inlineStr">
        <is>
          <t>C</t>
        </is>
      </c>
      <c r="E129" s="54" t="inlineStr">
        <is>
          <t>Female</t>
        </is>
      </c>
      <c r="F129" s="54" t="n">
        <v>67</v>
      </c>
      <c r="G129" s="54" t="n">
        <v>76</v>
      </c>
      <c r="H129" s="54" t="n">
        <v>70</v>
      </c>
      <c r="I129" s="54" t="n">
        <v>66</v>
      </c>
      <c r="J129" s="54" t="n">
        <v>67</v>
      </c>
      <c r="K129" s="54">
        <f>SUM(F129:J129)</f>
        <v/>
      </c>
      <c r="L129" s="56">
        <f>ROUND(K129/500,4)</f>
        <v/>
      </c>
      <c r="M129" s="54">
        <f>IF(L129&gt;=0.9,"A+",IF(L129&gt;=0.8,"A",IF(L129&gt;=0.7,"B",IF(L129&gt;=0.6,"C",IF(L129&gt;=0.33,"D","F")))))</f>
        <v/>
      </c>
      <c r="N129" s="54">
        <f>IF(L129&gt;=0.33,"PASS","FAIL")</f>
        <v/>
      </c>
      <c r="O129" s="54">
        <f>L129&gt;=0.33</f>
        <v/>
      </c>
      <c r="P129" s="54">
        <f>RANK(L129,$L$2:$L$1001)</f>
        <v/>
      </c>
      <c r="Q129" s="54">
        <f>SUMPRODUCT(($C$2:$C$1001=C129)*($L$2:$L$1001&gt;L129))+1</f>
        <v/>
      </c>
      <c r="R129" s="57" t="n">
        <v>46091</v>
      </c>
      <c r="S129" s="58" t="n">
        <v>0.3645833333333333</v>
      </c>
      <c r="T129" s="59" t="n">
        <v>0.881</v>
      </c>
      <c r="U129" s="55">
        <f>IF(N129="PASS",IF(L129&gt;=0.9,"Excellent performance","Good, keep improving"),"Needs immediate attention")</f>
        <v/>
      </c>
    </row>
    <row r="130" ht="15" customHeight="1" s="39">
      <c r="A130" s="54" t="inlineStr">
        <is>
          <t>STU0129</t>
        </is>
      </c>
      <c r="B130" s="55" t="inlineStr">
        <is>
          <t>Yashvi Mehta</t>
        </is>
      </c>
      <c r="C130" s="54" t="n">
        <v>4</v>
      </c>
      <c r="D130" s="54" t="inlineStr">
        <is>
          <t>C</t>
        </is>
      </c>
      <c r="E130" s="54" t="inlineStr">
        <is>
          <t>Female</t>
        </is>
      </c>
      <c r="F130" s="54" t="n">
        <v>59</v>
      </c>
      <c r="G130" s="54" t="n">
        <v>74</v>
      </c>
      <c r="H130" s="54" t="n">
        <v>69</v>
      </c>
      <c r="I130" s="54" t="n">
        <v>80</v>
      </c>
      <c r="J130" s="54" t="n">
        <v>92</v>
      </c>
      <c r="K130" s="54">
        <f>SUM(F130:J130)</f>
        <v/>
      </c>
      <c r="L130" s="56">
        <f>ROUND(K130/500,4)</f>
        <v/>
      </c>
      <c r="M130" s="54">
        <f>IF(L130&gt;=0.9,"A+",IF(L130&gt;=0.8,"A",IF(L130&gt;=0.7,"B",IF(L130&gt;=0.6,"C",IF(L130&gt;=0.33,"D","F")))))</f>
        <v/>
      </c>
      <c r="N130" s="54">
        <f>IF(L130&gt;=0.33,"PASS","FAIL")</f>
        <v/>
      </c>
      <c r="O130" s="54">
        <f>L130&gt;=0.33</f>
        <v/>
      </c>
      <c r="P130" s="54">
        <f>RANK(L130,$L$2:$L$1001)</f>
        <v/>
      </c>
      <c r="Q130" s="54">
        <f>SUMPRODUCT(($C$2:$C$1001=C130)*($L$2:$L$1001&gt;L130))+1</f>
        <v/>
      </c>
      <c r="R130" s="57" t="n">
        <v>46091</v>
      </c>
      <c r="S130" s="58" t="n">
        <v>0.46875</v>
      </c>
      <c r="T130" s="59" t="n">
        <v>0.951</v>
      </c>
      <c r="U130" s="55">
        <f>IF(N130="PASS",IF(L130&gt;=0.9,"Excellent performance","Good, keep improving"),"Needs immediate attention")</f>
        <v/>
      </c>
    </row>
    <row r="131" ht="15" customHeight="1" s="39">
      <c r="A131" s="54" t="inlineStr">
        <is>
          <t>STU0130</t>
        </is>
      </c>
      <c r="B131" s="55" t="inlineStr">
        <is>
          <t>Devansh Trivedi</t>
        </is>
      </c>
      <c r="C131" s="54" t="n">
        <v>8</v>
      </c>
      <c r="D131" s="54" t="inlineStr">
        <is>
          <t>A</t>
        </is>
      </c>
      <c r="E131" s="54" t="inlineStr">
        <is>
          <t>Male</t>
        </is>
      </c>
      <c r="F131" s="54" t="n">
        <v>70</v>
      </c>
      <c r="G131" s="54" t="n">
        <v>75</v>
      </c>
      <c r="H131" s="54" t="n">
        <v>64</v>
      </c>
      <c r="I131" s="54" t="n">
        <v>66</v>
      </c>
      <c r="J131" s="54" t="n">
        <v>87</v>
      </c>
      <c r="K131" s="54">
        <f>SUM(F131:J131)</f>
        <v/>
      </c>
      <c r="L131" s="56">
        <f>ROUND(K131/500,4)</f>
        <v/>
      </c>
      <c r="M131" s="54">
        <f>IF(L131&gt;=0.9,"A+",IF(L131&gt;=0.8,"A",IF(L131&gt;=0.7,"B",IF(L131&gt;=0.6,"C",IF(L131&gt;=0.33,"D","F")))))</f>
        <v/>
      </c>
      <c r="N131" s="54">
        <f>IF(L131&gt;=0.33,"PASS","FAIL")</f>
        <v/>
      </c>
      <c r="O131" s="54">
        <f>L131&gt;=0.33</f>
        <v/>
      </c>
      <c r="P131" s="54">
        <f>RANK(L131,$L$2:$L$1001)</f>
        <v/>
      </c>
      <c r="Q131" s="54">
        <f>SUMPRODUCT(($C$2:$C$1001=C131)*($L$2:$L$1001&gt;L131))+1</f>
        <v/>
      </c>
      <c r="R131" s="57" t="n">
        <v>46091</v>
      </c>
      <c r="S131" s="58" t="n">
        <v>0.4375</v>
      </c>
      <c r="T131" s="59" t="n">
        <v>0.853</v>
      </c>
      <c r="U131" s="55">
        <f>IF(N131="PASS",IF(L131&gt;=0.9,"Excellent performance","Good, keep improving"),"Needs immediate attention")</f>
        <v/>
      </c>
    </row>
    <row r="132" ht="15" customHeight="1" s="39">
      <c r="A132" s="54" t="inlineStr">
        <is>
          <t>STU0131</t>
        </is>
      </c>
      <c r="B132" s="55" t="inlineStr">
        <is>
          <t>Tara Dubey</t>
        </is>
      </c>
      <c r="C132" s="54" t="n">
        <v>10</v>
      </c>
      <c r="D132" s="54" t="inlineStr">
        <is>
          <t>D</t>
        </is>
      </c>
      <c r="E132" s="54" t="inlineStr">
        <is>
          <t>Female</t>
        </is>
      </c>
      <c r="F132" s="54" t="n">
        <v>41</v>
      </c>
      <c r="G132" s="54" t="n">
        <v>32</v>
      </c>
      <c r="H132" s="54" t="n">
        <v>27</v>
      </c>
      <c r="I132" s="54" t="n">
        <v>42</v>
      </c>
      <c r="J132" s="54" t="n">
        <v>60</v>
      </c>
      <c r="K132" s="54">
        <f>SUM(F132:J132)</f>
        <v/>
      </c>
      <c r="L132" s="56">
        <f>ROUND(K132/500,4)</f>
        <v/>
      </c>
      <c r="M132" s="54">
        <f>IF(L132&gt;=0.9,"A+",IF(L132&gt;=0.8,"A",IF(L132&gt;=0.7,"B",IF(L132&gt;=0.6,"C",IF(L132&gt;=0.33,"D","F")))))</f>
        <v/>
      </c>
      <c r="N132" s="54">
        <f>IF(L132&gt;=0.33,"PASS","FAIL")</f>
        <v/>
      </c>
      <c r="O132" s="54">
        <f>L132&gt;=0.33</f>
        <v/>
      </c>
      <c r="P132" s="54">
        <f>RANK(L132,$L$2:$L$1001)</f>
        <v/>
      </c>
      <c r="Q132" s="54">
        <f>SUMPRODUCT(($C$2:$C$1001=C132)*($L$2:$L$1001&gt;L132))+1</f>
        <v/>
      </c>
      <c r="R132" s="57" t="n">
        <v>46091</v>
      </c>
      <c r="S132" s="58" t="n">
        <v>0.34375</v>
      </c>
      <c r="T132" s="59" t="n">
        <v>0.5669999999999999</v>
      </c>
      <c r="U132" s="55">
        <f>IF(N132="PASS",IF(L132&gt;=0.9,"Excellent performance","Good, keep improving"),"Needs immediate attention")</f>
        <v/>
      </c>
    </row>
    <row r="133" ht="15" customHeight="1" s="39">
      <c r="A133" s="54" t="inlineStr">
        <is>
          <t>STU0132</t>
        </is>
      </c>
      <c r="B133" s="55" t="inlineStr">
        <is>
          <t>Ayaan Kulkarni</t>
        </is>
      </c>
      <c r="C133" s="54" t="n">
        <v>12</v>
      </c>
      <c r="D133" s="54" t="inlineStr">
        <is>
          <t>B</t>
        </is>
      </c>
      <c r="E133" s="54" t="inlineStr">
        <is>
          <t>Male</t>
        </is>
      </c>
      <c r="F133" s="54" t="n">
        <v>51</v>
      </c>
      <c r="G133" s="54" t="n">
        <v>68</v>
      </c>
      <c r="H133" s="54" t="n">
        <v>71</v>
      </c>
      <c r="I133" s="54" t="n">
        <v>74</v>
      </c>
      <c r="J133" s="54" t="n">
        <v>55</v>
      </c>
      <c r="K133" s="54">
        <f>SUM(F133:J133)</f>
        <v/>
      </c>
      <c r="L133" s="56">
        <f>ROUND(K133/500,4)</f>
        <v/>
      </c>
      <c r="M133" s="54">
        <f>IF(L133&gt;=0.9,"A+",IF(L133&gt;=0.8,"A",IF(L133&gt;=0.7,"B",IF(L133&gt;=0.6,"C",IF(L133&gt;=0.33,"D","F")))))</f>
        <v/>
      </c>
      <c r="N133" s="54">
        <f>IF(L133&gt;=0.33,"PASS","FAIL")</f>
        <v/>
      </c>
      <c r="O133" s="54">
        <f>L133&gt;=0.33</f>
        <v/>
      </c>
      <c r="P133" s="54">
        <f>RANK(L133,$L$2:$L$1001)</f>
        <v/>
      </c>
      <c r="Q133" s="54">
        <f>SUMPRODUCT(($C$2:$C$1001=C133)*($L$2:$L$1001&gt;L133))+1</f>
        <v/>
      </c>
      <c r="R133" s="57" t="n">
        <v>46091</v>
      </c>
      <c r="S133" s="58" t="n">
        <v>0.375</v>
      </c>
      <c r="T133" s="59" t="n">
        <v>0.8090000000000001</v>
      </c>
      <c r="U133" s="55">
        <f>IF(N133="PASS",IF(L133&gt;=0.9,"Excellent performance","Good, keep improving"),"Needs immediate attention")</f>
        <v/>
      </c>
    </row>
    <row r="134" ht="15" customHeight="1" s="39">
      <c r="A134" s="54" t="inlineStr">
        <is>
          <t>STU0133</t>
        </is>
      </c>
      <c r="B134" s="55" t="inlineStr">
        <is>
          <t>Pari Sharma</t>
        </is>
      </c>
      <c r="C134" s="54" t="n">
        <v>1</v>
      </c>
      <c r="D134" s="54" t="inlineStr">
        <is>
          <t>D</t>
        </is>
      </c>
      <c r="E134" s="54" t="inlineStr">
        <is>
          <t>Female</t>
        </is>
      </c>
      <c r="F134" s="54" t="n">
        <v>88</v>
      </c>
      <c r="G134" s="54" t="n">
        <v>75</v>
      </c>
      <c r="H134" s="54" t="n">
        <v>56</v>
      </c>
      <c r="I134" s="54" t="n">
        <v>65</v>
      </c>
      <c r="J134" s="54" t="n">
        <v>55</v>
      </c>
      <c r="K134" s="54">
        <f>SUM(F134:J134)</f>
        <v/>
      </c>
      <c r="L134" s="56">
        <f>ROUND(K134/500,4)</f>
        <v/>
      </c>
      <c r="M134" s="54">
        <f>IF(L134&gt;=0.9,"A+",IF(L134&gt;=0.8,"A",IF(L134&gt;=0.7,"B",IF(L134&gt;=0.6,"C",IF(L134&gt;=0.33,"D","F")))))</f>
        <v/>
      </c>
      <c r="N134" s="54">
        <f>IF(L134&gt;=0.33,"PASS","FAIL")</f>
        <v/>
      </c>
      <c r="O134" s="54">
        <f>L134&gt;=0.33</f>
        <v/>
      </c>
      <c r="P134" s="54">
        <f>RANK(L134,$L$2:$L$1001)</f>
        <v/>
      </c>
      <c r="Q134" s="54">
        <f>SUMPRODUCT(($C$2:$C$1001=C134)*($L$2:$L$1001&gt;L134))+1</f>
        <v/>
      </c>
      <c r="R134" s="57" t="n">
        <v>46091</v>
      </c>
      <c r="S134" s="58" t="n">
        <v>0.4270833333333333</v>
      </c>
      <c r="T134" s="59" t="n">
        <v>0.8129999999999999</v>
      </c>
      <c r="U134" s="55">
        <f>IF(N134="PASS",IF(L134&gt;=0.9,"Excellent performance","Good, keep improving"),"Needs immediate attention")</f>
        <v/>
      </c>
    </row>
    <row r="135" ht="15" customHeight="1" s="39">
      <c r="A135" s="54" t="inlineStr">
        <is>
          <t>STU0134</t>
        </is>
      </c>
      <c r="B135" s="55" t="inlineStr">
        <is>
          <t>Aditi Thakur</t>
        </is>
      </c>
      <c r="C135" s="54" t="n">
        <v>8</v>
      </c>
      <c r="D135" s="54" t="inlineStr">
        <is>
          <t>C</t>
        </is>
      </c>
      <c r="E135" s="54" t="inlineStr">
        <is>
          <t>Female</t>
        </is>
      </c>
      <c r="F135" s="54" t="n">
        <v>71</v>
      </c>
      <c r="G135" s="54" t="n">
        <v>66</v>
      </c>
      <c r="H135" s="54" t="n">
        <v>69</v>
      </c>
      <c r="I135" s="54" t="n">
        <v>73</v>
      </c>
      <c r="J135" s="54" t="n">
        <v>65</v>
      </c>
      <c r="K135" s="54">
        <f>SUM(F135:J135)</f>
        <v/>
      </c>
      <c r="L135" s="56">
        <f>ROUND(K135/500,4)</f>
        <v/>
      </c>
      <c r="M135" s="54">
        <f>IF(L135&gt;=0.9,"A+",IF(L135&gt;=0.8,"A",IF(L135&gt;=0.7,"B",IF(L135&gt;=0.6,"C",IF(L135&gt;=0.33,"D","F")))))</f>
        <v/>
      </c>
      <c r="N135" s="54">
        <f>IF(L135&gt;=0.33,"PASS","FAIL")</f>
        <v/>
      </c>
      <c r="O135" s="54">
        <f>L135&gt;=0.33</f>
        <v/>
      </c>
      <c r="P135" s="54">
        <f>RANK(L135,$L$2:$L$1001)</f>
        <v/>
      </c>
      <c r="Q135" s="54">
        <f>SUMPRODUCT(($C$2:$C$1001=C135)*($L$2:$L$1001&gt;L135))+1</f>
        <v/>
      </c>
      <c r="R135" s="57" t="n">
        <v>46091</v>
      </c>
      <c r="S135" s="58" t="n">
        <v>0.4791666666666667</v>
      </c>
      <c r="T135" s="59" t="n">
        <v>0.778</v>
      </c>
      <c r="U135" s="55">
        <f>IF(N135="PASS",IF(L135&gt;=0.9,"Excellent performance","Good, keep improving"),"Needs immediate attention")</f>
        <v/>
      </c>
    </row>
    <row r="136" ht="15" customHeight="1" s="39">
      <c r="A136" s="54" t="inlineStr">
        <is>
          <t>STU0135</t>
        </is>
      </c>
      <c r="B136" s="55" t="inlineStr">
        <is>
          <t>Aryan Mishra</t>
        </is>
      </c>
      <c r="C136" s="54" t="n">
        <v>8</v>
      </c>
      <c r="D136" s="54" t="inlineStr">
        <is>
          <t>B</t>
        </is>
      </c>
      <c r="E136" s="54" t="inlineStr">
        <is>
          <t>Male</t>
        </is>
      </c>
      <c r="F136" s="54" t="n">
        <v>75</v>
      </c>
      <c r="G136" s="54" t="n">
        <v>69</v>
      </c>
      <c r="H136" s="54" t="n">
        <v>68</v>
      </c>
      <c r="I136" s="54" t="n">
        <v>55</v>
      </c>
      <c r="J136" s="54" t="n">
        <v>75</v>
      </c>
      <c r="K136" s="54">
        <f>SUM(F136:J136)</f>
        <v/>
      </c>
      <c r="L136" s="56">
        <f>ROUND(K136/500,4)</f>
        <v/>
      </c>
      <c r="M136" s="54">
        <f>IF(L136&gt;=0.9,"A+",IF(L136&gt;=0.8,"A",IF(L136&gt;=0.7,"B",IF(L136&gt;=0.6,"C",IF(L136&gt;=0.33,"D","F")))))</f>
        <v/>
      </c>
      <c r="N136" s="54">
        <f>IF(L136&gt;=0.33,"PASS","FAIL")</f>
        <v/>
      </c>
      <c r="O136" s="54">
        <f>L136&gt;=0.33</f>
        <v/>
      </c>
      <c r="P136" s="54">
        <f>RANK(L136,$L$2:$L$1001)</f>
        <v/>
      </c>
      <c r="Q136" s="54">
        <f>SUMPRODUCT(($C$2:$C$1001=C136)*($L$2:$L$1001&gt;L136))+1</f>
        <v/>
      </c>
      <c r="R136" s="57" t="n">
        <v>46091</v>
      </c>
      <c r="S136" s="58" t="n">
        <v>0.4166666666666667</v>
      </c>
      <c r="T136" s="59" t="n">
        <v>0.986</v>
      </c>
      <c r="U136" s="55">
        <f>IF(N136="PASS",IF(L136&gt;=0.9,"Excellent performance","Good, keep improving"),"Needs immediate attention")</f>
        <v/>
      </c>
    </row>
    <row r="137" ht="15" customHeight="1" s="39">
      <c r="A137" s="54" t="inlineStr">
        <is>
          <t>STU0136</t>
        </is>
      </c>
      <c r="B137" s="55" t="inlineStr">
        <is>
          <t>Imran Sethi</t>
        </is>
      </c>
      <c r="C137" s="54" t="n">
        <v>3</v>
      </c>
      <c r="D137" s="54" t="inlineStr">
        <is>
          <t>D</t>
        </is>
      </c>
      <c r="E137" s="54" t="inlineStr">
        <is>
          <t>Male</t>
        </is>
      </c>
      <c r="F137" s="54" t="n">
        <v>84</v>
      </c>
      <c r="G137" s="54" t="n">
        <v>41</v>
      </c>
      <c r="H137" s="54" t="n">
        <v>79</v>
      </c>
      <c r="I137" s="54" t="n">
        <v>73</v>
      </c>
      <c r="J137" s="54" t="n">
        <v>70</v>
      </c>
      <c r="K137" s="54">
        <f>SUM(F137:J137)</f>
        <v/>
      </c>
      <c r="L137" s="56">
        <f>ROUND(K137/500,4)</f>
        <v/>
      </c>
      <c r="M137" s="54">
        <f>IF(L137&gt;=0.9,"A+",IF(L137&gt;=0.8,"A",IF(L137&gt;=0.7,"B",IF(L137&gt;=0.6,"C",IF(L137&gt;=0.33,"D","F")))))</f>
        <v/>
      </c>
      <c r="N137" s="54">
        <f>IF(L137&gt;=0.33,"PASS","FAIL")</f>
        <v/>
      </c>
      <c r="O137" s="54">
        <f>L137&gt;=0.33</f>
        <v/>
      </c>
      <c r="P137" s="54">
        <f>RANK(L137,$L$2:$L$1001)</f>
        <v/>
      </c>
      <c r="Q137" s="54">
        <f>SUMPRODUCT(($C$2:$C$1001=C137)*($L$2:$L$1001&gt;L137))+1</f>
        <v/>
      </c>
      <c r="R137" s="57" t="n">
        <v>46091</v>
      </c>
      <c r="S137" s="58" t="n">
        <v>0.4791666666666667</v>
      </c>
      <c r="T137" s="59" t="n">
        <v>0.84</v>
      </c>
      <c r="U137" s="55">
        <f>IF(N137="PASS",IF(L137&gt;=0.9,"Excellent performance","Good, keep improving"),"Needs immediate attention")</f>
        <v/>
      </c>
    </row>
    <row r="138" ht="15" customHeight="1" s="39">
      <c r="A138" s="54" t="inlineStr">
        <is>
          <t>STU0137</t>
        </is>
      </c>
      <c r="B138" s="55" t="inlineStr">
        <is>
          <t>Urvi Verma</t>
        </is>
      </c>
      <c r="C138" s="54" t="n">
        <v>9</v>
      </c>
      <c r="D138" s="54" t="inlineStr">
        <is>
          <t>B</t>
        </is>
      </c>
      <c r="E138" s="54" t="inlineStr">
        <is>
          <t>Female</t>
        </is>
      </c>
      <c r="F138" s="54" t="n">
        <v>80</v>
      </c>
      <c r="G138" s="54" t="n">
        <v>90</v>
      </c>
      <c r="H138" s="54" t="n">
        <v>64</v>
      </c>
      <c r="I138" s="54" t="n">
        <v>55</v>
      </c>
      <c r="J138" s="54" t="n">
        <v>83</v>
      </c>
      <c r="K138" s="54">
        <f>SUM(F138:J138)</f>
        <v/>
      </c>
      <c r="L138" s="56">
        <f>ROUND(K138/500,4)</f>
        <v/>
      </c>
      <c r="M138" s="54">
        <f>IF(L138&gt;=0.9,"A+",IF(L138&gt;=0.8,"A",IF(L138&gt;=0.7,"B",IF(L138&gt;=0.6,"C",IF(L138&gt;=0.33,"D","F")))))</f>
        <v/>
      </c>
      <c r="N138" s="54">
        <f>IF(L138&gt;=0.33,"PASS","FAIL")</f>
        <v/>
      </c>
      <c r="O138" s="54">
        <f>L138&gt;=0.33</f>
        <v/>
      </c>
      <c r="P138" s="54">
        <f>RANK(L138,$L$2:$L$1001)</f>
        <v/>
      </c>
      <c r="Q138" s="54">
        <f>SUMPRODUCT(($C$2:$C$1001=C138)*($L$2:$L$1001&gt;L138))+1</f>
        <v/>
      </c>
      <c r="R138" s="57" t="n">
        <v>46091</v>
      </c>
      <c r="S138" s="58" t="n">
        <v>0.3541666666666667</v>
      </c>
      <c r="T138" s="59" t="n">
        <v>0.948</v>
      </c>
      <c r="U138" s="55">
        <f>IF(N138="PASS",IF(L138&gt;=0.9,"Excellent performance","Good, keep improving"),"Needs immediate attention")</f>
        <v/>
      </c>
    </row>
    <row r="139" ht="15" customHeight="1" s="39">
      <c r="A139" s="54" t="inlineStr">
        <is>
          <t>STU0138</t>
        </is>
      </c>
      <c r="B139" s="55" t="inlineStr">
        <is>
          <t>Diya Thakur</t>
        </is>
      </c>
      <c r="C139" s="54" t="n">
        <v>10</v>
      </c>
      <c r="D139" s="54" t="inlineStr">
        <is>
          <t>D</t>
        </is>
      </c>
      <c r="E139" s="54" t="inlineStr">
        <is>
          <t>Female</t>
        </is>
      </c>
      <c r="F139" s="54" t="n">
        <v>61</v>
      </c>
      <c r="G139" s="54" t="n">
        <v>67</v>
      </c>
      <c r="H139" s="54" t="n">
        <v>82</v>
      </c>
      <c r="I139" s="54" t="n">
        <v>73</v>
      </c>
      <c r="J139" s="54" t="n">
        <v>74</v>
      </c>
      <c r="K139" s="54">
        <f>SUM(F139:J139)</f>
        <v/>
      </c>
      <c r="L139" s="56">
        <f>ROUND(K139/500,4)</f>
        <v/>
      </c>
      <c r="M139" s="54">
        <f>IF(L139&gt;=0.9,"A+",IF(L139&gt;=0.8,"A",IF(L139&gt;=0.7,"B",IF(L139&gt;=0.6,"C",IF(L139&gt;=0.33,"D","F")))))</f>
        <v/>
      </c>
      <c r="N139" s="54">
        <f>IF(L139&gt;=0.33,"PASS","FAIL")</f>
        <v/>
      </c>
      <c r="O139" s="54">
        <f>L139&gt;=0.33</f>
        <v/>
      </c>
      <c r="P139" s="54">
        <f>RANK(L139,$L$2:$L$1001)</f>
        <v/>
      </c>
      <c r="Q139" s="54">
        <f>SUMPRODUCT(($C$2:$C$1001=C139)*($L$2:$L$1001&gt;L139))+1</f>
        <v/>
      </c>
      <c r="R139" s="57" t="n">
        <v>46091</v>
      </c>
      <c r="S139" s="58" t="n">
        <v>0.5</v>
      </c>
      <c r="T139" s="59" t="n">
        <v>0.806</v>
      </c>
      <c r="U139" s="55">
        <f>IF(N139="PASS",IF(L139&gt;=0.9,"Excellent performance","Good, keep improving"),"Needs immediate attention")</f>
        <v/>
      </c>
    </row>
    <row r="140" ht="15" customHeight="1" s="39">
      <c r="A140" s="54" t="inlineStr">
        <is>
          <t>STU0139</t>
        </is>
      </c>
      <c r="B140" s="55" t="inlineStr">
        <is>
          <t>Zaid Naidu</t>
        </is>
      </c>
      <c r="C140" s="54" t="n">
        <v>5</v>
      </c>
      <c r="D140" s="54" t="inlineStr">
        <is>
          <t>A</t>
        </is>
      </c>
      <c r="E140" s="54" t="inlineStr">
        <is>
          <t>Male</t>
        </is>
      </c>
      <c r="F140" s="54" t="n">
        <v>60</v>
      </c>
      <c r="G140" s="54" t="n">
        <v>85</v>
      </c>
      <c r="H140" s="54" t="n">
        <v>71</v>
      </c>
      <c r="I140" s="54" t="n">
        <v>63</v>
      </c>
      <c r="J140" s="54" t="n">
        <v>57</v>
      </c>
      <c r="K140" s="54">
        <f>SUM(F140:J140)</f>
        <v/>
      </c>
      <c r="L140" s="56">
        <f>ROUND(K140/500,4)</f>
        <v/>
      </c>
      <c r="M140" s="54">
        <f>IF(L140&gt;=0.9,"A+",IF(L140&gt;=0.8,"A",IF(L140&gt;=0.7,"B",IF(L140&gt;=0.6,"C",IF(L140&gt;=0.33,"D","F")))))</f>
        <v/>
      </c>
      <c r="N140" s="54">
        <f>IF(L140&gt;=0.33,"PASS","FAIL")</f>
        <v/>
      </c>
      <c r="O140" s="54">
        <f>L140&gt;=0.33</f>
        <v/>
      </c>
      <c r="P140" s="54">
        <f>RANK(L140,$L$2:$L$1001)</f>
        <v/>
      </c>
      <c r="Q140" s="54">
        <f>SUMPRODUCT(($C$2:$C$1001=C140)*($L$2:$L$1001&gt;L140))+1</f>
        <v/>
      </c>
      <c r="R140" s="57" t="n">
        <v>46091</v>
      </c>
      <c r="S140" s="58" t="n">
        <v>0.4375</v>
      </c>
      <c r="T140" s="59" t="n">
        <v>0.798</v>
      </c>
      <c r="U140" s="55">
        <f>IF(N140="PASS",IF(L140&gt;=0.9,"Excellent performance","Good, keep improving"),"Needs immediate attention")</f>
        <v/>
      </c>
    </row>
    <row r="141" ht="15" customHeight="1" s="39">
      <c r="A141" s="54" t="inlineStr">
        <is>
          <t>STU0140</t>
        </is>
      </c>
      <c r="B141" s="55" t="inlineStr">
        <is>
          <t>Vidhi Chauhan</t>
        </is>
      </c>
      <c r="C141" s="54" t="n">
        <v>8</v>
      </c>
      <c r="D141" s="54" t="inlineStr">
        <is>
          <t>A</t>
        </is>
      </c>
      <c r="E141" s="54" t="inlineStr">
        <is>
          <t>Female</t>
        </is>
      </c>
      <c r="F141" s="54" t="n">
        <v>88</v>
      </c>
      <c r="G141" s="54" t="n">
        <v>64</v>
      </c>
      <c r="H141" s="54" t="n">
        <v>60</v>
      </c>
      <c r="I141" s="54" t="n">
        <v>82</v>
      </c>
      <c r="J141" s="54" t="n">
        <v>62</v>
      </c>
      <c r="K141" s="54">
        <f>SUM(F141:J141)</f>
        <v/>
      </c>
      <c r="L141" s="56">
        <f>ROUND(K141/500,4)</f>
        <v/>
      </c>
      <c r="M141" s="54">
        <f>IF(L141&gt;=0.9,"A+",IF(L141&gt;=0.8,"A",IF(L141&gt;=0.7,"B",IF(L141&gt;=0.6,"C",IF(L141&gt;=0.33,"D","F")))))</f>
        <v/>
      </c>
      <c r="N141" s="54">
        <f>IF(L141&gt;=0.33,"PASS","FAIL")</f>
        <v/>
      </c>
      <c r="O141" s="54">
        <f>L141&gt;=0.33</f>
        <v/>
      </c>
      <c r="P141" s="54">
        <f>RANK(L141,$L$2:$L$1001)</f>
        <v/>
      </c>
      <c r="Q141" s="54">
        <f>SUMPRODUCT(($C$2:$C$1001=C141)*($L$2:$L$1001&gt;L141))+1</f>
        <v/>
      </c>
      <c r="R141" s="57" t="n">
        <v>46091</v>
      </c>
      <c r="S141" s="58" t="n">
        <v>0.5104166666666666</v>
      </c>
      <c r="T141" s="59" t="n">
        <v>0.924</v>
      </c>
      <c r="U141" s="55">
        <f>IF(N141="PASS",IF(L141&gt;=0.9,"Excellent performance","Good, keep improving"),"Needs immediate attention")</f>
        <v/>
      </c>
    </row>
    <row r="142" ht="15" customHeight="1" s="39">
      <c r="A142" s="54" t="inlineStr">
        <is>
          <t>STU0141</t>
        </is>
      </c>
      <c r="B142" s="55" t="inlineStr">
        <is>
          <t>Anika Kumar</t>
        </is>
      </c>
      <c r="C142" s="54" t="n">
        <v>5</v>
      </c>
      <c r="D142" s="54" t="inlineStr">
        <is>
          <t>B</t>
        </is>
      </c>
      <c r="E142" s="54" t="inlineStr">
        <is>
          <t>Female</t>
        </is>
      </c>
      <c r="F142" s="54" t="n">
        <v>87</v>
      </c>
      <c r="G142" s="54" t="n">
        <v>93</v>
      </c>
      <c r="H142" s="54" t="n">
        <v>86</v>
      </c>
      <c r="I142" s="54" t="n">
        <v>95</v>
      </c>
      <c r="J142" s="54" t="n">
        <v>86</v>
      </c>
      <c r="K142" s="54">
        <f>SUM(F142:J142)</f>
        <v/>
      </c>
      <c r="L142" s="56">
        <f>ROUND(K142/500,4)</f>
        <v/>
      </c>
      <c r="M142" s="54">
        <f>IF(L142&gt;=0.9,"A+",IF(L142&gt;=0.8,"A",IF(L142&gt;=0.7,"B",IF(L142&gt;=0.6,"C",IF(L142&gt;=0.33,"D","F")))))</f>
        <v/>
      </c>
      <c r="N142" s="54">
        <f>IF(L142&gt;=0.33,"PASS","FAIL")</f>
        <v/>
      </c>
      <c r="O142" s="54">
        <f>L142&gt;=0.33</f>
        <v/>
      </c>
      <c r="P142" s="54">
        <f>RANK(L142,$L$2:$L$1001)</f>
        <v/>
      </c>
      <c r="Q142" s="54">
        <f>SUMPRODUCT(($C$2:$C$1001=C142)*($L$2:$L$1001&gt;L142))+1</f>
        <v/>
      </c>
      <c r="R142" s="57" t="n">
        <v>46091</v>
      </c>
      <c r="S142" s="58" t="n">
        <v>0.3958333333333333</v>
      </c>
      <c r="T142" s="59" t="n">
        <v>0.833</v>
      </c>
      <c r="U142" s="55">
        <f>IF(N142="PASS",IF(L142&gt;=0.9,"Excellent performance","Good, keep improving"),"Needs immediate attention")</f>
        <v/>
      </c>
    </row>
    <row r="143" ht="15" customHeight="1" s="39">
      <c r="A143" s="54" t="inlineStr">
        <is>
          <t>STU0142</t>
        </is>
      </c>
      <c r="B143" s="55" t="inlineStr">
        <is>
          <t>Isha Sethi</t>
        </is>
      </c>
      <c r="C143" s="54" t="n">
        <v>5</v>
      </c>
      <c r="D143" s="54" t="inlineStr">
        <is>
          <t>D</t>
        </is>
      </c>
      <c r="E143" s="54" t="inlineStr">
        <is>
          <t>Female</t>
        </is>
      </c>
      <c r="F143" s="54" t="n">
        <v>86</v>
      </c>
      <c r="G143" s="54" t="n">
        <v>100</v>
      </c>
      <c r="H143" s="54" t="n">
        <v>84</v>
      </c>
      <c r="I143" s="54" t="n">
        <v>85</v>
      </c>
      <c r="J143" s="54" t="n">
        <v>82</v>
      </c>
      <c r="K143" s="54">
        <f>SUM(F143:J143)</f>
        <v/>
      </c>
      <c r="L143" s="56">
        <f>ROUND(K143/500,4)</f>
        <v/>
      </c>
      <c r="M143" s="54">
        <f>IF(L143&gt;=0.9,"A+",IF(L143&gt;=0.8,"A",IF(L143&gt;=0.7,"B",IF(L143&gt;=0.6,"C",IF(L143&gt;=0.33,"D","F")))))</f>
        <v/>
      </c>
      <c r="N143" s="54">
        <f>IF(L143&gt;=0.33,"PASS","FAIL")</f>
        <v/>
      </c>
      <c r="O143" s="54">
        <f>L143&gt;=0.33</f>
        <v/>
      </c>
      <c r="P143" s="54">
        <f>RANK(L143,$L$2:$L$1001)</f>
        <v/>
      </c>
      <c r="Q143" s="54">
        <f>SUMPRODUCT(($C$2:$C$1001=C143)*($L$2:$L$1001&gt;L143))+1</f>
        <v/>
      </c>
      <c r="R143" s="57" t="n">
        <v>46091</v>
      </c>
      <c r="S143" s="58" t="n">
        <v>0.4270833333333333</v>
      </c>
      <c r="T143" s="59" t="n">
        <v>0.858</v>
      </c>
      <c r="U143" s="55">
        <f>IF(N143="PASS",IF(L143&gt;=0.9,"Excellent performance","Good, keep improving"),"Needs immediate attention")</f>
        <v/>
      </c>
    </row>
    <row r="144" ht="15" customHeight="1" s="39">
      <c r="A144" s="54" t="inlineStr">
        <is>
          <t>STU0143</t>
        </is>
      </c>
      <c r="B144" s="55" t="inlineStr">
        <is>
          <t>Om Singh</t>
        </is>
      </c>
      <c r="C144" s="54" t="n">
        <v>9</v>
      </c>
      <c r="D144" s="54" t="inlineStr">
        <is>
          <t>A</t>
        </is>
      </c>
      <c r="E144" s="54" t="inlineStr">
        <is>
          <t>Male</t>
        </is>
      </c>
      <c r="F144" s="54" t="n">
        <v>55</v>
      </c>
      <c r="G144" s="54" t="n">
        <v>58</v>
      </c>
      <c r="H144" s="54" t="n">
        <v>54</v>
      </c>
      <c r="I144" s="54" t="n">
        <v>87</v>
      </c>
      <c r="J144" s="54" t="n">
        <v>63</v>
      </c>
      <c r="K144" s="54">
        <f>SUM(F144:J144)</f>
        <v/>
      </c>
      <c r="L144" s="56">
        <f>ROUND(K144/500,4)</f>
        <v/>
      </c>
      <c r="M144" s="54">
        <f>IF(L144&gt;=0.9,"A+",IF(L144&gt;=0.8,"A",IF(L144&gt;=0.7,"B",IF(L144&gt;=0.6,"C",IF(L144&gt;=0.33,"D","F")))))</f>
        <v/>
      </c>
      <c r="N144" s="54">
        <f>IF(L144&gt;=0.33,"PASS","FAIL")</f>
        <v/>
      </c>
      <c r="O144" s="54">
        <f>L144&gt;=0.33</f>
        <v/>
      </c>
      <c r="P144" s="54">
        <f>RANK(L144,$L$2:$L$1001)</f>
        <v/>
      </c>
      <c r="Q144" s="54">
        <f>SUMPRODUCT(($C$2:$C$1001=C144)*($L$2:$L$1001&gt;L144))+1</f>
        <v/>
      </c>
      <c r="R144" s="57" t="n">
        <v>46091</v>
      </c>
      <c r="S144" s="58" t="n">
        <v>0.46875</v>
      </c>
      <c r="T144" s="59" t="n">
        <v>0.876</v>
      </c>
      <c r="U144" s="55">
        <f>IF(N144="PASS",IF(L144&gt;=0.9,"Excellent performance","Good, keep improving"),"Needs immediate attention")</f>
        <v/>
      </c>
    </row>
    <row r="145" ht="15" customHeight="1" s="39">
      <c r="A145" s="54" t="inlineStr">
        <is>
          <t>STU0144</t>
        </is>
      </c>
      <c r="B145" s="55" t="inlineStr">
        <is>
          <t>Kartik Gupta</t>
        </is>
      </c>
      <c r="C145" s="54" t="n">
        <v>7</v>
      </c>
      <c r="D145" s="54" t="inlineStr">
        <is>
          <t>A</t>
        </is>
      </c>
      <c r="E145" s="54" t="inlineStr">
        <is>
          <t>Male</t>
        </is>
      </c>
      <c r="F145" s="54" t="n">
        <v>70</v>
      </c>
      <c r="G145" s="54" t="n">
        <v>54</v>
      </c>
      <c r="H145" s="54" t="n">
        <v>82</v>
      </c>
      <c r="I145" s="54" t="n">
        <v>56</v>
      </c>
      <c r="J145" s="54" t="n">
        <v>65</v>
      </c>
      <c r="K145" s="54">
        <f>SUM(F145:J145)</f>
        <v/>
      </c>
      <c r="L145" s="56">
        <f>ROUND(K145/500,4)</f>
        <v/>
      </c>
      <c r="M145" s="54">
        <f>IF(L145&gt;=0.9,"A+",IF(L145&gt;=0.8,"A",IF(L145&gt;=0.7,"B",IF(L145&gt;=0.6,"C",IF(L145&gt;=0.33,"D","F")))))</f>
        <v/>
      </c>
      <c r="N145" s="54">
        <f>IF(L145&gt;=0.33,"PASS","FAIL")</f>
        <v/>
      </c>
      <c r="O145" s="54">
        <f>L145&gt;=0.33</f>
        <v/>
      </c>
      <c r="P145" s="54">
        <f>RANK(L145,$L$2:$L$1001)</f>
        <v/>
      </c>
      <c r="Q145" s="54">
        <f>SUMPRODUCT(($C$2:$C$1001=C145)*($L$2:$L$1001&gt;L145))+1</f>
        <v/>
      </c>
      <c r="R145" s="57" t="n">
        <v>46091</v>
      </c>
      <c r="S145" s="58" t="n">
        <v>0.34375</v>
      </c>
      <c r="T145" s="59" t="n">
        <v>0.88</v>
      </c>
      <c r="U145" s="55">
        <f>IF(N145="PASS",IF(L145&gt;=0.9,"Excellent performance","Good, keep improving"),"Needs immediate attention")</f>
        <v/>
      </c>
    </row>
    <row r="146" ht="15" customHeight="1" s="39">
      <c r="A146" s="54" t="inlineStr">
        <is>
          <t>STU0145</t>
        </is>
      </c>
      <c r="B146" s="55" t="inlineStr">
        <is>
          <t>Aryan Trivedi</t>
        </is>
      </c>
      <c r="C146" s="54" t="n">
        <v>8</v>
      </c>
      <c r="D146" s="54" t="inlineStr">
        <is>
          <t>D</t>
        </is>
      </c>
      <c r="E146" s="54" t="inlineStr">
        <is>
          <t>Male</t>
        </is>
      </c>
      <c r="F146" s="54" t="n">
        <v>95</v>
      </c>
      <c r="G146" s="54" t="n">
        <v>93</v>
      </c>
      <c r="H146" s="54" t="n">
        <v>83</v>
      </c>
      <c r="I146" s="54" t="n">
        <v>81</v>
      </c>
      <c r="J146" s="54" t="n">
        <v>96</v>
      </c>
      <c r="K146" s="54">
        <f>SUM(F146:J146)</f>
        <v/>
      </c>
      <c r="L146" s="56">
        <f>ROUND(K146/500,4)</f>
        <v/>
      </c>
      <c r="M146" s="54">
        <f>IF(L146&gt;=0.9,"A+",IF(L146&gt;=0.8,"A",IF(L146&gt;=0.7,"B",IF(L146&gt;=0.6,"C",IF(L146&gt;=0.33,"D","F")))))</f>
        <v/>
      </c>
      <c r="N146" s="54">
        <f>IF(L146&gt;=0.33,"PASS","FAIL")</f>
        <v/>
      </c>
      <c r="O146" s="54">
        <f>L146&gt;=0.33</f>
        <v/>
      </c>
      <c r="P146" s="54">
        <f>RANK(L146,$L$2:$L$1001)</f>
        <v/>
      </c>
      <c r="Q146" s="54">
        <f>SUMPRODUCT(($C$2:$C$1001=C146)*($L$2:$L$1001&gt;L146))+1</f>
        <v/>
      </c>
      <c r="R146" s="57" t="n">
        <v>46091</v>
      </c>
      <c r="S146" s="58" t="n">
        <v>0.5104166666666666</v>
      </c>
      <c r="T146" s="59" t="n">
        <v>0.971</v>
      </c>
      <c r="U146" s="55">
        <f>IF(N146="PASS",IF(L146&gt;=0.9,"Excellent performance","Good, keep improving"),"Needs immediate attention")</f>
        <v/>
      </c>
    </row>
    <row r="147" ht="15" customHeight="1" s="39">
      <c r="A147" s="54" t="inlineStr">
        <is>
          <t>STU0146</t>
        </is>
      </c>
      <c r="B147" s="55" t="inlineStr">
        <is>
          <t>Ayaan Pathak</t>
        </is>
      </c>
      <c r="C147" s="54" t="n">
        <v>8</v>
      </c>
      <c r="D147" s="54" t="inlineStr">
        <is>
          <t>C</t>
        </is>
      </c>
      <c r="E147" s="54" t="inlineStr">
        <is>
          <t>Male</t>
        </is>
      </c>
      <c r="F147" s="54" t="n">
        <v>87</v>
      </c>
      <c r="G147" s="54" t="n">
        <v>70</v>
      </c>
      <c r="H147" s="54" t="n">
        <v>83</v>
      </c>
      <c r="I147" s="54" t="n">
        <v>79</v>
      </c>
      <c r="J147" s="54" t="n">
        <v>58</v>
      </c>
      <c r="K147" s="54">
        <f>SUM(F147:J147)</f>
        <v/>
      </c>
      <c r="L147" s="56">
        <f>ROUND(K147/500,4)</f>
        <v/>
      </c>
      <c r="M147" s="54">
        <f>IF(L147&gt;=0.9,"A+",IF(L147&gt;=0.8,"A",IF(L147&gt;=0.7,"B",IF(L147&gt;=0.6,"C",IF(L147&gt;=0.33,"D","F")))))</f>
        <v/>
      </c>
      <c r="N147" s="54">
        <f>IF(L147&gt;=0.33,"PASS","FAIL")</f>
        <v/>
      </c>
      <c r="O147" s="54">
        <f>L147&gt;=0.33</f>
        <v/>
      </c>
      <c r="P147" s="54">
        <f>RANK(L147,$L$2:$L$1001)</f>
        <v/>
      </c>
      <c r="Q147" s="54">
        <f>SUMPRODUCT(($C$2:$C$1001=C147)*($L$2:$L$1001&gt;L147))+1</f>
        <v/>
      </c>
      <c r="R147" s="57" t="n">
        <v>46091</v>
      </c>
      <c r="S147" s="58" t="n">
        <v>0.375</v>
      </c>
      <c r="T147" s="59" t="n">
        <v>0.906</v>
      </c>
      <c r="U147" s="55">
        <f>IF(N147="PASS",IF(L147&gt;=0.9,"Excellent performance","Good, keep improving"),"Needs immediate attention")</f>
        <v/>
      </c>
    </row>
    <row r="148" ht="15" customHeight="1" s="39">
      <c r="A148" s="54" t="inlineStr">
        <is>
          <t>STU0147</t>
        </is>
      </c>
      <c r="B148" s="55" t="inlineStr">
        <is>
          <t>Aakash Das</t>
        </is>
      </c>
      <c r="C148" s="54" t="n">
        <v>4</v>
      </c>
      <c r="D148" s="54" t="inlineStr">
        <is>
          <t>B</t>
        </is>
      </c>
      <c r="E148" s="54" t="inlineStr">
        <is>
          <t>Male</t>
        </is>
      </c>
      <c r="F148" s="54" t="n">
        <v>64</v>
      </c>
      <c r="G148" s="54" t="n">
        <v>55</v>
      </c>
      <c r="H148" s="54" t="n">
        <v>72</v>
      </c>
      <c r="I148" s="54" t="n">
        <v>63</v>
      </c>
      <c r="J148" s="54" t="n">
        <v>55</v>
      </c>
      <c r="K148" s="54">
        <f>SUM(F148:J148)</f>
        <v/>
      </c>
      <c r="L148" s="56">
        <f>ROUND(K148/500,4)</f>
        <v/>
      </c>
      <c r="M148" s="54">
        <f>IF(L148&gt;=0.9,"A+",IF(L148&gt;=0.8,"A",IF(L148&gt;=0.7,"B",IF(L148&gt;=0.6,"C",IF(L148&gt;=0.33,"D","F")))))</f>
        <v/>
      </c>
      <c r="N148" s="54">
        <f>IF(L148&gt;=0.33,"PASS","FAIL")</f>
        <v/>
      </c>
      <c r="O148" s="54">
        <f>L148&gt;=0.33</f>
        <v/>
      </c>
      <c r="P148" s="54">
        <f>RANK(L148,$L$2:$L$1001)</f>
        <v/>
      </c>
      <c r="Q148" s="54">
        <f>SUMPRODUCT(($C$2:$C$1001=C148)*($L$2:$L$1001&gt;L148))+1</f>
        <v/>
      </c>
      <c r="R148" s="57" t="n">
        <v>46091</v>
      </c>
      <c r="S148" s="58" t="n">
        <v>0.3958333333333333</v>
      </c>
      <c r="T148" s="59" t="n">
        <v>0.903</v>
      </c>
      <c r="U148" s="55">
        <f>IF(N148="PASS",IF(L148&gt;=0.9,"Excellent performance","Good, keep improving"),"Needs immediate attention")</f>
        <v/>
      </c>
    </row>
    <row r="149" ht="15" customHeight="1" s="39">
      <c r="A149" s="54" t="inlineStr">
        <is>
          <t>STU0148</t>
        </is>
      </c>
      <c r="B149" s="55" t="inlineStr">
        <is>
          <t>Sai Kulkarni</t>
        </is>
      </c>
      <c r="C149" s="54" t="n">
        <v>5</v>
      </c>
      <c r="D149" s="54" t="inlineStr">
        <is>
          <t>C</t>
        </is>
      </c>
      <c r="E149" s="54" t="inlineStr">
        <is>
          <t>Male</t>
        </is>
      </c>
      <c r="F149" s="54" t="n">
        <v>47</v>
      </c>
      <c r="G149" s="54" t="n">
        <v>22</v>
      </c>
      <c r="H149" s="54" t="n">
        <v>25</v>
      </c>
      <c r="I149" s="54" t="n">
        <v>37</v>
      </c>
      <c r="J149" s="54" t="n">
        <v>17</v>
      </c>
      <c r="K149" s="54">
        <f>SUM(F149:J149)</f>
        <v/>
      </c>
      <c r="L149" s="56">
        <f>ROUND(K149/500,4)</f>
        <v/>
      </c>
      <c r="M149" s="54">
        <f>IF(L149&gt;=0.9,"A+",IF(L149&gt;=0.8,"A",IF(L149&gt;=0.7,"B",IF(L149&gt;=0.6,"C",IF(L149&gt;=0.33,"D","F")))))</f>
        <v/>
      </c>
      <c r="N149" s="54">
        <f>IF(L149&gt;=0.33,"PASS","FAIL")</f>
        <v/>
      </c>
      <c r="O149" s="54">
        <f>L149&gt;=0.33</f>
        <v/>
      </c>
      <c r="P149" s="54">
        <f>RANK(L149,$L$2:$L$1001)</f>
        <v/>
      </c>
      <c r="Q149" s="54">
        <f>SUMPRODUCT(($C$2:$C$1001=C149)*($L$2:$L$1001&gt;L149))+1</f>
        <v/>
      </c>
      <c r="R149" s="57" t="n">
        <v>46091</v>
      </c>
      <c r="S149" s="58" t="n">
        <v>0.5208333333333334</v>
      </c>
      <c r="T149" s="59" t="n">
        <v>0.828</v>
      </c>
      <c r="U149" s="55">
        <f>IF(N149="PASS",IF(L149&gt;=0.9,"Excellent performance","Good, keep improving"),"Needs immediate attention")</f>
        <v/>
      </c>
    </row>
    <row r="150" ht="15" customHeight="1" s="39">
      <c r="A150" s="54" t="inlineStr">
        <is>
          <t>STU0149</t>
        </is>
      </c>
      <c r="B150" s="55" t="inlineStr">
        <is>
          <t>Abhinav Mehta</t>
        </is>
      </c>
      <c r="C150" s="54" t="n">
        <v>12</v>
      </c>
      <c r="D150" s="54" t="inlineStr">
        <is>
          <t>C</t>
        </is>
      </c>
      <c r="E150" s="54" t="inlineStr">
        <is>
          <t>Male</t>
        </is>
      </c>
      <c r="F150" s="54" t="n">
        <v>67</v>
      </c>
      <c r="G150" s="54" t="n">
        <v>54</v>
      </c>
      <c r="H150" s="54" t="n">
        <v>77</v>
      </c>
      <c r="I150" s="54" t="n">
        <v>71</v>
      </c>
      <c r="J150" s="54" t="n">
        <v>65</v>
      </c>
      <c r="K150" s="54">
        <f>SUM(F150:J150)</f>
        <v/>
      </c>
      <c r="L150" s="56">
        <f>ROUND(K150/500,4)</f>
        <v/>
      </c>
      <c r="M150" s="54">
        <f>IF(L150&gt;=0.9,"A+",IF(L150&gt;=0.8,"A",IF(L150&gt;=0.7,"B",IF(L150&gt;=0.6,"C",IF(L150&gt;=0.33,"D","F")))))</f>
        <v/>
      </c>
      <c r="N150" s="54">
        <f>IF(L150&gt;=0.33,"PASS","FAIL")</f>
        <v/>
      </c>
      <c r="O150" s="54">
        <f>L150&gt;=0.33</f>
        <v/>
      </c>
      <c r="P150" s="54">
        <f>RANK(L150,$L$2:$L$1001)</f>
        <v/>
      </c>
      <c r="Q150" s="54">
        <f>SUMPRODUCT(($C$2:$C$1001=C150)*($L$2:$L$1001&gt;L150))+1</f>
        <v/>
      </c>
      <c r="R150" s="57" t="n">
        <v>46091</v>
      </c>
      <c r="S150" s="58" t="n">
        <v>0.3541666666666667</v>
      </c>
      <c r="T150" s="59" t="n">
        <v>0.835</v>
      </c>
      <c r="U150" s="55">
        <f>IF(N150="PASS",IF(L150&gt;=0.9,"Excellent performance","Good, keep improving"),"Needs immediate attention")</f>
        <v/>
      </c>
    </row>
    <row r="151" ht="15" customHeight="1" s="39">
      <c r="A151" s="54" t="inlineStr">
        <is>
          <t>STU0150</t>
        </is>
      </c>
      <c r="B151" s="55" t="inlineStr">
        <is>
          <t>Lavanya Gupta</t>
        </is>
      </c>
      <c r="C151" s="54" t="n">
        <v>11</v>
      </c>
      <c r="D151" s="54" t="inlineStr">
        <is>
          <t>B</t>
        </is>
      </c>
      <c r="E151" s="54" t="inlineStr">
        <is>
          <t>Female</t>
        </is>
      </c>
      <c r="F151" s="54" t="n">
        <v>80</v>
      </c>
      <c r="G151" s="54" t="n">
        <v>58</v>
      </c>
      <c r="H151" s="54" t="n">
        <v>80</v>
      </c>
      <c r="I151" s="54" t="n">
        <v>83</v>
      </c>
      <c r="J151" s="54" t="n">
        <v>55</v>
      </c>
      <c r="K151" s="54">
        <f>SUM(F151:J151)</f>
        <v/>
      </c>
      <c r="L151" s="56">
        <f>ROUND(K151/500,4)</f>
        <v/>
      </c>
      <c r="M151" s="54">
        <f>IF(L151&gt;=0.9,"A+",IF(L151&gt;=0.8,"A",IF(L151&gt;=0.7,"B",IF(L151&gt;=0.6,"C",IF(L151&gt;=0.33,"D","F")))))</f>
        <v/>
      </c>
      <c r="N151" s="54">
        <f>IF(L151&gt;=0.33,"PASS","FAIL")</f>
        <v/>
      </c>
      <c r="O151" s="54">
        <f>L151&gt;=0.33</f>
        <v/>
      </c>
      <c r="P151" s="54">
        <f>RANK(L151,$L$2:$L$1001)</f>
        <v/>
      </c>
      <c r="Q151" s="54">
        <f>SUMPRODUCT(($C$2:$C$1001=C151)*($L$2:$L$1001&gt;L151))+1</f>
        <v/>
      </c>
      <c r="R151" s="57" t="n">
        <v>46091</v>
      </c>
      <c r="S151" s="58" t="n">
        <v>0.46875</v>
      </c>
      <c r="T151" s="59" t="n">
        <v>0.893</v>
      </c>
      <c r="U151" s="55">
        <f>IF(N151="PASS",IF(L151&gt;=0.9,"Excellent performance","Good, keep improving"),"Needs immediate attention")</f>
        <v/>
      </c>
    </row>
    <row r="152" ht="15" customHeight="1" s="39">
      <c r="A152" s="54" t="inlineStr">
        <is>
          <t>STU0151</t>
        </is>
      </c>
      <c r="B152" s="55" t="inlineStr">
        <is>
          <t>Pooja Gupta</t>
        </is>
      </c>
      <c r="C152" s="54" t="n">
        <v>5</v>
      </c>
      <c r="D152" s="54" t="inlineStr">
        <is>
          <t>D</t>
        </is>
      </c>
      <c r="E152" s="54" t="inlineStr">
        <is>
          <t>Female</t>
        </is>
      </c>
      <c r="F152" s="54" t="n">
        <v>87</v>
      </c>
      <c r="G152" s="54" t="n">
        <v>63</v>
      </c>
      <c r="H152" s="54" t="n">
        <v>83</v>
      </c>
      <c r="I152" s="54" t="n">
        <v>84</v>
      </c>
      <c r="J152" s="54" t="n">
        <v>52</v>
      </c>
      <c r="K152" s="54">
        <f>SUM(F152:J152)</f>
        <v/>
      </c>
      <c r="L152" s="56">
        <f>ROUND(K152/500,4)</f>
        <v/>
      </c>
      <c r="M152" s="54">
        <f>IF(L152&gt;=0.9,"A+",IF(L152&gt;=0.8,"A",IF(L152&gt;=0.7,"B",IF(L152&gt;=0.6,"C",IF(L152&gt;=0.33,"D","F")))))</f>
        <v/>
      </c>
      <c r="N152" s="54">
        <f>IF(L152&gt;=0.33,"PASS","FAIL")</f>
        <v/>
      </c>
      <c r="O152" s="54">
        <f>L152&gt;=0.33</f>
        <v/>
      </c>
      <c r="P152" s="54">
        <f>RANK(L152,$L$2:$L$1001)</f>
        <v/>
      </c>
      <c r="Q152" s="54">
        <f>SUMPRODUCT(($C$2:$C$1001=C152)*($L$2:$L$1001&gt;L152))+1</f>
        <v/>
      </c>
      <c r="R152" s="57" t="n">
        <v>46091</v>
      </c>
      <c r="S152" s="58" t="n">
        <v>0.375</v>
      </c>
      <c r="T152" s="59" t="n">
        <v>0.956</v>
      </c>
      <c r="U152" s="55">
        <f>IF(N152="PASS",IF(L152&gt;=0.9,"Excellent performance","Good, keep improving"),"Needs immediate attention")</f>
        <v/>
      </c>
    </row>
    <row r="153" ht="15" customHeight="1" s="39">
      <c r="A153" s="54" t="inlineStr">
        <is>
          <t>STU0152</t>
        </is>
      </c>
      <c r="B153" s="55" t="inlineStr">
        <is>
          <t>Aarav Joshi</t>
        </is>
      </c>
      <c r="C153" s="54" t="n">
        <v>1</v>
      </c>
      <c r="D153" s="54" t="inlineStr">
        <is>
          <t>A</t>
        </is>
      </c>
      <c r="E153" s="54" t="inlineStr">
        <is>
          <t>Male</t>
        </is>
      </c>
      <c r="F153" s="54" t="n">
        <v>75</v>
      </c>
      <c r="G153" s="54" t="n">
        <v>65</v>
      </c>
      <c r="H153" s="54" t="n">
        <v>68</v>
      </c>
      <c r="I153" s="54" t="n">
        <v>55</v>
      </c>
      <c r="J153" s="54" t="n">
        <v>66</v>
      </c>
      <c r="K153" s="54">
        <f>SUM(F153:J153)</f>
        <v/>
      </c>
      <c r="L153" s="56">
        <f>ROUND(K153/500,4)</f>
        <v/>
      </c>
      <c r="M153" s="54">
        <f>IF(L153&gt;=0.9,"A+",IF(L153&gt;=0.8,"A",IF(L153&gt;=0.7,"B",IF(L153&gt;=0.6,"C",IF(L153&gt;=0.33,"D","F")))))</f>
        <v/>
      </c>
      <c r="N153" s="54">
        <f>IF(L153&gt;=0.33,"PASS","FAIL")</f>
        <v/>
      </c>
      <c r="O153" s="54">
        <f>L153&gt;=0.33</f>
        <v/>
      </c>
      <c r="P153" s="54">
        <f>RANK(L153,$L$2:$L$1001)</f>
        <v/>
      </c>
      <c r="Q153" s="54">
        <f>SUMPRODUCT(($C$2:$C$1001=C153)*($L$2:$L$1001&gt;L153))+1</f>
        <v/>
      </c>
      <c r="R153" s="57" t="n">
        <v>46091</v>
      </c>
      <c r="S153" s="58" t="n">
        <v>0.3333333333333333</v>
      </c>
      <c r="T153" s="59" t="n">
        <v>0.99</v>
      </c>
      <c r="U153" s="55">
        <f>IF(N153="PASS",IF(L153&gt;=0.9,"Excellent performance","Good, keep improving"),"Needs immediate attention")</f>
        <v/>
      </c>
    </row>
    <row r="154" ht="15" customHeight="1" s="39">
      <c r="A154" s="54" t="inlineStr">
        <is>
          <t>STU0153</t>
        </is>
      </c>
      <c r="B154" s="55" t="inlineStr">
        <is>
          <t>Zara Pathak</t>
        </is>
      </c>
      <c r="C154" s="54" t="n">
        <v>5</v>
      </c>
      <c r="D154" s="54" t="inlineStr">
        <is>
          <t>B</t>
        </is>
      </c>
      <c r="E154" s="54" t="inlineStr">
        <is>
          <t>Female</t>
        </is>
      </c>
      <c r="F154" s="54" t="n">
        <v>76</v>
      </c>
      <c r="G154" s="54" t="n">
        <v>52</v>
      </c>
      <c r="H154" s="54" t="n">
        <v>78</v>
      </c>
      <c r="I154" s="54" t="n">
        <v>76</v>
      </c>
      <c r="J154" s="54" t="n">
        <v>57</v>
      </c>
      <c r="K154" s="54">
        <f>SUM(F154:J154)</f>
        <v/>
      </c>
      <c r="L154" s="56">
        <f>ROUND(K154/500,4)</f>
        <v/>
      </c>
      <c r="M154" s="54">
        <f>IF(L154&gt;=0.9,"A+",IF(L154&gt;=0.8,"A",IF(L154&gt;=0.7,"B",IF(L154&gt;=0.6,"C",IF(L154&gt;=0.33,"D","F")))))</f>
        <v/>
      </c>
      <c r="N154" s="54">
        <f>IF(L154&gt;=0.33,"PASS","FAIL")</f>
        <v/>
      </c>
      <c r="O154" s="54">
        <f>L154&gt;=0.33</f>
        <v/>
      </c>
      <c r="P154" s="54">
        <f>RANK(L154,$L$2:$L$1001)</f>
        <v/>
      </c>
      <c r="Q154" s="54">
        <f>SUMPRODUCT(($C$2:$C$1001=C154)*($L$2:$L$1001&gt;L154))+1</f>
        <v/>
      </c>
      <c r="R154" s="57" t="n">
        <v>46091</v>
      </c>
      <c r="S154" s="58" t="n">
        <v>0.46875</v>
      </c>
      <c r="T154" s="59" t="n">
        <v>0.773</v>
      </c>
      <c r="U154" s="55">
        <f>IF(N154="PASS",IF(L154&gt;=0.9,"Excellent performance","Good, keep improving"),"Needs immediate attention")</f>
        <v/>
      </c>
    </row>
    <row r="155" ht="15" customHeight="1" s="39">
      <c r="A155" s="54" t="inlineStr">
        <is>
          <t>STU0154</t>
        </is>
      </c>
      <c r="B155" s="55" t="inlineStr">
        <is>
          <t>Navya Mehta</t>
        </is>
      </c>
      <c r="C155" s="54" t="n">
        <v>3</v>
      </c>
      <c r="D155" s="54" t="inlineStr">
        <is>
          <t>C</t>
        </is>
      </c>
      <c r="E155" s="54" t="inlineStr">
        <is>
          <t>Female</t>
        </is>
      </c>
      <c r="F155" s="54" t="n">
        <v>54</v>
      </c>
      <c r="G155" s="54" t="n">
        <v>56</v>
      </c>
      <c r="H155" s="54" t="n">
        <v>79</v>
      </c>
      <c r="I155" s="54" t="n">
        <v>39</v>
      </c>
      <c r="J155" s="54" t="n">
        <v>60</v>
      </c>
      <c r="K155" s="54">
        <f>SUM(F155:J155)</f>
        <v/>
      </c>
      <c r="L155" s="56">
        <f>ROUND(K155/500,4)</f>
        <v/>
      </c>
      <c r="M155" s="54">
        <f>IF(L155&gt;=0.9,"A+",IF(L155&gt;=0.8,"A",IF(L155&gt;=0.7,"B",IF(L155&gt;=0.6,"C",IF(L155&gt;=0.33,"D","F")))))</f>
        <v/>
      </c>
      <c r="N155" s="54">
        <f>IF(L155&gt;=0.33,"PASS","FAIL")</f>
        <v/>
      </c>
      <c r="O155" s="54">
        <f>L155&gt;=0.33</f>
        <v/>
      </c>
      <c r="P155" s="54">
        <f>RANK(L155,$L$2:$L$1001)</f>
        <v/>
      </c>
      <c r="Q155" s="54">
        <f>SUMPRODUCT(($C$2:$C$1001=C155)*($L$2:$L$1001&gt;L155))+1</f>
        <v/>
      </c>
      <c r="R155" s="57" t="n">
        <v>46091</v>
      </c>
      <c r="S155" s="58" t="n">
        <v>0.53125</v>
      </c>
      <c r="T155" s="59" t="n">
        <v>0.85</v>
      </c>
      <c r="U155" s="55">
        <f>IF(N155="PASS",IF(L155&gt;=0.9,"Excellent performance","Good, keep improving"),"Needs immediate attention")</f>
        <v/>
      </c>
    </row>
    <row r="156" ht="15" customHeight="1" s="39">
      <c r="A156" s="54" t="inlineStr">
        <is>
          <t>STU0155</t>
        </is>
      </c>
      <c r="B156" s="55" t="inlineStr">
        <is>
          <t>Kavya Menon</t>
        </is>
      </c>
      <c r="C156" s="54" t="n">
        <v>4</v>
      </c>
      <c r="D156" s="54" t="inlineStr">
        <is>
          <t>D</t>
        </is>
      </c>
      <c r="E156" s="54" t="inlineStr">
        <is>
          <t>Female</t>
        </is>
      </c>
      <c r="F156" s="54" t="n">
        <v>28</v>
      </c>
      <c r="G156" s="54" t="n">
        <v>21</v>
      </c>
      <c r="H156" s="54" t="n">
        <v>33</v>
      </c>
      <c r="I156" s="54" t="n">
        <v>67</v>
      </c>
      <c r="J156" s="54" t="n">
        <v>27</v>
      </c>
      <c r="K156" s="54">
        <f>SUM(F156:J156)</f>
        <v/>
      </c>
      <c r="L156" s="56">
        <f>ROUND(K156/500,4)</f>
        <v/>
      </c>
      <c r="M156" s="54">
        <f>IF(L156&gt;=0.9,"A+",IF(L156&gt;=0.8,"A",IF(L156&gt;=0.7,"B",IF(L156&gt;=0.6,"C",IF(L156&gt;=0.33,"D","F")))))</f>
        <v/>
      </c>
      <c r="N156" s="54">
        <f>IF(L156&gt;=0.33,"PASS","FAIL")</f>
        <v/>
      </c>
      <c r="O156" s="54">
        <f>L156&gt;=0.33</f>
        <v/>
      </c>
      <c r="P156" s="54">
        <f>RANK(L156,$L$2:$L$1001)</f>
        <v/>
      </c>
      <c r="Q156" s="54">
        <f>SUMPRODUCT(($C$2:$C$1001=C156)*($L$2:$L$1001&gt;L156))+1</f>
        <v/>
      </c>
      <c r="R156" s="57" t="n">
        <v>46091</v>
      </c>
      <c r="S156" s="58" t="n">
        <v>0.5</v>
      </c>
      <c r="T156" s="59" t="n">
        <v>0.777</v>
      </c>
      <c r="U156" s="55">
        <f>IF(N156="PASS",IF(L156&gt;=0.9,"Excellent performance","Good, keep improving"),"Needs immediate attention")</f>
        <v/>
      </c>
    </row>
    <row r="157" ht="15" customHeight="1" s="39">
      <c r="A157" s="54" t="inlineStr">
        <is>
          <t>STU0156</t>
        </is>
      </c>
      <c r="B157" s="55" t="inlineStr">
        <is>
          <t>Yashvi Khanna</t>
        </is>
      </c>
      <c r="C157" s="54" t="n">
        <v>11</v>
      </c>
      <c r="D157" s="54" t="inlineStr">
        <is>
          <t>C</t>
        </is>
      </c>
      <c r="E157" s="54" t="inlineStr">
        <is>
          <t>Female</t>
        </is>
      </c>
      <c r="F157" s="54" t="n">
        <v>92</v>
      </c>
      <c r="G157" s="54" t="n">
        <v>86</v>
      </c>
      <c r="H157" s="54" t="n">
        <v>91</v>
      </c>
      <c r="I157" s="54" t="n">
        <v>78</v>
      </c>
      <c r="J157" s="54" t="n">
        <v>100</v>
      </c>
      <c r="K157" s="54">
        <f>SUM(F157:J157)</f>
        <v/>
      </c>
      <c r="L157" s="56">
        <f>ROUND(K157/500,4)</f>
        <v/>
      </c>
      <c r="M157" s="54">
        <f>IF(L157&gt;=0.9,"A+",IF(L157&gt;=0.8,"A",IF(L157&gt;=0.7,"B",IF(L157&gt;=0.6,"C",IF(L157&gt;=0.33,"D","F")))))</f>
        <v/>
      </c>
      <c r="N157" s="54">
        <f>IF(L157&gt;=0.33,"PASS","FAIL")</f>
        <v/>
      </c>
      <c r="O157" s="54">
        <f>L157&gt;=0.33</f>
        <v/>
      </c>
      <c r="P157" s="54">
        <f>RANK(L157,$L$2:$L$1001)</f>
        <v/>
      </c>
      <c r="Q157" s="54">
        <f>SUMPRODUCT(($C$2:$C$1001=C157)*($L$2:$L$1001&gt;L157))+1</f>
        <v/>
      </c>
      <c r="R157" s="57" t="n">
        <v>46091</v>
      </c>
      <c r="S157" s="58" t="n">
        <v>0.5104166666666666</v>
      </c>
      <c r="T157" s="59" t="n">
        <v>0.916</v>
      </c>
      <c r="U157" s="55">
        <f>IF(N157="PASS",IF(L157&gt;=0.9,"Excellent performance","Good, keep improving"),"Needs immediate attention")</f>
        <v/>
      </c>
    </row>
    <row r="158" ht="15" customHeight="1" s="39">
      <c r="A158" s="54" t="inlineStr">
        <is>
          <t>STU0157</t>
        </is>
      </c>
      <c r="B158" s="55" t="inlineStr">
        <is>
          <t>Zara Trivedi</t>
        </is>
      </c>
      <c r="C158" s="54" t="n">
        <v>11</v>
      </c>
      <c r="D158" s="54" t="inlineStr">
        <is>
          <t>B</t>
        </is>
      </c>
      <c r="E158" s="54" t="inlineStr">
        <is>
          <t>Female</t>
        </is>
      </c>
      <c r="F158" s="54" t="n">
        <v>71</v>
      </c>
      <c r="G158" s="54" t="n">
        <v>84</v>
      </c>
      <c r="H158" s="54" t="n">
        <v>57</v>
      </c>
      <c r="I158" s="54" t="n">
        <v>78</v>
      </c>
      <c r="J158" s="54" t="n">
        <v>48</v>
      </c>
      <c r="K158" s="54">
        <f>SUM(F158:J158)</f>
        <v/>
      </c>
      <c r="L158" s="56">
        <f>ROUND(K158/500,4)</f>
        <v/>
      </c>
      <c r="M158" s="54">
        <f>IF(L158&gt;=0.9,"A+",IF(L158&gt;=0.8,"A",IF(L158&gt;=0.7,"B",IF(L158&gt;=0.6,"C",IF(L158&gt;=0.33,"D","F")))))</f>
        <v/>
      </c>
      <c r="N158" s="54">
        <f>IF(L158&gt;=0.33,"PASS","FAIL")</f>
        <v/>
      </c>
      <c r="O158" s="54">
        <f>L158&gt;=0.33</f>
        <v/>
      </c>
      <c r="P158" s="54">
        <f>RANK(L158,$L$2:$L$1001)</f>
        <v/>
      </c>
      <c r="Q158" s="54">
        <f>SUMPRODUCT(($C$2:$C$1001=C158)*($L$2:$L$1001&gt;L158))+1</f>
        <v/>
      </c>
      <c r="R158" s="57" t="n">
        <v>46091</v>
      </c>
      <c r="S158" s="58" t="n">
        <v>0.53125</v>
      </c>
      <c r="T158" s="59" t="n">
        <v>0.962</v>
      </c>
      <c r="U158" s="55">
        <f>IF(N158="PASS",IF(L158&gt;=0.9,"Excellent performance","Good, keep improving"),"Needs immediate attention")</f>
        <v/>
      </c>
    </row>
    <row r="159" ht="15" customHeight="1" s="39">
      <c r="A159" s="54" t="inlineStr">
        <is>
          <t>STU0158</t>
        </is>
      </c>
      <c r="B159" s="55" t="inlineStr">
        <is>
          <t>Pooja Iyer</t>
        </is>
      </c>
      <c r="C159" s="54" t="n">
        <v>2</v>
      </c>
      <c r="D159" s="54" t="inlineStr">
        <is>
          <t>D</t>
        </is>
      </c>
      <c r="E159" s="54" t="inlineStr">
        <is>
          <t>Female</t>
        </is>
      </c>
      <c r="F159" s="54" t="n">
        <v>95</v>
      </c>
      <c r="G159" s="54" t="n">
        <v>65</v>
      </c>
      <c r="H159" s="54" t="n">
        <v>55</v>
      </c>
      <c r="I159" s="54" t="n">
        <v>63</v>
      </c>
      <c r="J159" s="54" t="n">
        <v>90</v>
      </c>
      <c r="K159" s="54">
        <f>SUM(F159:J159)</f>
        <v/>
      </c>
      <c r="L159" s="56">
        <f>ROUND(K159/500,4)</f>
        <v/>
      </c>
      <c r="M159" s="54">
        <f>IF(L159&gt;=0.9,"A+",IF(L159&gt;=0.8,"A",IF(L159&gt;=0.7,"B",IF(L159&gt;=0.6,"C",IF(L159&gt;=0.33,"D","F")))))</f>
        <v/>
      </c>
      <c r="N159" s="54">
        <f>IF(L159&gt;=0.33,"PASS","FAIL")</f>
        <v/>
      </c>
      <c r="O159" s="54">
        <f>L159&gt;=0.33</f>
        <v/>
      </c>
      <c r="P159" s="54">
        <f>RANK(L159,$L$2:$L$1001)</f>
        <v/>
      </c>
      <c r="Q159" s="54">
        <f>SUMPRODUCT(($C$2:$C$1001=C159)*($L$2:$L$1001&gt;L159))+1</f>
        <v/>
      </c>
      <c r="R159" s="57" t="n">
        <v>46091</v>
      </c>
      <c r="S159" s="58" t="n">
        <v>0.4375</v>
      </c>
      <c r="T159" s="59" t="n">
        <v>0.792</v>
      </c>
      <c r="U159" s="55">
        <f>IF(N159="PASS",IF(L159&gt;=0.9,"Excellent performance","Good, keep improving"),"Needs immediate attention")</f>
        <v/>
      </c>
    </row>
    <row r="160" ht="15" customHeight="1" s="39">
      <c r="A160" s="54" t="inlineStr">
        <is>
          <t>STU0159</t>
        </is>
      </c>
      <c r="B160" s="55" t="inlineStr">
        <is>
          <t>Isha Sethi</t>
        </is>
      </c>
      <c r="C160" s="54" t="n">
        <v>8</v>
      </c>
      <c r="D160" s="54" t="inlineStr">
        <is>
          <t>B</t>
        </is>
      </c>
      <c r="E160" s="54" t="inlineStr">
        <is>
          <t>Female</t>
        </is>
      </c>
      <c r="F160" s="54" t="n">
        <v>35</v>
      </c>
      <c r="G160" s="54" t="n">
        <v>39</v>
      </c>
      <c r="H160" s="54" t="n">
        <v>92</v>
      </c>
      <c r="I160" s="54" t="n">
        <v>35</v>
      </c>
      <c r="J160" s="54" t="n">
        <v>9</v>
      </c>
      <c r="K160" s="54">
        <f>SUM(F160:J160)</f>
        <v/>
      </c>
      <c r="L160" s="56">
        <f>ROUND(K160/500,4)</f>
        <v/>
      </c>
      <c r="M160" s="54">
        <f>IF(L160&gt;=0.9,"A+",IF(L160&gt;=0.8,"A",IF(L160&gt;=0.7,"B",IF(L160&gt;=0.6,"C",IF(L160&gt;=0.33,"D","F")))))</f>
        <v/>
      </c>
      <c r="N160" s="54">
        <f>IF(L160&gt;=0.33,"PASS","FAIL")</f>
        <v/>
      </c>
      <c r="O160" s="54">
        <f>L160&gt;=0.33</f>
        <v/>
      </c>
      <c r="P160" s="54">
        <f>RANK(L160,$L$2:$L$1001)</f>
        <v/>
      </c>
      <c r="Q160" s="54">
        <f>SUMPRODUCT(($C$2:$C$1001=C160)*($L$2:$L$1001&gt;L160))+1</f>
        <v/>
      </c>
      <c r="R160" s="57" t="n">
        <v>46091</v>
      </c>
      <c r="S160" s="58" t="n">
        <v>0.40625</v>
      </c>
      <c r="T160" s="59" t="n">
        <v>0.604</v>
      </c>
      <c r="U160" s="55">
        <f>IF(N160="PASS",IF(L160&gt;=0.9,"Excellent performance","Good, keep improving"),"Needs immediate attention")</f>
        <v/>
      </c>
    </row>
    <row r="161" ht="15" customHeight="1" s="39">
      <c r="A161" s="54" t="inlineStr">
        <is>
          <t>STU0160</t>
        </is>
      </c>
      <c r="B161" s="55" t="inlineStr">
        <is>
          <t>Tanvi Rao</t>
        </is>
      </c>
      <c r="C161" s="54" t="n">
        <v>7</v>
      </c>
      <c r="D161" s="54" t="inlineStr">
        <is>
          <t>B</t>
        </is>
      </c>
      <c r="E161" s="54" t="inlineStr">
        <is>
          <t>Female</t>
        </is>
      </c>
      <c r="F161" s="54" t="n">
        <v>57</v>
      </c>
      <c r="G161" s="54" t="n">
        <v>53</v>
      </c>
      <c r="H161" s="54" t="n">
        <v>76</v>
      </c>
      <c r="I161" s="54" t="n">
        <v>88</v>
      </c>
      <c r="J161" s="54" t="n">
        <v>66</v>
      </c>
      <c r="K161" s="54">
        <f>SUM(F161:J161)</f>
        <v/>
      </c>
      <c r="L161" s="56">
        <f>ROUND(K161/500,4)</f>
        <v/>
      </c>
      <c r="M161" s="54">
        <f>IF(L161&gt;=0.9,"A+",IF(L161&gt;=0.8,"A",IF(L161&gt;=0.7,"B",IF(L161&gt;=0.6,"C",IF(L161&gt;=0.33,"D","F")))))</f>
        <v/>
      </c>
      <c r="N161" s="54">
        <f>IF(L161&gt;=0.33,"PASS","FAIL")</f>
        <v/>
      </c>
      <c r="O161" s="54">
        <f>L161&gt;=0.33</f>
        <v/>
      </c>
      <c r="P161" s="54">
        <f>RANK(L161,$L$2:$L$1001)</f>
        <v/>
      </c>
      <c r="Q161" s="54">
        <f>SUMPRODUCT(($C$2:$C$1001=C161)*($L$2:$L$1001&gt;L161))+1</f>
        <v/>
      </c>
      <c r="R161" s="57" t="n">
        <v>46091</v>
      </c>
      <c r="S161" s="58" t="n">
        <v>0.3541666666666667</v>
      </c>
      <c r="T161" s="59" t="n">
        <v>0.982</v>
      </c>
      <c r="U161" s="55">
        <f>IF(N161="PASS",IF(L161&gt;=0.9,"Excellent performance","Good, keep improving"),"Needs immediate attention")</f>
        <v/>
      </c>
    </row>
    <row r="162" ht="15" customHeight="1" s="39">
      <c r="A162" s="54" t="inlineStr">
        <is>
          <t>STU0161</t>
        </is>
      </c>
      <c r="B162" s="55" t="inlineStr">
        <is>
          <t>Reyansh Kapoor</t>
        </is>
      </c>
      <c r="C162" s="54" t="n">
        <v>11</v>
      </c>
      <c r="D162" s="54" t="inlineStr">
        <is>
          <t>C</t>
        </is>
      </c>
      <c r="E162" s="54" t="inlineStr">
        <is>
          <t>Male</t>
        </is>
      </c>
      <c r="F162" s="54" t="n">
        <v>59</v>
      </c>
      <c r="G162" s="54" t="n">
        <v>85</v>
      </c>
      <c r="H162" s="54" t="n">
        <v>70</v>
      </c>
      <c r="I162" s="54" t="n">
        <v>73</v>
      </c>
      <c r="J162" s="54" t="n">
        <v>67</v>
      </c>
      <c r="K162" s="54">
        <f>SUM(F162:J162)</f>
        <v/>
      </c>
      <c r="L162" s="56">
        <f>ROUND(K162/500,4)</f>
        <v/>
      </c>
      <c r="M162" s="54">
        <f>IF(L162&gt;=0.9,"A+",IF(L162&gt;=0.8,"A",IF(L162&gt;=0.7,"B",IF(L162&gt;=0.6,"C",IF(L162&gt;=0.33,"D","F")))))</f>
        <v/>
      </c>
      <c r="N162" s="54">
        <f>IF(L162&gt;=0.33,"PASS","FAIL")</f>
        <v/>
      </c>
      <c r="O162" s="54">
        <f>L162&gt;=0.33</f>
        <v/>
      </c>
      <c r="P162" s="54">
        <f>RANK(L162,$L$2:$L$1001)</f>
        <v/>
      </c>
      <c r="Q162" s="54">
        <f>SUMPRODUCT(($C$2:$C$1001=C162)*($L$2:$L$1001&gt;L162))+1</f>
        <v/>
      </c>
      <c r="R162" s="57" t="n">
        <v>46091</v>
      </c>
      <c r="S162" s="58" t="n">
        <v>0.5</v>
      </c>
      <c r="T162" s="59" t="n">
        <v>0.921</v>
      </c>
      <c r="U162" s="55">
        <f>IF(N162="PASS",IF(L162&gt;=0.9,"Excellent performance","Good, keep improving"),"Needs immediate attention")</f>
        <v/>
      </c>
    </row>
    <row r="163" ht="15" customHeight="1" s="39">
      <c r="A163" s="54" t="inlineStr">
        <is>
          <t>STU0162</t>
        </is>
      </c>
      <c r="B163" s="55" t="inlineStr">
        <is>
          <t>Aakash Sethi</t>
        </is>
      </c>
      <c r="C163" s="54" t="n">
        <v>2</v>
      </c>
      <c r="D163" s="54" t="inlineStr">
        <is>
          <t>A</t>
        </is>
      </c>
      <c r="E163" s="54" t="inlineStr">
        <is>
          <t>Male</t>
        </is>
      </c>
      <c r="F163" s="54" t="n">
        <v>67</v>
      </c>
      <c r="G163" s="54" t="n">
        <v>69</v>
      </c>
      <c r="H163" s="54" t="n">
        <v>83</v>
      </c>
      <c r="I163" s="54" t="n">
        <v>42</v>
      </c>
      <c r="J163" s="54" t="n">
        <v>71</v>
      </c>
      <c r="K163" s="54">
        <f>SUM(F163:J163)</f>
        <v/>
      </c>
      <c r="L163" s="56">
        <f>ROUND(K163/500,4)</f>
        <v/>
      </c>
      <c r="M163" s="54">
        <f>IF(L163&gt;=0.9,"A+",IF(L163&gt;=0.8,"A",IF(L163&gt;=0.7,"B",IF(L163&gt;=0.6,"C",IF(L163&gt;=0.33,"D","F")))))</f>
        <v/>
      </c>
      <c r="N163" s="54">
        <f>IF(L163&gt;=0.33,"PASS","FAIL")</f>
        <v/>
      </c>
      <c r="O163" s="54">
        <f>L163&gt;=0.33</f>
        <v/>
      </c>
      <c r="P163" s="54">
        <f>RANK(L163,$L$2:$L$1001)</f>
        <v/>
      </c>
      <c r="Q163" s="54">
        <f>SUMPRODUCT(($C$2:$C$1001=C163)*($L$2:$L$1001&gt;L163))+1</f>
        <v/>
      </c>
      <c r="R163" s="57" t="n">
        <v>46091</v>
      </c>
      <c r="S163" s="58" t="n">
        <v>0.3541666666666667</v>
      </c>
      <c r="T163" s="59" t="n">
        <v>0.989</v>
      </c>
      <c r="U163" s="55">
        <f>IF(N163="PASS",IF(L163&gt;=0.9,"Excellent performance","Good, keep improving"),"Needs immediate attention")</f>
        <v/>
      </c>
    </row>
    <row r="164" ht="15" customHeight="1" s="39">
      <c r="A164" s="54" t="inlineStr">
        <is>
          <t>STU0163</t>
        </is>
      </c>
      <c r="B164" s="55" t="inlineStr">
        <is>
          <t>Ira Ahluwalia</t>
        </is>
      </c>
      <c r="C164" s="54" t="n">
        <v>8</v>
      </c>
      <c r="D164" s="54" t="inlineStr">
        <is>
          <t>A</t>
        </is>
      </c>
      <c r="E164" s="54" t="inlineStr">
        <is>
          <t>Female</t>
        </is>
      </c>
      <c r="F164" s="54" t="n">
        <v>98</v>
      </c>
      <c r="G164" s="54" t="n">
        <v>87</v>
      </c>
      <c r="H164" s="54" t="n">
        <v>78</v>
      </c>
      <c r="I164" s="54" t="n">
        <v>95</v>
      </c>
      <c r="J164" s="54" t="n">
        <v>92</v>
      </c>
      <c r="K164" s="54">
        <f>SUM(F164:J164)</f>
        <v/>
      </c>
      <c r="L164" s="56">
        <f>ROUND(K164/500,4)</f>
        <v/>
      </c>
      <c r="M164" s="54">
        <f>IF(L164&gt;=0.9,"A+",IF(L164&gt;=0.8,"A",IF(L164&gt;=0.7,"B",IF(L164&gt;=0.6,"C",IF(L164&gt;=0.33,"D","F")))))</f>
        <v/>
      </c>
      <c r="N164" s="54">
        <f>IF(L164&gt;=0.33,"PASS","FAIL")</f>
        <v/>
      </c>
      <c r="O164" s="54">
        <f>L164&gt;=0.33</f>
        <v/>
      </c>
      <c r="P164" s="54">
        <f>RANK(L164,$L$2:$L$1001)</f>
        <v/>
      </c>
      <c r="Q164" s="54">
        <f>SUMPRODUCT(($C$2:$C$1001=C164)*($L$2:$L$1001&gt;L164))+1</f>
        <v/>
      </c>
      <c r="R164" s="57" t="n">
        <v>46091</v>
      </c>
      <c r="S164" s="58" t="n">
        <v>0.5</v>
      </c>
      <c r="T164" s="59" t="n">
        <v>0.879</v>
      </c>
      <c r="U164" s="55">
        <f>IF(N164="PASS",IF(L164&gt;=0.9,"Excellent performance","Good, keep improving"),"Needs immediate attention")</f>
        <v/>
      </c>
    </row>
    <row r="165" ht="15" customHeight="1" s="39">
      <c r="A165" s="54" t="inlineStr">
        <is>
          <t>STU0164</t>
        </is>
      </c>
      <c r="B165" s="55" t="inlineStr">
        <is>
          <t>Aarav Reddy</t>
        </is>
      </c>
      <c r="C165" s="54" t="n">
        <v>12</v>
      </c>
      <c r="D165" s="54" t="inlineStr">
        <is>
          <t>D</t>
        </is>
      </c>
      <c r="E165" s="54" t="inlineStr">
        <is>
          <t>Male</t>
        </is>
      </c>
      <c r="F165" s="54" t="n">
        <v>49</v>
      </c>
      <c r="G165" s="54" t="n">
        <v>67</v>
      </c>
      <c r="H165" s="54" t="n">
        <v>74</v>
      </c>
      <c r="I165" s="54" t="n">
        <v>57</v>
      </c>
      <c r="J165" s="54" t="n">
        <v>56</v>
      </c>
      <c r="K165" s="54">
        <f>SUM(F165:J165)</f>
        <v/>
      </c>
      <c r="L165" s="56">
        <f>ROUND(K165/500,4)</f>
        <v/>
      </c>
      <c r="M165" s="54">
        <f>IF(L165&gt;=0.9,"A+",IF(L165&gt;=0.8,"A",IF(L165&gt;=0.7,"B",IF(L165&gt;=0.6,"C",IF(L165&gt;=0.33,"D","F")))))</f>
        <v/>
      </c>
      <c r="N165" s="54">
        <f>IF(L165&gt;=0.33,"PASS","FAIL")</f>
        <v/>
      </c>
      <c r="O165" s="54">
        <f>L165&gt;=0.33</f>
        <v/>
      </c>
      <c r="P165" s="54">
        <f>RANK(L165,$L$2:$L$1001)</f>
        <v/>
      </c>
      <c r="Q165" s="54">
        <f>SUMPRODUCT(($C$2:$C$1001=C165)*($L$2:$L$1001&gt;L165))+1</f>
        <v/>
      </c>
      <c r="R165" s="57" t="n">
        <v>46091</v>
      </c>
      <c r="S165" s="58" t="n">
        <v>0.4583333333333333</v>
      </c>
      <c r="T165" s="59" t="n">
        <v>0.908</v>
      </c>
      <c r="U165" s="55">
        <f>IF(N165="PASS",IF(L165&gt;=0.9,"Excellent performance","Good, keep improving"),"Needs immediate attention")</f>
        <v/>
      </c>
    </row>
    <row r="166" ht="15" customHeight="1" s="39">
      <c r="A166" s="54" t="inlineStr">
        <is>
          <t>STU0165</t>
        </is>
      </c>
      <c r="B166" s="55" t="inlineStr">
        <is>
          <t>Aditya Jain</t>
        </is>
      </c>
      <c r="C166" s="54" t="n">
        <v>1</v>
      </c>
      <c r="D166" s="54" t="inlineStr">
        <is>
          <t>B</t>
        </is>
      </c>
      <c r="E166" s="54" t="inlineStr">
        <is>
          <t>Male</t>
        </is>
      </c>
      <c r="F166" s="54" t="n">
        <v>63</v>
      </c>
      <c r="G166" s="54" t="n">
        <v>64</v>
      </c>
      <c r="H166" s="54" t="n">
        <v>69</v>
      </c>
      <c r="I166" s="54" t="n">
        <v>68</v>
      </c>
      <c r="J166" s="54" t="n">
        <v>53</v>
      </c>
      <c r="K166" s="54">
        <f>SUM(F166:J166)</f>
        <v/>
      </c>
      <c r="L166" s="56">
        <f>ROUND(K166/500,4)</f>
        <v/>
      </c>
      <c r="M166" s="54">
        <f>IF(L166&gt;=0.9,"A+",IF(L166&gt;=0.8,"A",IF(L166&gt;=0.7,"B",IF(L166&gt;=0.6,"C",IF(L166&gt;=0.33,"D","F")))))</f>
        <v/>
      </c>
      <c r="N166" s="54">
        <f>IF(L166&gt;=0.33,"PASS","FAIL")</f>
        <v/>
      </c>
      <c r="O166" s="54">
        <f>L166&gt;=0.33</f>
        <v/>
      </c>
      <c r="P166" s="54">
        <f>RANK(L166,$L$2:$L$1001)</f>
        <v/>
      </c>
      <c r="Q166" s="54">
        <f>SUMPRODUCT(($C$2:$C$1001=C166)*($L$2:$L$1001&gt;L166))+1</f>
        <v/>
      </c>
      <c r="R166" s="57" t="n">
        <v>46091</v>
      </c>
      <c r="S166" s="58" t="n">
        <v>0.3645833333333333</v>
      </c>
      <c r="T166" s="59" t="n">
        <v>0.977</v>
      </c>
      <c r="U166" s="55">
        <f>IF(N166="PASS",IF(L166&gt;=0.9,"Excellent performance","Good, keep improving"),"Needs immediate attention")</f>
        <v/>
      </c>
    </row>
    <row r="167" ht="15" customHeight="1" s="39">
      <c r="A167" s="54" t="inlineStr">
        <is>
          <t>STU0166</t>
        </is>
      </c>
      <c r="B167" s="55" t="inlineStr">
        <is>
          <t>Siddharth Bhatia</t>
        </is>
      </c>
      <c r="C167" s="54" t="n">
        <v>3</v>
      </c>
      <c r="D167" s="54" t="inlineStr">
        <is>
          <t>A</t>
        </is>
      </c>
      <c r="E167" s="54" t="inlineStr">
        <is>
          <t>Male</t>
        </is>
      </c>
      <c r="F167" s="54" t="n">
        <v>51</v>
      </c>
      <c r="G167" s="54" t="n">
        <v>73</v>
      </c>
      <c r="H167" s="54" t="n">
        <v>68</v>
      </c>
      <c r="I167" s="54" t="n">
        <v>89</v>
      </c>
      <c r="J167" s="54" t="n">
        <v>84</v>
      </c>
      <c r="K167" s="54">
        <f>SUM(F167:J167)</f>
        <v/>
      </c>
      <c r="L167" s="56">
        <f>ROUND(K167/500,4)</f>
        <v/>
      </c>
      <c r="M167" s="54">
        <f>IF(L167&gt;=0.9,"A+",IF(L167&gt;=0.8,"A",IF(L167&gt;=0.7,"B",IF(L167&gt;=0.6,"C",IF(L167&gt;=0.33,"D","F")))))</f>
        <v/>
      </c>
      <c r="N167" s="54">
        <f>IF(L167&gt;=0.33,"PASS","FAIL")</f>
        <v/>
      </c>
      <c r="O167" s="54">
        <f>L167&gt;=0.33</f>
        <v/>
      </c>
      <c r="P167" s="54">
        <f>RANK(L167,$L$2:$L$1001)</f>
        <v/>
      </c>
      <c r="Q167" s="54">
        <f>SUMPRODUCT(($C$2:$C$1001=C167)*($L$2:$L$1001&gt;L167))+1</f>
        <v/>
      </c>
      <c r="R167" s="57" t="n">
        <v>46091</v>
      </c>
      <c r="S167" s="58" t="n">
        <v>0.4270833333333333</v>
      </c>
      <c r="T167" s="59" t="n">
        <v>0.86</v>
      </c>
      <c r="U167" s="55">
        <f>IF(N167="PASS",IF(L167&gt;=0.9,"Excellent performance","Good, keep improving"),"Needs immediate attention")</f>
        <v/>
      </c>
    </row>
    <row r="168" ht="15" customHeight="1" s="39">
      <c r="A168" s="54" t="inlineStr">
        <is>
          <t>STU0167</t>
        </is>
      </c>
      <c r="B168" s="55" t="inlineStr">
        <is>
          <t>Yamini Rathi</t>
        </is>
      </c>
      <c r="C168" s="54" t="n">
        <v>1</v>
      </c>
      <c r="D168" s="54" t="inlineStr">
        <is>
          <t>D</t>
        </is>
      </c>
      <c r="E168" s="54" t="inlineStr">
        <is>
          <t>Female</t>
        </is>
      </c>
      <c r="F168" s="54" t="n">
        <v>71</v>
      </c>
      <c r="G168" s="54" t="n">
        <v>76</v>
      </c>
      <c r="H168" s="54" t="n">
        <v>65</v>
      </c>
      <c r="I168" s="54" t="n">
        <v>69</v>
      </c>
      <c r="J168" s="54" t="n">
        <v>57</v>
      </c>
      <c r="K168" s="54">
        <f>SUM(F168:J168)</f>
        <v/>
      </c>
      <c r="L168" s="56">
        <f>ROUND(K168/500,4)</f>
        <v/>
      </c>
      <c r="M168" s="54">
        <f>IF(L168&gt;=0.9,"A+",IF(L168&gt;=0.8,"A",IF(L168&gt;=0.7,"B",IF(L168&gt;=0.6,"C",IF(L168&gt;=0.33,"D","F")))))</f>
        <v/>
      </c>
      <c r="N168" s="54">
        <f>IF(L168&gt;=0.33,"PASS","FAIL")</f>
        <v/>
      </c>
      <c r="O168" s="54">
        <f>L168&gt;=0.33</f>
        <v/>
      </c>
      <c r="P168" s="54">
        <f>RANK(L168,$L$2:$L$1001)</f>
        <v/>
      </c>
      <c r="Q168" s="54">
        <f>SUMPRODUCT(($C$2:$C$1001=C168)*($L$2:$L$1001&gt;L168))+1</f>
        <v/>
      </c>
      <c r="R168" s="57" t="n">
        <v>46091</v>
      </c>
      <c r="S168" s="58" t="n">
        <v>0.4479166666666667</v>
      </c>
      <c r="T168" s="59" t="n">
        <v>0.751</v>
      </c>
      <c r="U168" s="55">
        <f>IF(N168="PASS",IF(L168&gt;=0.9,"Excellent performance","Good, keep improving"),"Needs immediate attention")</f>
        <v/>
      </c>
    </row>
    <row r="169" ht="15" customHeight="1" s="39">
      <c r="A169" s="54" t="inlineStr">
        <is>
          <t>STU0168</t>
        </is>
      </c>
      <c r="B169" s="55" t="inlineStr">
        <is>
          <t>Siddharth Kulkarni</t>
        </is>
      </c>
      <c r="C169" s="54" t="n">
        <v>11</v>
      </c>
      <c r="D169" s="54" t="inlineStr">
        <is>
          <t>B</t>
        </is>
      </c>
      <c r="E169" s="54" t="inlineStr">
        <is>
          <t>Male</t>
        </is>
      </c>
      <c r="F169" s="54" t="n">
        <v>85</v>
      </c>
      <c r="G169" s="54" t="n">
        <v>89</v>
      </c>
      <c r="H169" s="54" t="n">
        <v>87</v>
      </c>
      <c r="I169" s="54" t="n">
        <v>67</v>
      </c>
      <c r="J169" s="54" t="n">
        <v>54</v>
      </c>
      <c r="K169" s="54">
        <f>SUM(F169:J169)</f>
        <v/>
      </c>
      <c r="L169" s="56">
        <f>ROUND(K169/500,4)</f>
        <v/>
      </c>
      <c r="M169" s="54">
        <f>IF(L169&gt;=0.9,"A+",IF(L169&gt;=0.8,"A",IF(L169&gt;=0.7,"B",IF(L169&gt;=0.6,"C",IF(L169&gt;=0.33,"D","F")))))</f>
        <v/>
      </c>
      <c r="N169" s="54">
        <f>IF(L169&gt;=0.33,"PASS","FAIL")</f>
        <v/>
      </c>
      <c r="O169" s="54">
        <f>L169&gt;=0.33</f>
        <v/>
      </c>
      <c r="P169" s="54">
        <f>RANK(L169,$L$2:$L$1001)</f>
        <v/>
      </c>
      <c r="Q169" s="54">
        <f>SUMPRODUCT(($C$2:$C$1001=C169)*($L$2:$L$1001&gt;L169))+1</f>
        <v/>
      </c>
      <c r="R169" s="57" t="n">
        <v>46091</v>
      </c>
      <c r="S169" s="58" t="n">
        <v>0.375</v>
      </c>
      <c r="T169" s="59" t="n">
        <v>0.871</v>
      </c>
      <c r="U169" s="55">
        <f>IF(N169="PASS",IF(L169&gt;=0.9,"Excellent performance","Good, keep improving"),"Needs immediate attention")</f>
        <v/>
      </c>
    </row>
    <row r="170" ht="15" customHeight="1" s="39">
      <c r="A170" s="54" t="inlineStr">
        <is>
          <t>STU0169</t>
        </is>
      </c>
      <c r="B170" s="55" t="inlineStr">
        <is>
          <t>Heer Jain</t>
        </is>
      </c>
      <c r="C170" s="54" t="n">
        <v>12</v>
      </c>
      <c r="D170" s="54" t="inlineStr">
        <is>
          <t>C</t>
        </is>
      </c>
      <c r="E170" s="54" t="inlineStr">
        <is>
          <t>Female</t>
        </is>
      </c>
      <c r="F170" s="54" t="n">
        <v>85</v>
      </c>
      <c r="G170" s="54" t="n">
        <v>73</v>
      </c>
      <c r="H170" s="54" t="n">
        <v>69</v>
      </c>
      <c r="I170" s="54" t="n">
        <v>76</v>
      </c>
      <c r="J170" s="54" t="n">
        <v>58</v>
      </c>
      <c r="K170" s="54">
        <f>SUM(F170:J170)</f>
        <v/>
      </c>
      <c r="L170" s="56">
        <f>ROUND(K170/500,4)</f>
        <v/>
      </c>
      <c r="M170" s="54">
        <f>IF(L170&gt;=0.9,"A+",IF(L170&gt;=0.8,"A",IF(L170&gt;=0.7,"B",IF(L170&gt;=0.6,"C",IF(L170&gt;=0.33,"D","F")))))</f>
        <v/>
      </c>
      <c r="N170" s="54">
        <f>IF(L170&gt;=0.33,"PASS","FAIL")</f>
        <v/>
      </c>
      <c r="O170" s="54">
        <f>L170&gt;=0.33</f>
        <v/>
      </c>
      <c r="P170" s="54">
        <f>RANK(L170,$L$2:$L$1001)</f>
        <v/>
      </c>
      <c r="Q170" s="54">
        <f>SUMPRODUCT(($C$2:$C$1001=C170)*($L$2:$L$1001&gt;L170))+1</f>
        <v/>
      </c>
      <c r="R170" s="57" t="n">
        <v>46091</v>
      </c>
      <c r="S170" s="58" t="n">
        <v>0.4270833333333333</v>
      </c>
      <c r="T170" s="59" t="n">
        <v>0.834</v>
      </c>
      <c r="U170" s="55">
        <f>IF(N170="PASS",IF(L170&gt;=0.9,"Excellent performance","Good, keep improving"),"Needs immediate attention")</f>
        <v/>
      </c>
    </row>
    <row r="171" ht="15" customHeight="1" s="39">
      <c r="A171" s="54" t="inlineStr">
        <is>
          <t>STU0170</t>
        </is>
      </c>
      <c r="B171" s="55" t="inlineStr">
        <is>
          <t>Navya Trivedi</t>
        </is>
      </c>
      <c r="C171" s="54" t="n">
        <v>10</v>
      </c>
      <c r="D171" s="54" t="inlineStr">
        <is>
          <t>B</t>
        </is>
      </c>
      <c r="E171" s="54" t="inlineStr">
        <is>
          <t>Female</t>
        </is>
      </c>
      <c r="F171" s="54" t="n">
        <v>73</v>
      </c>
      <c r="G171" s="54" t="n">
        <v>53</v>
      </c>
      <c r="H171" s="54" t="n">
        <v>83</v>
      </c>
      <c r="I171" s="54" t="n">
        <v>68</v>
      </c>
      <c r="J171" s="54" t="n">
        <v>65</v>
      </c>
      <c r="K171" s="54">
        <f>SUM(F171:J171)</f>
        <v/>
      </c>
      <c r="L171" s="56">
        <f>ROUND(K171/500,4)</f>
        <v/>
      </c>
      <c r="M171" s="54">
        <f>IF(L171&gt;=0.9,"A+",IF(L171&gt;=0.8,"A",IF(L171&gt;=0.7,"B",IF(L171&gt;=0.6,"C",IF(L171&gt;=0.33,"D","F")))))</f>
        <v/>
      </c>
      <c r="N171" s="54">
        <f>IF(L171&gt;=0.33,"PASS","FAIL")</f>
        <v/>
      </c>
      <c r="O171" s="54">
        <f>L171&gt;=0.33</f>
        <v/>
      </c>
      <c r="P171" s="54">
        <f>RANK(L171,$L$2:$L$1001)</f>
        <v/>
      </c>
      <c r="Q171" s="54">
        <f>SUMPRODUCT(($C$2:$C$1001=C171)*($L$2:$L$1001&gt;L171))+1</f>
        <v/>
      </c>
      <c r="R171" s="57" t="n">
        <v>46091</v>
      </c>
      <c r="S171" s="58" t="n">
        <v>0.5</v>
      </c>
      <c r="T171" s="59" t="n">
        <v>0.856</v>
      </c>
      <c r="U171" s="55">
        <f>IF(N171="PASS",IF(L171&gt;=0.9,"Excellent performance","Good, keep improving"),"Needs immediate attention")</f>
        <v/>
      </c>
    </row>
    <row r="172" ht="15" customHeight="1" s="39">
      <c r="A172" s="54" t="inlineStr">
        <is>
          <t>STU0171</t>
        </is>
      </c>
      <c r="B172" s="55" t="inlineStr">
        <is>
          <t>Pari Yadav</t>
        </is>
      </c>
      <c r="C172" s="54" t="n">
        <v>9</v>
      </c>
      <c r="D172" s="54" t="inlineStr">
        <is>
          <t>A</t>
        </is>
      </c>
      <c r="E172" s="54" t="inlineStr">
        <is>
          <t>Female</t>
        </is>
      </c>
      <c r="F172" s="54" t="n">
        <v>70</v>
      </c>
      <c r="G172" s="54" t="n">
        <v>51</v>
      </c>
      <c r="H172" s="54" t="n">
        <v>58</v>
      </c>
      <c r="I172" s="54" t="n">
        <v>60</v>
      </c>
      <c r="J172" s="54" t="n">
        <v>75</v>
      </c>
      <c r="K172" s="54">
        <f>SUM(F172:J172)</f>
        <v/>
      </c>
      <c r="L172" s="56">
        <f>ROUND(K172/500,4)</f>
        <v/>
      </c>
      <c r="M172" s="54">
        <f>IF(L172&gt;=0.9,"A+",IF(L172&gt;=0.8,"A",IF(L172&gt;=0.7,"B",IF(L172&gt;=0.6,"C",IF(L172&gt;=0.33,"D","F")))))</f>
        <v/>
      </c>
      <c r="N172" s="54">
        <f>IF(L172&gt;=0.33,"PASS","FAIL")</f>
        <v/>
      </c>
      <c r="O172" s="54">
        <f>L172&gt;=0.33</f>
        <v/>
      </c>
      <c r="P172" s="54">
        <f>RANK(L172,$L$2:$L$1001)</f>
        <v/>
      </c>
      <c r="Q172" s="54">
        <f>SUMPRODUCT(($C$2:$C$1001=C172)*($L$2:$L$1001&gt;L172))+1</f>
        <v/>
      </c>
      <c r="R172" s="57" t="n">
        <v>46091</v>
      </c>
      <c r="S172" s="58" t="n">
        <v>0.5</v>
      </c>
      <c r="T172" s="59" t="n">
        <v>0.824</v>
      </c>
      <c r="U172" s="55">
        <f>IF(N172="PASS",IF(L172&gt;=0.9,"Excellent performance","Good, keep improving"),"Needs immediate attention")</f>
        <v/>
      </c>
    </row>
    <row r="173" ht="15" customHeight="1" s="39">
      <c r="A173" s="54" t="inlineStr">
        <is>
          <t>STU0172</t>
        </is>
      </c>
      <c r="B173" s="55" t="inlineStr">
        <is>
          <t>Simran Kumar</t>
        </is>
      </c>
      <c r="C173" s="54" t="n">
        <v>9</v>
      </c>
      <c r="D173" s="54" t="inlineStr">
        <is>
          <t>C</t>
        </is>
      </c>
      <c r="E173" s="54" t="inlineStr">
        <is>
          <t>Female</t>
        </is>
      </c>
      <c r="F173" s="54" t="n">
        <v>88</v>
      </c>
      <c r="G173" s="54" t="n">
        <v>62</v>
      </c>
      <c r="H173" s="54" t="n">
        <v>81</v>
      </c>
      <c r="I173" s="54" t="n">
        <v>64</v>
      </c>
      <c r="J173" s="54" t="n">
        <v>69</v>
      </c>
      <c r="K173" s="54">
        <f>SUM(F173:J173)</f>
        <v/>
      </c>
      <c r="L173" s="56">
        <f>ROUND(K173/500,4)</f>
        <v/>
      </c>
      <c r="M173" s="54">
        <f>IF(L173&gt;=0.9,"A+",IF(L173&gt;=0.8,"A",IF(L173&gt;=0.7,"B",IF(L173&gt;=0.6,"C",IF(L173&gt;=0.33,"D","F")))))</f>
        <v/>
      </c>
      <c r="N173" s="54">
        <f>IF(L173&gt;=0.33,"PASS","FAIL")</f>
        <v/>
      </c>
      <c r="O173" s="54">
        <f>L173&gt;=0.33</f>
        <v/>
      </c>
      <c r="P173" s="54">
        <f>RANK(L173,$L$2:$L$1001)</f>
        <v/>
      </c>
      <c r="Q173" s="54">
        <f>SUMPRODUCT(($C$2:$C$1001=C173)*($L$2:$L$1001&gt;L173))+1</f>
        <v/>
      </c>
      <c r="R173" s="57" t="n">
        <v>46091</v>
      </c>
      <c r="S173" s="58" t="n">
        <v>0.4166666666666667</v>
      </c>
      <c r="T173" s="59" t="n">
        <v>0.766</v>
      </c>
      <c r="U173" s="55">
        <f>IF(N173="PASS",IF(L173&gt;=0.9,"Excellent performance","Good, keep improving"),"Needs immediate attention")</f>
        <v/>
      </c>
    </row>
    <row r="174" ht="15" customHeight="1" s="39">
      <c r="A174" s="54" t="inlineStr">
        <is>
          <t>STU0173</t>
        </is>
      </c>
      <c r="B174" s="55" t="inlineStr">
        <is>
          <t>Jiya Bhatia</t>
        </is>
      </c>
      <c r="C174" s="54" t="n">
        <v>6</v>
      </c>
      <c r="D174" s="54" t="inlineStr">
        <is>
          <t>A</t>
        </is>
      </c>
      <c r="E174" s="54" t="inlineStr">
        <is>
          <t>Female</t>
        </is>
      </c>
      <c r="F174" s="54" t="n">
        <v>100</v>
      </c>
      <c r="G174" s="54" t="n">
        <v>92</v>
      </c>
      <c r="H174" s="54" t="n">
        <v>94</v>
      </c>
      <c r="I174" s="54" t="n">
        <v>83</v>
      </c>
      <c r="J174" s="54" t="n">
        <v>85</v>
      </c>
      <c r="K174" s="54">
        <f>SUM(F174:J174)</f>
        <v/>
      </c>
      <c r="L174" s="56">
        <f>ROUND(K174/500,4)</f>
        <v/>
      </c>
      <c r="M174" s="54">
        <f>IF(L174&gt;=0.9,"A+",IF(L174&gt;=0.8,"A",IF(L174&gt;=0.7,"B",IF(L174&gt;=0.6,"C",IF(L174&gt;=0.33,"D","F")))))</f>
        <v/>
      </c>
      <c r="N174" s="54">
        <f>IF(L174&gt;=0.33,"PASS","FAIL")</f>
        <v/>
      </c>
      <c r="O174" s="54">
        <f>L174&gt;=0.33</f>
        <v/>
      </c>
      <c r="P174" s="54">
        <f>RANK(L174,$L$2:$L$1001)</f>
        <v/>
      </c>
      <c r="Q174" s="54">
        <f>SUMPRODUCT(($C$2:$C$1001=C174)*($L$2:$L$1001&gt;L174))+1</f>
        <v/>
      </c>
      <c r="R174" s="57" t="n">
        <v>46091</v>
      </c>
      <c r="S174" s="58" t="n">
        <v>0.3541666666666667</v>
      </c>
      <c r="T174" s="59" t="n">
        <v>0.797</v>
      </c>
      <c r="U174" s="55">
        <f>IF(N174="PASS",IF(L174&gt;=0.9,"Excellent performance","Good, keep improving"),"Needs immediate attention")</f>
        <v/>
      </c>
    </row>
    <row r="175" ht="15" customHeight="1" s="39">
      <c r="A175" s="54" t="inlineStr">
        <is>
          <t>STU0174</t>
        </is>
      </c>
      <c r="B175" s="55" t="inlineStr">
        <is>
          <t>Mahi Chopra</t>
        </is>
      </c>
      <c r="C175" s="54" t="n">
        <v>11</v>
      </c>
      <c r="D175" s="54" t="inlineStr">
        <is>
          <t>D</t>
        </is>
      </c>
      <c r="E175" s="54" t="inlineStr">
        <is>
          <t>Female</t>
        </is>
      </c>
      <c r="F175" s="54" t="n">
        <v>98</v>
      </c>
      <c r="G175" s="54" t="n">
        <v>84</v>
      </c>
      <c r="H175" s="54" t="n">
        <v>92</v>
      </c>
      <c r="I175" s="54" t="n">
        <v>93</v>
      </c>
      <c r="J175" s="54" t="n">
        <v>100</v>
      </c>
      <c r="K175" s="54">
        <f>SUM(F175:J175)</f>
        <v/>
      </c>
      <c r="L175" s="56">
        <f>ROUND(K175/500,4)</f>
        <v/>
      </c>
      <c r="M175" s="54">
        <f>IF(L175&gt;=0.9,"A+",IF(L175&gt;=0.8,"A",IF(L175&gt;=0.7,"B",IF(L175&gt;=0.6,"C",IF(L175&gt;=0.33,"D","F")))))</f>
        <v/>
      </c>
      <c r="N175" s="54">
        <f>IF(L175&gt;=0.33,"PASS","FAIL")</f>
        <v/>
      </c>
      <c r="O175" s="54">
        <f>L175&gt;=0.33</f>
        <v/>
      </c>
      <c r="P175" s="54">
        <f>RANK(L175,$L$2:$L$1001)</f>
        <v/>
      </c>
      <c r="Q175" s="54">
        <f>SUMPRODUCT(($C$2:$C$1001=C175)*($L$2:$L$1001&gt;L175))+1</f>
        <v/>
      </c>
      <c r="R175" s="57" t="n">
        <v>46091</v>
      </c>
      <c r="S175" s="58" t="n">
        <v>0.3541666666666667</v>
      </c>
      <c r="T175" s="59" t="n">
        <v>0.894</v>
      </c>
      <c r="U175" s="55">
        <f>IF(N175="PASS",IF(L175&gt;=0.9,"Excellent performance","Good, keep improving"),"Needs immediate attention")</f>
        <v/>
      </c>
    </row>
    <row r="176" ht="15" customHeight="1" s="39">
      <c r="A176" s="54" t="inlineStr">
        <is>
          <t>STU0175</t>
        </is>
      </c>
      <c r="B176" s="55" t="inlineStr">
        <is>
          <t>Divya Chauhan</t>
        </is>
      </c>
      <c r="C176" s="54" t="n">
        <v>6</v>
      </c>
      <c r="D176" s="54" t="inlineStr">
        <is>
          <t>D</t>
        </is>
      </c>
      <c r="E176" s="54" t="inlineStr">
        <is>
          <t>Female</t>
        </is>
      </c>
      <c r="F176" s="54" t="n">
        <v>79</v>
      </c>
      <c r="G176" s="54" t="n">
        <v>98</v>
      </c>
      <c r="H176" s="54" t="n">
        <v>87</v>
      </c>
      <c r="I176" s="54" t="n">
        <v>91</v>
      </c>
      <c r="J176" s="54" t="n">
        <v>99</v>
      </c>
      <c r="K176" s="54">
        <f>SUM(F176:J176)</f>
        <v/>
      </c>
      <c r="L176" s="56">
        <f>ROUND(K176/500,4)</f>
        <v/>
      </c>
      <c r="M176" s="54">
        <f>IF(L176&gt;=0.9,"A+",IF(L176&gt;=0.8,"A",IF(L176&gt;=0.7,"B",IF(L176&gt;=0.6,"C",IF(L176&gt;=0.33,"D","F")))))</f>
        <v/>
      </c>
      <c r="N176" s="54">
        <f>IF(L176&gt;=0.33,"PASS","FAIL")</f>
        <v/>
      </c>
      <c r="O176" s="54">
        <f>L176&gt;=0.33</f>
        <v/>
      </c>
      <c r="P176" s="54">
        <f>RANK(L176,$L$2:$L$1001)</f>
        <v/>
      </c>
      <c r="Q176" s="54">
        <f>SUMPRODUCT(($C$2:$C$1001=C176)*($L$2:$L$1001&gt;L176))+1</f>
        <v/>
      </c>
      <c r="R176" s="57" t="n">
        <v>46091</v>
      </c>
      <c r="S176" s="58" t="n">
        <v>0.375</v>
      </c>
      <c r="T176" s="59" t="n">
        <v>0.827</v>
      </c>
      <c r="U176" s="55">
        <f>IF(N176="PASS",IF(L176&gt;=0.9,"Excellent performance","Good, keep improving"),"Needs immediate attention")</f>
        <v/>
      </c>
    </row>
    <row r="177" ht="15" customHeight="1" s="39">
      <c r="A177" s="54" t="inlineStr">
        <is>
          <t>STU0176</t>
        </is>
      </c>
      <c r="B177" s="55" t="inlineStr">
        <is>
          <t>Sahil Desai</t>
        </is>
      </c>
      <c r="C177" s="54" t="n">
        <v>4</v>
      </c>
      <c r="D177" s="54" t="inlineStr">
        <is>
          <t>A</t>
        </is>
      </c>
      <c r="E177" s="54" t="inlineStr">
        <is>
          <t>Male</t>
        </is>
      </c>
      <c r="F177" s="54" t="n">
        <v>76</v>
      </c>
      <c r="G177" s="54" t="n">
        <v>65</v>
      </c>
      <c r="H177" s="54" t="n">
        <v>91</v>
      </c>
      <c r="I177" s="54" t="n">
        <v>82</v>
      </c>
      <c r="J177" s="54" t="n">
        <v>68</v>
      </c>
      <c r="K177" s="54">
        <f>SUM(F177:J177)</f>
        <v/>
      </c>
      <c r="L177" s="56">
        <f>ROUND(K177/500,4)</f>
        <v/>
      </c>
      <c r="M177" s="54">
        <f>IF(L177&gt;=0.9,"A+",IF(L177&gt;=0.8,"A",IF(L177&gt;=0.7,"B",IF(L177&gt;=0.6,"C",IF(L177&gt;=0.33,"D","F")))))</f>
        <v/>
      </c>
      <c r="N177" s="54">
        <f>IF(L177&gt;=0.33,"PASS","FAIL")</f>
        <v/>
      </c>
      <c r="O177" s="54">
        <f>L177&gt;=0.33</f>
        <v/>
      </c>
      <c r="P177" s="54">
        <f>RANK(L177,$L$2:$L$1001)</f>
        <v/>
      </c>
      <c r="Q177" s="54">
        <f>SUMPRODUCT(($C$2:$C$1001=C177)*($L$2:$L$1001&gt;L177))+1</f>
        <v/>
      </c>
      <c r="R177" s="57" t="n">
        <v>46091</v>
      </c>
      <c r="S177" s="58" t="n">
        <v>0.4895833333333333</v>
      </c>
      <c r="T177" s="59" t="n">
        <v>0.951</v>
      </c>
      <c r="U177" s="55">
        <f>IF(N177="PASS",IF(L177&gt;=0.9,"Excellent performance","Good, keep improving"),"Needs immediate attention")</f>
        <v/>
      </c>
    </row>
    <row r="178" ht="15" customHeight="1" s="39">
      <c r="A178" s="54" t="inlineStr">
        <is>
          <t>STU0177</t>
        </is>
      </c>
      <c r="B178" s="55" t="inlineStr">
        <is>
          <t>Sara Chopra</t>
        </is>
      </c>
      <c r="C178" s="54" t="n">
        <v>10</v>
      </c>
      <c r="D178" s="54" t="inlineStr">
        <is>
          <t>A</t>
        </is>
      </c>
      <c r="E178" s="54" t="inlineStr">
        <is>
          <t>Female</t>
        </is>
      </c>
      <c r="F178" s="54" t="n">
        <v>69</v>
      </c>
      <c r="G178" s="54" t="n">
        <v>61</v>
      </c>
      <c r="H178" s="54" t="n">
        <v>72</v>
      </c>
      <c r="I178" s="54" t="n">
        <v>63</v>
      </c>
      <c r="J178" s="54" t="n">
        <v>65</v>
      </c>
      <c r="K178" s="54">
        <f>SUM(F178:J178)</f>
        <v/>
      </c>
      <c r="L178" s="56">
        <f>ROUND(K178/500,4)</f>
        <v/>
      </c>
      <c r="M178" s="54">
        <f>IF(L178&gt;=0.9,"A+",IF(L178&gt;=0.8,"A",IF(L178&gt;=0.7,"B",IF(L178&gt;=0.6,"C",IF(L178&gt;=0.33,"D","F")))))</f>
        <v/>
      </c>
      <c r="N178" s="54">
        <f>IF(L178&gt;=0.33,"PASS","FAIL")</f>
        <v/>
      </c>
      <c r="O178" s="54">
        <f>L178&gt;=0.33</f>
        <v/>
      </c>
      <c r="P178" s="54">
        <f>RANK(L178,$L$2:$L$1001)</f>
        <v/>
      </c>
      <c r="Q178" s="54">
        <f>SUMPRODUCT(($C$2:$C$1001=C178)*($L$2:$L$1001&gt;L178))+1</f>
        <v/>
      </c>
      <c r="R178" s="57" t="n">
        <v>46091</v>
      </c>
      <c r="S178" s="58" t="n">
        <v>0.5208333333333334</v>
      </c>
      <c r="T178" s="59" t="n">
        <v>0.874</v>
      </c>
      <c r="U178" s="55">
        <f>IF(N178="PASS",IF(L178&gt;=0.9,"Excellent performance","Good, keep improving"),"Needs immediate attention")</f>
        <v/>
      </c>
    </row>
    <row r="179" ht="15" customHeight="1" s="39">
      <c r="A179" s="54" t="inlineStr">
        <is>
          <t>STU0178</t>
        </is>
      </c>
      <c r="B179" s="55" t="inlineStr">
        <is>
          <t>Saanvi Ahluwalia</t>
        </is>
      </c>
      <c r="C179" s="54" t="n">
        <v>11</v>
      </c>
      <c r="D179" s="54" t="inlineStr">
        <is>
          <t>C</t>
        </is>
      </c>
      <c r="E179" s="54" t="inlineStr">
        <is>
          <t>Female</t>
        </is>
      </c>
      <c r="F179" s="54" t="n">
        <v>86</v>
      </c>
      <c r="G179" s="54" t="n">
        <v>81</v>
      </c>
      <c r="H179" s="54" t="n">
        <v>74</v>
      </c>
      <c r="I179" s="54" t="n">
        <v>50</v>
      </c>
      <c r="J179" s="54" t="n">
        <v>47</v>
      </c>
      <c r="K179" s="54">
        <f>SUM(F179:J179)</f>
        <v/>
      </c>
      <c r="L179" s="56">
        <f>ROUND(K179/500,4)</f>
        <v/>
      </c>
      <c r="M179" s="54">
        <f>IF(L179&gt;=0.9,"A+",IF(L179&gt;=0.8,"A",IF(L179&gt;=0.7,"B",IF(L179&gt;=0.6,"C",IF(L179&gt;=0.33,"D","F")))))</f>
        <v/>
      </c>
      <c r="N179" s="54">
        <f>IF(L179&gt;=0.33,"PASS","FAIL")</f>
        <v/>
      </c>
      <c r="O179" s="54">
        <f>L179&gt;=0.33</f>
        <v/>
      </c>
      <c r="P179" s="54">
        <f>RANK(L179,$L$2:$L$1001)</f>
        <v/>
      </c>
      <c r="Q179" s="54">
        <f>SUMPRODUCT(($C$2:$C$1001=C179)*($L$2:$L$1001&gt;L179))+1</f>
        <v/>
      </c>
      <c r="R179" s="57" t="n">
        <v>46091</v>
      </c>
      <c r="S179" s="58" t="n">
        <v>0.46875</v>
      </c>
      <c r="T179" s="59" t="n">
        <v>0.839</v>
      </c>
      <c r="U179" s="55">
        <f>IF(N179="PASS",IF(L179&gt;=0.9,"Excellent performance","Good, keep improving"),"Needs immediate attention")</f>
        <v/>
      </c>
    </row>
    <row r="180" ht="15" customHeight="1" s="39">
      <c r="A180" s="54" t="inlineStr">
        <is>
          <t>STU0179</t>
        </is>
      </c>
      <c r="B180" s="55" t="inlineStr">
        <is>
          <t>Advait Trivedi</t>
        </is>
      </c>
      <c r="C180" s="54" t="n">
        <v>9</v>
      </c>
      <c r="D180" s="54" t="inlineStr">
        <is>
          <t>A</t>
        </is>
      </c>
      <c r="E180" s="54" t="inlineStr">
        <is>
          <t>Male</t>
        </is>
      </c>
      <c r="F180" s="54" t="n">
        <v>74</v>
      </c>
      <c r="G180" s="54" t="n">
        <v>55</v>
      </c>
      <c r="H180" s="54" t="n">
        <v>59</v>
      </c>
      <c r="I180" s="54" t="n">
        <v>42</v>
      </c>
      <c r="J180" s="54" t="n">
        <v>81</v>
      </c>
      <c r="K180" s="54">
        <f>SUM(F180:J180)</f>
        <v/>
      </c>
      <c r="L180" s="56">
        <f>ROUND(K180/500,4)</f>
        <v/>
      </c>
      <c r="M180" s="54">
        <f>IF(L180&gt;=0.9,"A+",IF(L180&gt;=0.8,"A",IF(L180&gt;=0.7,"B",IF(L180&gt;=0.6,"C",IF(L180&gt;=0.33,"D","F")))))</f>
        <v/>
      </c>
      <c r="N180" s="54">
        <f>IF(L180&gt;=0.33,"PASS","FAIL")</f>
        <v/>
      </c>
      <c r="O180" s="54">
        <f>L180&gt;=0.33</f>
        <v/>
      </c>
      <c r="P180" s="54">
        <f>RANK(L180,$L$2:$L$1001)</f>
        <v/>
      </c>
      <c r="Q180" s="54">
        <f>SUMPRODUCT(($C$2:$C$1001=C180)*($L$2:$L$1001&gt;L180))+1</f>
        <v/>
      </c>
      <c r="R180" s="57" t="n">
        <v>46091</v>
      </c>
      <c r="S180" s="58" t="n">
        <v>0.5104166666666666</v>
      </c>
      <c r="T180" s="59" t="n">
        <v>0.958</v>
      </c>
      <c r="U180" s="55">
        <f>IF(N180="PASS",IF(L180&gt;=0.9,"Excellent performance","Good, keep improving"),"Needs immediate attention")</f>
        <v/>
      </c>
    </row>
    <row r="181" ht="15" customHeight="1" s="39">
      <c r="A181" s="54" t="inlineStr">
        <is>
          <t>STU0180</t>
        </is>
      </c>
      <c r="B181" s="55" t="inlineStr">
        <is>
          <t>Pranav Mukherjee</t>
        </is>
      </c>
      <c r="C181" s="54" t="n">
        <v>2</v>
      </c>
      <c r="D181" s="54" t="inlineStr">
        <is>
          <t>A</t>
        </is>
      </c>
      <c r="E181" s="54" t="inlineStr">
        <is>
          <t>Male</t>
        </is>
      </c>
      <c r="F181" s="54" t="n">
        <v>54</v>
      </c>
      <c r="G181" s="54" t="n">
        <v>57</v>
      </c>
      <c r="H181" s="54" t="n">
        <v>71</v>
      </c>
      <c r="I181" s="54" t="n">
        <v>71</v>
      </c>
      <c r="J181" s="54" t="n">
        <v>73</v>
      </c>
      <c r="K181" s="54">
        <f>SUM(F181:J181)</f>
        <v/>
      </c>
      <c r="L181" s="56">
        <f>ROUND(K181/500,4)</f>
        <v/>
      </c>
      <c r="M181" s="54">
        <f>IF(L181&gt;=0.9,"A+",IF(L181&gt;=0.8,"A",IF(L181&gt;=0.7,"B",IF(L181&gt;=0.6,"C",IF(L181&gt;=0.33,"D","F")))))</f>
        <v/>
      </c>
      <c r="N181" s="54">
        <f>IF(L181&gt;=0.33,"PASS","FAIL")</f>
        <v/>
      </c>
      <c r="O181" s="54">
        <f>L181&gt;=0.33</f>
        <v/>
      </c>
      <c r="P181" s="54">
        <f>RANK(L181,$L$2:$L$1001)</f>
        <v/>
      </c>
      <c r="Q181" s="54">
        <f>SUMPRODUCT(($C$2:$C$1001=C181)*($L$2:$L$1001&gt;L181))+1</f>
        <v/>
      </c>
      <c r="R181" s="57" t="n">
        <v>46091</v>
      </c>
      <c r="S181" s="58" t="n">
        <v>0.3333333333333333</v>
      </c>
      <c r="T181" s="59" t="n">
        <v>0.755</v>
      </c>
      <c r="U181" s="55">
        <f>IF(N181="PASS",IF(L181&gt;=0.9,"Excellent performance","Good, keep improving"),"Needs immediate attention")</f>
        <v/>
      </c>
    </row>
    <row r="182" ht="15" customHeight="1" s="39">
      <c r="A182" s="54" t="inlineStr">
        <is>
          <t>STU0181</t>
        </is>
      </c>
      <c r="B182" s="55" t="inlineStr">
        <is>
          <t>Tejas Pandey</t>
        </is>
      </c>
      <c r="C182" s="54" t="n">
        <v>5</v>
      </c>
      <c r="D182" s="54" t="inlineStr">
        <is>
          <t>A</t>
        </is>
      </c>
      <c r="E182" s="54" t="inlineStr">
        <is>
          <t>Male</t>
        </is>
      </c>
      <c r="F182" s="54" t="n">
        <v>86</v>
      </c>
      <c r="G182" s="54" t="n">
        <v>72</v>
      </c>
      <c r="H182" s="54" t="n">
        <v>96</v>
      </c>
      <c r="I182" s="54" t="n">
        <v>100</v>
      </c>
      <c r="J182" s="54" t="n">
        <v>100</v>
      </c>
      <c r="K182" s="54">
        <f>SUM(F182:J182)</f>
        <v/>
      </c>
      <c r="L182" s="56">
        <f>ROUND(K182/500,4)</f>
        <v/>
      </c>
      <c r="M182" s="54">
        <f>IF(L182&gt;=0.9,"A+",IF(L182&gt;=0.8,"A",IF(L182&gt;=0.7,"B",IF(L182&gt;=0.6,"C",IF(L182&gt;=0.33,"D","F")))))</f>
        <v/>
      </c>
      <c r="N182" s="54">
        <f>IF(L182&gt;=0.33,"PASS","FAIL")</f>
        <v/>
      </c>
      <c r="O182" s="54">
        <f>L182&gt;=0.33</f>
        <v/>
      </c>
      <c r="P182" s="54">
        <f>RANK(L182,$L$2:$L$1001)</f>
        <v/>
      </c>
      <c r="Q182" s="54">
        <f>SUMPRODUCT(($C$2:$C$1001=C182)*($L$2:$L$1001&gt;L182))+1</f>
        <v/>
      </c>
      <c r="R182" s="57" t="n">
        <v>46091</v>
      </c>
      <c r="S182" s="58" t="n">
        <v>0.5</v>
      </c>
      <c r="T182" s="59" t="n">
        <v>0.882</v>
      </c>
      <c r="U182" s="55">
        <f>IF(N182="PASS",IF(L182&gt;=0.9,"Excellent performance","Good, keep improving"),"Needs immediate attention")</f>
        <v/>
      </c>
    </row>
    <row r="183" ht="15" customHeight="1" s="39">
      <c r="A183" s="54" t="inlineStr">
        <is>
          <t>STU0182</t>
        </is>
      </c>
      <c r="B183" s="55" t="inlineStr">
        <is>
          <t>Varun Pathak</t>
        </is>
      </c>
      <c r="C183" s="54" t="n">
        <v>8</v>
      </c>
      <c r="D183" s="54" t="inlineStr">
        <is>
          <t>C</t>
        </is>
      </c>
      <c r="E183" s="54" t="inlineStr">
        <is>
          <t>Male</t>
        </is>
      </c>
      <c r="F183" s="54" t="n">
        <v>71</v>
      </c>
      <c r="G183" s="54" t="n">
        <v>51</v>
      </c>
      <c r="H183" s="54" t="n">
        <v>75</v>
      </c>
      <c r="I183" s="54" t="n">
        <v>61</v>
      </c>
      <c r="J183" s="54" t="n">
        <v>49</v>
      </c>
      <c r="K183" s="54">
        <f>SUM(F183:J183)</f>
        <v/>
      </c>
      <c r="L183" s="56">
        <f>ROUND(K183/500,4)</f>
        <v/>
      </c>
      <c r="M183" s="54">
        <f>IF(L183&gt;=0.9,"A+",IF(L183&gt;=0.8,"A",IF(L183&gt;=0.7,"B",IF(L183&gt;=0.6,"C",IF(L183&gt;=0.33,"D","F")))))</f>
        <v/>
      </c>
      <c r="N183" s="54">
        <f>IF(L183&gt;=0.33,"PASS","FAIL")</f>
        <v/>
      </c>
      <c r="O183" s="54">
        <f>L183&gt;=0.33</f>
        <v/>
      </c>
      <c r="P183" s="54">
        <f>RANK(L183,$L$2:$L$1001)</f>
        <v/>
      </c>
      <c r="Q183" s="54">
        <f>SUMPRODUCT(($C$2:$C$1001=C183)*($L$2:$L$1001&gt;L183))+1</f>
        <v/>
      </c>
      <c r="R183" s="57" t="n">
        <v>46091</v>
      </c>
      <c r="S183" s="58" t="n">
        <v>0.4583333333333333</v>
      </c>
      <c r="T183" s="59" t="n">
        <v>0.846</v>
      </c>
      <c r="U183" s="55">
        <f>IF(N183="PASS",IF(L183&gt;=0.9,"Excellent performance","Good, keep improving"),"Needs immediate attention")</f>
        <v/>
      </c>
    </row>
    <row r="184" ht="15" customHeight="1" s="39">
      <c r="A184" s="54" t="inlineStr">
        <is>
          <t>STU0183</t>
        </is>
      </c>
      <c r="B184" s="55" t="inlineStr">
        <is>
          <t>Zaid Rao</t>
        </is>
      </c>
      <c r="C184" s="54" t="n">
        <v>5</v>
      </c>
      <c r="D184" s="54" t="inlineStr">
        <is>
          <t>D</t>
        </is>
      </c>
      <c r="E184" s="54" t="inlineStr">
        <is>
          <t>Male</t>
        </is>
      </c>
      <c r="F184" s="54" t="n">
        <v>55</v>
      </c>
      <c r="G184" s="54" t="n">
        <v>2</v>
      </c>
      <c r="H184" s="54" t="n">
        <v>22</v>
      </c>
      <c r="I184" s="54" t="n">
        <v>63</v>
      </c>
      <c r="J184" s="54" t="n">
        <v>96</v>
      </c>
      <c r="K184" s="54">
        <f>SUM(F184:J184)</f>
        <v/>
      </c>
      <c r="L184" s="56">
        <f>ROUND(K184/500,4)</f>
        <v/>
      </c>
      <c r="M184" s="54">
        <f>IF(L184&gt;=0.9,"A+",IF(L184&gt;=0.8,"A",IF(L184&gt;=0.7,"B",IF(L184&gt;=0.6,"C",IF(L184&gt;=0.33,"D","F")))))</f>
        <v/>
      </c>
      <c r="N184" s="54">
        <f>IF(L184&gt;=0.33,"PASS","FAIL")</f>
        <v/>
      </c>
      <c r="O184" s="54">
        <f>L184&gt;=0.33</f>
        <v/>
      </c>
      <c r="P184" s="54">
        <f>RANK(L184,$L$2:$L$1001)</f>
        <v/>
      </c>
      <c r="Q184" s="54">
        <f>SUMPRODUCT(($C$2:$C$1001=C184)*($L$2:$L$1001&gt;L184))+1</f>
        <v/>
      </c>
      <c r="R184" s="57" t="n">
        <v>46091</v>
      </c>
      <c r="S184" s="58" t="n">
        <v>0.4375</v>
      </c>
      <c r="T184" s="59" t="n">
        <v>0.777</v>
      </c>
      <c r="U184" s="55">
        <f>IF(N184="PASS",IF(L184&gt;=0.9,"Excellent performance","Good, keep improving"),"Needs immediate attention")</f>
        <v/>
      </c>
    </row>
    <row r="185" ht="15" customHeight="1" s="39">
      <c r="A185" s="54" t="inlineStr">
        <is>
          <t>STU0184</t>
        </is>
      </c>
      <c r="B185" s="55" t="inlineStr">
        <is>
          <t>Zara Kulkarni</t>
        </is>
      </c>
      <c r="C185" s="54" t="n">
        <v>8</v>
      </c>
      <c r="D185" s="54" t="inlineStr">
        <is>
          <t>A</t>
        </is>
      </c>
      <c r="E185" s="54" t="inlineStr">
        <is>
          <t>Female</t>
        </is>
      </c>
      <c r="F185" s="54" t="n">
        <v>59</v>
      </c>
      <c r="G185" s="54" t="n">
        <v>61</v>
      </c>
      <c r="H185" s="54" t="n">
        <v>71</v>
      </c>
      <c r="I185" s="54" t="n">
        <v>57</v>
      </c>
      <c r="J185" s="54" t="n">
        <v>90</v>
      </c>
      <c r="K185" s="54">
        <f>SUM(F185:J185)</f>
        <v/>
      </c>
      <c r="L185" s="56">
        <f>ROUND(K185/500,4)</f>
        <v/>
      </c>
      <c r="M185" s="54">
        <f>IF(L185&gt;=0.9,"A+",IF(L185&gt;=0.8,"A",IF(L185&gt;=0.7,"B",IF(L185&gt;=0.6,"C",IF(L185&gt;=0.33,"D","F")))))</f>
        <v/>
      </c>
      <c r="N185" s="54">
        <f>IF(L185&gt;=0.33,"PASS","FAIL")</f>
        <v/>
      </c>
      <c r="O185" s="54">
        <f>L185&gt;=0.33</f>
        <v/>
      </c>
      <c r="P185" s="54">
        <f>RANK(L185,$L$2:$L$1001)</f>
        <v/>
      </c>
      <c r="Q185" s="54">
        <f>SUMPRODUCT(($C$2:$C$1001=C185)*($L$2:$L$1001&gt;L185))+1</f>
        <v/>
      </c>
      <c r="R185" s="57" t="n">
        <v>46091</v>
      </c>
      <c r="S185" s="58" t="n">
        <v>0.3958333333333333</v>
      </c>
      <c r="T185" s="59" t="n">
        <v>0.916</v>
      </c>
      <c r="U185" s="55">
        <f>IF(N185="PASS",IF(L185&gt;=0.9,"Excellent performance","Good, keep improving"),"Needs immediate attention")</f>
        <v/>
      </c>
    </row>
    <row r="186" ht="15" customHeight="1" s="39">
      <c r="A186" s="54" t="inlineStr">
        <is>
          <t>STU0185</t>
        </is>
      </c>
      <c r="B186" s="55" t="inlineStr">
        <is>
          <t>Rajat Gupta</t>
        </is>
      </c>
      <c r="C186" s="54" t="n">
        <v>7</v>
      </c>
      <c r="D186" s="54" t="inlineStr">
        <is>
          <t>A</t>
        </is>
      </c>
      <c r="E186" s="54" t="inlineStr">
        <is>
          <t>Male</t>
        </is>
      </c>
      <c r="F186" s="54" t="n">
        <v>59</v>
      </c>
      <c r="G186" s="54" t="n">
        <v>79</v>
      </c>
      <c r="H186" s="54" t="n">
        <v>86</v>
      </c>
      <c r="I186" s="54" t="n">
        <v>67</v>
      </c>
      <c r="J186" s="54" t="n">
        <v>50</v>
      </c>
      <c r="K186" s="54">
        <f>SUM(F186:J186)</f>
        <v/>
      </c>
      <c r="L186" s="56">
        <f>ROUND(K186/500,4)</f>
        <v/>
      </c>
      <c r="M186" s="54">
        <f>IF(L186&gt;=0.9,"A+",IF(L186&gt;=0.8,"A",IF(L186&gt;=0.7,"B",IF(L186&gt;=0.6,"C",IF(L186&gt;=0.33,"D","F")))))</f>
        <v/>
      </c>
      <c r="N186" s="54">
        <f>IF(L186&gt;=0.33,"PASS","FAIL")</f>
        <v/>
      </c>
      <c r="O186" s="54">
        <f>L186&gt;=0.33</f>
        <v/>
      </c>
      <c r="P186" s="54">
        <f>RANK(L186,$L$2:$L$1001)</f>
        <v/>
      </c>
      <c r="Q186" s="54">
        <f>SUMPRODUCT(($C$2:$C$1001=C186)*($L$2:$L$1001&gt;L186))+1</f>
        <v/>
      </c>
      <c r="R186" s="57" t="n">
        <v>46091</v>
      </c>
      <c r="S186" s="58" t="n">
        <v>0.5104166666666666</v>
      </c>
      <c r="T186" s="59" t="n">
        <v>0.877</v>
      </c>
      <c r="U186" s="55">
        <f>IF(N186="PASS",IF(L186&gt;=0.9,"Excellent performance","Good, keep improving"),"Needs immediate attention")</f>
        <v/>
      </c>
    </row>
    <row r="187" ht="15" customHeight="1" s="39">
      <c r="A187" s="54" t="inlineStr">
        <is>
          <t>STU0186</t>
        </is>
      </c>
      <c r="B187" s="55" t="inlineStr">
        <is>
          <t>Isha Verma</t>
        </is>
      </c>
      <c r="C187" s="54" t="n">
        <v>10</v>
      </c>
      <c r="D187" s="54" t="inlineStr">
        <is>
          <t>A</t>
        </is>
      </c>
      <c r="E187" s="54" t="inlineStr">
        <is>
          <t>Female</t>
        </is>
      </c>
      <c r="F187" s="54" t="n">
        <v>96</v>
      </c>
      <c r="G187" s="54" t="n">
        <v>87</v>
      </c>
      <c r="H187" s="54" t="n">
        <v>74</v>
      </c>
      <c r="I187" s="54" t="n">
        <v>57</v>
      </c>
      <c r="J187" s="54" t="n">
        <v>77</v>
      </c>
      <c r="K187" s="54">
        <f>SUM(F187:J187)</f>
        <v/>
      </c>
      <c r="L187" s="56">
        <f>ROUND(K187/500,4)</f>
        <v/>
      </c>
      <c r="M187" s="54">
        <f>IF(L187&gt;=0.9,"A+",IF(L187&gt;=0.8,"A",IF(L187&gt;=0.7,"B",IF(L187&gt;=0.6,"C",IF(L187&gt;=0.33,"D","F")))))</f>
        <v/>
      </c>
      <c r="N187" s="54">
        <f>IF(L187&gt;=0.33,"PASS","FAIL")</f>
        <v/>
      </c>
      <c r="O187" s="54">
        <f>L187&gt;=0.33</f>
        <v/>
      </c>
      <c r="P187" s="54">
        <f>RANK(L187,$L$2:$L$1001)</f>
        <v/>
      </c>
      <c r="Q187" s="54">
        <f>SUMPRODUCT(($C$2:$C$1001=C187)*($L$2:$L$1001&gt;L187))+1</f>
        <v/>
      </c>
      <c r="R187" s="57" t="n">
        <v>46091</v>
      </c>
      <c r="S187" s="58" t="n">
        <v>0.375</v>
      </c>
      <c r="T187" s="59" t="n">
        <v>0.885</v>
      </c>
      <c r="U187" s="55">
        <f>IF(N187="PASS",IF(L187&gt;=0.9,"Excellent performance","Good, keep improving"),"Needs immediate attention")</f>
        <v/>
      </c>
    </row>
    <row r="188" ht="15" customHeight="1" s="39">
      <c r="A188" s="54" t="inlineStr">
        <is>
          <t>STU0187</t>
        </is>
      </c>
      <c r="B188" s="55" t="inlineStr">
        <is>
          <t>Tara Verma</t>
        </is>
      </c>
      <c r="C188" s="54" t="n">
        <v>12</v>
      </c>
      <c r="D188" s="54" t="inlineStr">
        <is>
          <t>D</t>
        </is>
      </c>
      <c r="E188" s="54" t="inlineStr">
        <is>
          <t>Female</t>
        </is>
      </c>
      <c r="F188" s="54" t="n">
        <v>63</v>
      </c>
      <c r="G188" s="54" t="n">
        <v>75</v>
      </c>
      <c r="H188" s="54" t="n">
        <v>70</v>
      </c>
      <c r="I188" s="54" t="n">
        <v>65</v>
      </c>
      <c r="J188" s="54" t="n">
        <v>73</v>
      </c>
      <c r="K188" s="54">
        <f>SUM(F188:J188)</f>
        <v/>
      </c>
      <c r="L188" s="56">
        <f>ROUND(K188/500,4)</f>
        <v/>
      </c>
      <c r="M188" s="54">
        <f>IF(L188&gt;=0.9,"A+",IF(L188&gt;=0.8,"A",IF(L188&gt;=0.7,"B",IF(L188&gt;=0.6,"C",IF(L188&gt;=0.33,"D","F")))))</f>
        <v/>
      </c>
      <c r="N188" s="54">
        <f>IF(L188&gt;=0.33,"PASS","FAIL")</f>
        <v/>
      </c>
      <c r="O188" s="54">
        <f>L188&gt;=0.33</f>
        <v/>
      </c>
      <c r="P188" s="54">
        <f>RANK(L188,$L$2:$L$1001)</f>
        <v/>
      </c>
      <c r="Q188" s="54">
        <f>SUMPRODUCT(($C$2:$C$1001=C188)*($L$2:$L$1001&gt;L188))+1</f>
        <v/>
      </c>
      <c r="R188" s="57" t="n">
        <v>46091</v>
      </c>
      <c r="S188" s="58" t="n">
        <v>0.3541666666666667</v>
      </c>
      <c r="T188" s="59" t="n">
        <v>0.999</v>
      </c>
      <c r="U188" s="55">
        <f>IF(N188="PASS",IF(L188&gt;=0.9,"Excellent performance","Good, keep improving"),"Needs immediate attention")</f>
        <v/>
      </c>
    </row>
    <row r="189" ht="15" customHeight="1" s="39">
      <c r="A189" s="54" t="inlineStr">
        <is>
          <t>STU0188</t>
        </is>
      </c>
      <c r="B189" s="55" t="inlineStr">
        <is>
          <t>Tara Singh</t>
        </is>
      </c>
      <c r="C189" s="54" t="n">
        <v>10</v>
      </c>
      <c r="D189" s="54" t="inlineStr">
        <is>
          <t>D</t>
        </is>
      </c>
      <c r="E189" s="54" t="inlineStr">
        <is>
          <t>Female</t>
        </is>
      </c>
      <c r="F189" s="54" t="n">
        <v>66</v>
      </c>
      <c r="G189" s="54" t="n">
        <v>69</v>
      </c>
      <c r="H189" s="54" t="n">
        <v>66</v>
      </c>
      <c r="I189" s="54" t="n">
        <v>74</v>
      </c>
      <c r="J189" s="54" t="n">
        <v>83</v>
      </c>
      <c r="K189" s="54">
        <f>SUM(F189:J189)</f>
        <v/>
      </c>
      <c r="L189" s="56">
        <f>ROUND(K189/500,4)</f>
        <v/>
      </c>
      <c r="M189" s="54">
        <f>IF(L189&gt;=0.9,"A+",IF(L189&gt;=0.8,"A",IF(L189&gt;=0.7,"B",IF(L189&gt;=0.6,"C",IF(L189&gt;=0.33,"D","F")))))</f>
        <v/>
      </c>
      <c r="N189" s="54">
        <f>IF(L189&gt;=0.33,"PASS","FAIL")</f>
        <v/>
      </c>
      <c r="O189" s="54">
        <f>L189&gt;=0.33</f>
        <v/>
      </c>
      <c r="P189" s="54">
        <f>RANK(L189,$L$2:$L$1001)</f>
        <v/>
      </c>
      <c r="Q189" s="54">
        <f>SUMPRODUCT(($C$2:$C$1001=C189)*($L$2:$L$1001&gt;L189))+1</f>
        <v/>
      </c>
      <c r="R189" s="57" t="n">
        <v>46091</v>
      </c>
      <c r="S189" s="58" t="n">
        <v>0.4479166666666667</v>
      </c>
      <c r="T189" s="59" t="n">
        <v>0.984</v>
      </c>
      <c r="U189" s="55">
        <f>IF(N189="PASS",IF(L189&gt;=0.9,"Excellent performance","Good, keep improving"),"Needs immediate attention")</f>
        <v/>
      </c>
    </row>
    <row r="190" ht="15" customHeight="1" s="39">
      <c r="A190" s="54" t="inlineStr">
        <is>
          <t>STU0189</t>
        </is>
      </c>
      <c r="B190" s="55" t="inlineStr">
        <is>
          <t>Ishaan Rawat</t>
        </is>
      </c>
      <c r="C190" s="54" t="n">
        <v>11</v>
      </c>
      <c r="D190" s="54" t="inlineStr">
        <is>
          <t>C</t>
        </is>
      </c>
      <c r="E190" s="54" t="inlineStr">
        <is>
          <t>Male</t>
        </is>
      </c>
      <c r="F190" s="54" t="n">
        <v>91</v>
      </c>
      <c r="G190" s="54" t="n">
        <v>74</v>
      </c>
      <c r="H190" s="54" t="n">
        <v>67</v>
      </c>
      <c r="I190" s="54" t="n">
        <v>85</v>
      </c>
      <c r="J190" s="54" t="n">
        <v>68</v>
      </c>
      <c r="K190" s="54">
        <f>SUM(F190:J190)</f>
        <v/>
      </c>
      <c r="L190" s="56">
        <f>ROUND(K190/500,4)</f>
        <v/>
      </c>
      <c r="M190" s="54">
        <f>IF(L190&gt;=0.9,"A+",IF(L190&gt;=0.8,"A",IF(L190&gt;=0.7,"B",IF(L190&gt;=0.6,"C",IF(L190&gt;=0.33,"D","F")))))</f>
        <v/>
      </c>
      <c r="N190" s="54">
        <f>IF(L190&gt;=0.33,"PASS","FAIL")</f>
        <v/>
      </c>
      <c r="O190" s="54">
        <f>L190&gt;=0.33</f>
        <v/>
      </c>
      <c r="P190" s="54">
        <f>RANK(L190,$L$2:$L$1001)</f>
        <v/>
      </c>
      <c r="Q190" s="54">
        <f>SUMPRODUCT(($C$2:$C$1001=C190)*($L$2:$L$1001&gt;L190))+1</f>
        <v/>
      </c>
      <c r="R190" s="57" t="n">
        <v>46091</v>
      </c>
      <c r="S190" s="58" t="n">
        <v>0.3854166666666667</v>
      </c>
      <c r="T190" s="59" t="n">
        <v>0.8179999999999999</v>
      </c>
      <c r="U190" s="55">
        <f>IF(N190="PASS",IF(L190&gt;=0.9,"Excellent performance","Good, keep improving"),"Needs immediate attention")</f>
        <v/>
      </c>
    </row>
    <row r="191" ht="15" customHeight="1" s="39">
      <c r="A191" s="54" t="inlineStr">
        <is>
          <t>STU0190</t>
        </is>
      </c>
      <c r="B191" s="55" t="inlineStr">
        <is>
          <t>Ananya Kumar</t>
        </is>
      </c>
      <c r="C191" s="54" t="n">
        <v>2</v>
      </c>
      <c r="D191" s="54" t="inlineStr">
        <is>
          <t>C</t>
        </is>
      </c>
      <c r="E191" s="54" t="inlineStr">
        <is>
          <t>Female</t>
        </is>
      </c>
      <c r="F191" s="54" t="n">
        <v>67</v>
      </c>
      <c r="G191" s="54" t="n">
        <v>68</v>
      </c>
      <c r="H191" s="54" t="n">
        <v>82</v>
      </c>
      <c r="I191" s="54" t="n">
        <v>73</v>
      </c>
      <c r="J191" s="54" t="n">
        <v>67</v>
      </c>
      <c r="K191" s="54">
        <f>SUM(F191:J191)</f>
        <v/>
      </c>
      <c r="L191" s="56">
        <f>ROUND(K191/500,4)</f>
        <v/>
      </c>
      <c r="M191" s="54">
        <f>IF(L191&gt;=0.9,"A+",IF(L191&gt;=0.8,"A",IF(L191&gt;=0.7,"B",IF(L191&gt;=0.6,"C",IF(L191&gt;=0.33,"D","F")))))</f>
        <v/>
      </c>
      <c r="N191" s="54">
        <f>IF(L191&gt;=0.33,"PASS","FAIL")</f>
        <v/>
      </c>
      <c r="O191" s="54">
        <f>L191&gt;=0.33</f>
        <v/>
      </c>
      <c r="P191" s="54">
        <f>RANK(L191,$L$2:$L$1001)</f>
        <v/>
      </c>
      <c r="Q191" s="54">
        <f>SUMPRODUCT(($C$2:$C$1001=C191)*($L$2:$L$1001&gt;L191))+1</f>
        <v/>
      </c>
      <c r="R191" s="57" t="n">
        <v>46091</v>
      </c>
      <c r="S191" s="58" t="n">
        <v>0.34375</v>
      </c>
      <c r="T191" s="59" t="n">
        <v>0.804</v>
      </c>
      <c r="U191" s="55">
        <f>IF(N191="PASS",IF(L191&gt;=0.9,"Excellent performance","Good, keep improving"),"Needs immediate attention")</f>
        <v/>
      </c>
    </row>
    <row r="192" ht="15" customHeight="1" s="39">
      <c r="A192" s="54" t="inlineStr">
        <is>
          <t>STU0191</t>
        </is>
      </c>
      <c r="B192" s="55" t="inlineStr">
        <is>
          <t>Priya Pandey</t>
        </is>
      </c>
      <c r="C192" s="54" t="n">
        <v>6</v>
      </c>
      <c r="D192" s="54" t="inlineStr">
        <is>
          <t>D</t>
        </is>
      </c>
      <c r="E192" s="54" t="inlineStr">
        <is>
          <t>Female</t>
        </is>
      </c>
      <c r="F192" s="54" t="n">
        <v>74</v>
      </c>
      <c r="G192" s="54" t="n">
        <v>62</v>
      </c>
      <c r="H192" s="54" t="n">
        <v>76</v>
      </c>
      <c r="I192" s="54" t="n">
        <v>94</v>
      </c>
      <c r="J192" s="54" t="n">
        <v>85</v>
      </c>
      <c r="K192" s="54">
        <f>SUM(F192:J192)</f>
        <v/>
      </c>
      <c r="L192" s="56">
        <f>ROUND(K192/500,4)</f>
        <v/>
      </c>
      <c r="M192" s="54">
        <f>IF(L192&gt;=0.9,"A+",IF(L192&gt;=0.8,"A",IF(L192&gt;=0.7,"B",IF(L192&gt;=0.6,"C",IF(L192&gt;=0.33,"D","F")))))</f>
        <v/>
      </c>
      <c r="N192" s="54">
        <f>IF(L192&gt;=0.33,"PASS","FAIL")</f>
        <v/>
      </c>
      <c r="O192" s="54">
        <f>L192&gt;=0.33</f>
        <v/>
      </c>
      <c r="P192" s="54">
        <f>RANK(L192,$L$2:$L$1001)</f>
        <v/>
      </c>
      <c r="Q192" s="54">
        <f>SUMPRODUCT(($C$2:$C$1001=C192)*($L$2:$L$1001&gt;L192))+1</f>
        <v/>
      </c>
      <c r="R192" s="57" t="n">
        <v>46091</v>
      </c>
      <c r="S192" s="58" t="n">
        <v>0.4375</v>
      </c>
      <c r="T192" s="59" t="n">
        <v>0.773</v>
      </c>
      <c r="U192" s="55">
        <f>IF(N192="PASS",IF(L192&gt;=0.9,"Excellent performance","Good, keep improving"),"Needs immediate attention")</f>
        <v/>
      </c>
    </row>
    <row r="193" ht="15" customHeight="1" s="39">
      <c r="A193" s="54" t="inlineStr">
        <is>
          <t>STU0192</t>
        </is>
      </c>
      <c r="B193" s="55" t="inlineStr">
        <is>
          <t>Diya Desai</t>
        </is>
      </c>
      <c r="C193" s="54" t="n">
        <v>2</v>
      </c>
      <c r="D193" s="54" t="inlineStr">
        <is>
          <t>D</t>
        </is>
      </c>
      <c r="E193" s="54" t="inlineStr">
        <is>
          <t>Female</t>
        </is>
      </c>
      <c r="F193" s="54" t="n">
        <v>61</v>
      </c>
      <c r="G193" s="54" t="n">
        <v>70</v>
      </c>
      <c r="H193" s="54" t="n">
        <v>89</v>
      </c>
      <c r="I193" s="54" t="n">
        <v>72</v>
      </c>
      <c r="J193" s="54" t="n">
        <v>53</v>
      </c>
      <c r="K193" s="54">
        <f>SUM(F193:J193)</f>
        <v/>
      </c>
      <c r="L193" s="56">
        <f>ROUND(K193/500,4)</f>
        <v/>
      </c>
      <c r="M193" s="54">
        <f>IF(L193&gt;=0.9,"A+",IF(L193&gt;=0.8,"A",IF(L193&gt;=0.7,"B",IF(L193&gt;=0.6,"C",IF(L193&gt;=0.33,"D","F")))))</f>
        <v/>
      </c>
      <c r="N193" s="54">
        <f>IF(L193&gt;=0.33,"PASS","FAIL")</f>
        <v/>
      </c>
      <c r="O193" s="54">
        <f>L193&gt;=0.33</f>
        <v/>
      </c>
      <c r="P193" s="54">
        <f>RANK(L193,$L$2:$L$1001)</f>
        <v/>
      </c>
      <c r="Q193" s="54">
        <f>SUMPRODUCT(($C$2:$C$1001=C193)*($L$2:$L$1001&gt;L193))+1</f>
        <v/>
      </c>
      <c r="R193" s="57" t="n">
        <v>46091</v>
      </c>
      <c r="S193" s="58" t="n">
        <v>0.4166666666666667</v>
      </c>
      <c r="T193" s="59" t="n">
        <v>0.778</v>
      </c>
      <c r="U193" s="55">
        <f>IF(N193="PASS",IF(L193&gt;=0.9,"Excellent performance","Good, keep improving"),"Needs immediate attention")</f>
        <v/>
      </c>
    </row>
    <row r="194" ht="15" customHeight="1" s="39">
      <c r="A194" s="54" t="inlineStr">
        <is>
          <t>STU0193</t>
        </is>
      </c>
      <c r="B194" s="55" t="inlineStr">
        <is>
          <t>Aakash Srivastava</t>
        </is>
      </c>
      <c r="C194" s="54" t="n">
        <v>7</v>
      </c>
      <c r="D194" s="54" t="inlineStr">
        <is>
          <t>C</t>
        </is>
      </c>
      <c r="E194" s="54" t="inlineStr">
        <is>
          <t>Male</t>
        </is>
      </c>
      <c r="F194" s="54" t="n">
        <v>100</v>
      </c>
      <c r="G194" s="54" t="n">
        <v>100</v>
      </c>
      <c r="H194" s="54" t="n">
        <v>94</v>
      </c>
      <c r="I194" s="54" t="n">
        <v>98</v>
      </c>
      <c r="J194" s="54" t="n">
        <v>99</v>
      </c>
      <c r="K194" s="54">
        <f>SUM(F194:J194)</f>
        <v/>
      </c>
      <c r="L194" s="56">
        <f>ROUND(K194/500,4)</f>
        <v/>
      </c>
      <c r="M194" s="54">
        <f>IF(L194&gt;=0.9,"A+",IF(L194&gt;=0.8,"A",IF(L194&gt;=0.7,"B",IF(L194&gt;=0.6,"C",IF(L194&gt;=0.33,"D","F")))))</f>
        <v/>
      </c>
      <c r="N194" s="54">
        <f>IF(L194&gt;=0.33,"PASS","FAIL")</f>
        <v/>
      </c>
      <c r="O194" s="54">
        <f>L194&gt;=0.33</f>
        <v/>
      </c>
      <c r="P194" s="54">
        <f>RANK(L194,$L$2:$L$1001)</f>
        <v/>
      </c>
      <c r="Q194" s="54">
        <f>SUMPRODUCT(($C$2:$C$1001=C194)*($L$2:$L$1001&gt;L194))+1</f>
        <v/>
      </c>
      <c r="R194" s="57" t="n">
        <v>46091</v>
      </c>
      <c r="S194" s="58" t="n">
        <v>0.4895833333333333</v>
      </c>
      <c r="T194" s="59" t="n">
        <v>0.9</v>
      </c>
      <c r="U194" s="55">
        <f>IF(N194="PASS",IF(L194&gt;=0.9,"Excellent performance","Good, keep improving"),"Needs immediate attention")</f>
        <v/>
      </c>
    </row>
    <row r="195" ht="15" customHeight="1" s="39">
      <c r="A195" s="54" t="inlineStr">
        <is>
          <t>STU0194</t>
        </is>
      </c>
      <c r="B195" s="55" t="inlineStr">
        <is>
          <t>Zoya Das</t>
        </is>
      </c>
      <c r="C195" s="54" t="n">
        <v>2</v>
      </c>
      <c r="D195" s="54" t="inlineStr">
        <is>
          <t>B</t>
        </is>
      </c>
      <c r="E195" s="54" t="inlineStr">
        <is>
          <t>Female</t>
        </is>
      </c>
      <c r="F195" s="54" t="n">
        <v>71</v>
      </c>
      <c r="G195" s="54" t="n">
        <v>67</v>
      </c>
      <c r="H195" s="54" t="n">
        <v>66</v>
      </c>
      <c r="I195" s="54" t="n">
        <v>46</v>
      </c>
      <c r="J195" s="54" t="n">
        <v>75</v>
      </c>
      <c r="K195" s="54">
        <f>SUM(F195:J195)</f>
        <v/>
      </c>
      <c r="L195" s="56">
        <f>ROUND(K195/500,4)</f>
        <v/>
      </c>
      <c r="M195" s="54">
        <f>IF(L195&gt;=0.9,"A+",IF(L195&gt;=0.8,"A",IF(L195&gt;=0.7,"B",IF(L195&gt;=0.6,"C",IF(L195&gt;=0.33,"D","F")))))</f>
        <v/>
      </c>
      <c r="N195" s="54">
        <f>IF(L195&gt;=0.33,"PASS","FAIL")</f>
        <v/>
      </c>
      <c r="O195" s="54">
        <f>L195&gt;=0.33</f>
        <v/>
      </c>
      <c r="P195" s="54">
        <f>RANK(L195,$L$2:$L$1001)</f>
        <v/>
      </c>
      <c r="Q195" s="54">
        <f>SUMPRODUCT(($C$2:$C$1001=C195)*($L$2:$L$1001&gt;L195))+1</f>
        <v/>
      </c>
      <c r="R195" s="57" t="n">
        <v>46091</v>
      </c>
      <c r="S195" s="58" t="n">
        <v>0.3958333333333333</v>
      </c>
      <c r="T195" s="59" t="n">
        <v>0.896</v>
      </c>
      <c r="U195" s="55">
        <f>IF(N195="PASS",IF(L195&gt;=0.9,"Excellent performance","Good, keep improving"),"Needs immediate attention")</f>
        <v/>
      </c>
    </row>
    <row r="196" ht="15" customHeight="1" s="39">
      <c r="A196" s="54" t="inlineStr">
        <is>
          <t>STU0195</t>
        </is>
      </c>
      <c r="B196" s="55" t="inlineStr">
        <is>
          <t>Zoya Bansal</t>
        </is>
      </c>
      <c r="C196" s="54" t="n">
        <v>12</v>
      </c>
      <c r="D196" s="54" t="inlineStr">
        <is>
          <t>D</t>
        </is>
      </c>
      <c r="E196" s="54" t="inlineStr">
        <is>
          <t>Female</t>
        </is>
      </c>
      <c r="F196" s="54" t="n">
        <v>92</v>
      </c>
      <c r="G196" s="54" t="n">
        <v>60</v>
      </c>
      <c r="H196" s="54" t="n">
        <v>77</v>
      </c>
      <c r="I196" s="54" t="n">
        <v>78</v>
      </c>
      <c r="J196" s="54" t="n">
        <v>63</v>
      </c>
      <c r="K196" s="54">
        <f>SUM(F196:J196)</f>
        <v/>
      </c>
      <c r="L196" s="56">
        <f>ROUND(K196/500,4)</f>
        <v/>
      </c>
      <c r="M196" s="54">
        <f>IF(L196&gt;=0.9,"A+",IF(L196&gt;=0.8,"A",IF(L196&gt;=0.7,"B",IF(L196&gt;=0.6,"C",IF(L196&gt;=0.33,"D","F")))))</f>
        <v/>
      </c>
      <c r="N196" s="54">
        <f>IF(L196&gt;=0.33,"PASS","FAIL")</f>
        <v/>
      </c>
      <c r="O196" s="54">
        <f>L196&gt;=0.33</f>
        <v/>
      </c>
      <c r="P196" s="54">
        <f>RANK(L196,$L$2:$L$1001)</f>
        <v/>
      </c>
      <c r="Q196" s="54">
        <f>SUMPRODUCT(($C$2:$C$1001=C196)*($L$2:$L$1001&gt;L196))+1</f>
        <v/>
      </c>
      <c r="R196" s="57" t="n">
        <v>46091</v>
      </c>
      <c r="S196" s="58" t="n">
        <v>0.4270833333333333</v>
      </c>
      <c r="T196" s="59" t="n">
        <v>0.876</v>
      </c>
      <c r="U196" s="55">
        <f>IF(N196="PASS",IF(L196&gt;=0.9,"Excellent performance","Good, keep improving"),"Needs immediate attention")</f>
        <v/>
      </c>
    </row>
    <row r="197" ht="15" customHeight="1" s="39">
      <c r="A197" s="54" t="inlineStr">
        <is>
          <t>STU0196</t>
        </is>
      </c>
      <c r="B197" s="55" t="inlineStr">
        <is>
          <t>Om Gupta</t>
        </is>
      </c>
      <c r="C197" s="54" t="n">
        <v>3</v>
      </c>
      <c r="D197" s="54" t="inlineStr">
        <is>
          <t>D</t>
        </is>
      </c>
      <c r="E197" s="54" t="inlineStr">
        <is>
          <t>Male</t>
        </is>
      </c>
      <c r="F197" s="54" t="n">
        <v>69</v>
      </c>
      <c r="G197" s="54" t="n">
        <v>85</v>
      </c>
      <c r="H197" s="54" t="n">
        <v>69</v>
      </c>
      <c r="I197" s="54" t="n">
        <v>64</v>
      </c>
      <c r="J197" s="54" t="n">
        <v>72</v>
      </c>
      <c r="K197" s="54">
        <f>SUM(F197:J197)</f>
        <v/>
      </c>
      <c r="L197" s="56">
        <f>ROUND(K197/500,4)</f>
        <v/>
      </c>
      <c r="M197" s="54">
        <f>IF(L197&gt;=0.9,"A+",IF(L197&gt;=0.8,"A",IF(L197&gt;=0.7,"B",IF(L197&gt;=0.6,"C",IF(L197&gt;=0.33,"D","F")))))</f>
        <v/>
      </c>
      <c r="N197" s="54">
        <f>IF(L197&gt;=0.33,"PASS","FAIL")</f>
        <v/>
      </c>
      <c r="O197" s="54">
        <f>L197&gt;=0.33</f>
        <v/>
      </c>
      <c r="P197" s="54">
        <f>RANK(L197,$L$2:$L$1001)</f>
        <v/>
      </c>
      <c r="Q197" s="54">
        <f>SUMPRODUCT(($C$2:$C$1001=C197)*($L$2:$L$1001&gt;L197))+1</f>
        <v/>
      </c>
      <c r="R197" s="57" t="n">
        <v>46091</v>
      </c>
      <c r="S197" s="58" t="n">
        <v>0.4583333333333333</v>
      </c>
      <c r="T197" s="59" t="n">
        <v>0.86</v>
      </c>
      <c r="U197" s="55">
        <f>IF(N197="PASS",IF(L197&gt;=0.9,"Excellent performance","Good, keep improving"),"Needs immediate attention")</f>
        <v/>
      </c>
    </row>
    <row r="198" ht="15" customHeight="1" s="39">
      <c r="A198" s="54" t="inlineStr">
        <is>
          <t>STU0197</t>
        </is>
      </c>
      <c r="B198" s="55" t="inlineStr">
        <is>
          <t>Ayaan Pillai</t>
        </is>
      </c>
      <c r="C198" s="54" t="n">
        <v>2</v>
      </c>
      <c r="D198" s="54" t="inlineStr">
        <is>
          <t>B</t>
        </is>
      </c>
      <c r="E198" s="54" t="inlineStr">
        <is>
          <t>Male</t>
        </is>
      </c>
      <c r="F198" s="54" t="n">
        <v>66</v>
      </c>
      <c r="G198" s="54" t="n">
        <v>33</v>
      </c>
      <c r="H198" s="54" t="n">
        <v>93</v>
      </c>
      <c r="I198" s="54" t="n">
        <v>42</v>
      </c>
      <c r="J198" s="54" t="n">
        <v>13</v>
      </c>
      <c r="K198" s="54">
        <f>SUM(F198:J198)</f>
        <v/>
      </c>
      <c r="L198" s="56">
        <f>ROUND(K198/500,4)</f>
        <v/>
      </c>
      <c r="M198" s="54">
        <f>IF(L198&gt;=0.9,"A+",IF(L198&gt;=0.8,"A",IF(L198&gt;=0.7,"B",IF(L198&gt;=0.6,"C",IF(L198&gt;=0.33,"D","F")))))</f>
        <v/>
      </c>
      <c r="N198" s="54">
        <f>IF(L198&gt;=0.33,"PASS","FAIL")</f>
        <v/>
      </c>
      <c r="O198" s="54">
        <f>L198&gt;=0.33</f>
        <v/>
      </c>
      <c r="P198" s="54">
        <f>RANK(L198,$L$2:$L$1001)</f>
        <v/>
      </c>
      <c r="Q198" s="54">
        <f>SUMPRODUCT(($C$2:$C$1001=C198)*($L$2:$L$1001&gt;L198))+1</f>
        <v/>
      </c>
      <c r="R198" s="57" t="n">
        <v>46091</v>
      </c>
      <c r="S198" s="58" t="n">
        <v>0.4895833333333333</v>
      </c>
      <c r="T198" s="59" t="n">
        <v>0.6860000000000001</v>
      </c>
      <c r="U198" s="55">
        <f>IF(N198="PASS",IF(L198&gt;=0.9,"Excellent performance","Good, keep improving"),"Needs immediate attention")</f>
        <v/>
      </c>
    </row>
    <row r="199" ht="15" customHeight="1" s="39">
      <c r="A199" s="54" t="inlineStr">
        <is>
          <t>STU0198</t>
        </is>
      </c>
      <c r="B199" s="55" t="inlineStr">
        <is>
          <t>Nisha Thakur</t>
        </is>
      </c>
      <c r="C199" s="54" t="n">
        <v>10</v>
      </c>
      <c r="D199" s="54" t="inlineStr">
        <is>
          <t>B</t>
        </is>
      </c>
      <c r="E199" s="54" t="inlineStr">
        <is>
          <t>Female</t>
        </is>
      </c>
      <c r="F199" s="54" t="n">
        <v>2</v>
      </c>
      <c r="G199" s="54" t="n">
        <v>25</v>
      </c>
      <c r="H199" s="54" t="n">
        <v>29</v>
      </c>
      <c r="I199" s="54" t="n">
        <v>56</v>
      </c>
      <c r="J199" s="54" t="n">
        <v>51</v>
      </c>
      <c r="K199" s="54">
        <f>SUM(F199:J199)</f>
        <v/>
      </c>
      <c r="L199" s="56">
        <f>ROUND(K199/500,4)</f>
        <v/>
      </c>
      <c r="M199" s="54">
        <f>IF(L199&gt;=0.9,"A+",IF(L199&gt;=0.8,"A",IF(L199&gt;=0.7,"B",IF(L199&gt;=0.6,"C",IF(L199&gt;=0.33,"D","F")))))</f>
        <v/>
      </c>
      <c r="N199" s="54">
        <f>IF(L199&gt;=0.33,"PASS","FAIL")</f>
        <v/>
      </c>
      <c r="O199" s="54">
        <f>L199&gt;=0.33</f>
        <v/>
      </c>
      <c r="P199" s="54">
        <f>RANK(L199,$L$2:$L$1001)</f>
        <v/>
      </c>
      <c r="Q199" s="54">
        <f>SUMPRODUCT(($C$2:$C$1001=C199)*($L$2:$L$1001&gt;L199))+1</f>
        <v/>
      </c>
      <c r="R199" s="57" t="n">
        <v>46091</v>
      </c>
      <c r="S199" s="58" t="n">
        <v>0.4791666666666667</v>
      </c>
      <c r="T199" s="59" t="n">
        <v>0.821</v>
      </c>
      <c r="U199" s="55">
        <f>IF(N199="PASS",IF(L199&gt;=0.9,"Excellent performance","Good, keep improving"),"Needs immediate attention")</f>
        <v/>
      </c>
    </row>
    <row r="200" ht="15" customHeight="1" s="39">
      <c r="A200" s="54" t="inlineStr">
        <is>
          <t>STU0199</t>
        </is>
      </c>
      <c r="B200" s="55" t="inlineStr">
        <is>
          <t>Uday Banerjee</t>
        </is>
      </c>
      <c r="C200" s="54" t="n">
        <v>7</v>
      </c>
      <c r="D200" s="54" t="inlineStr">
        <is>
          <t>D</t>
        </is>
      </c>
      <c r="E200" s="54" t="inlineStr">
        <is>
          <t>Male</t>
        </is>
      </c>
      <c r="F200" s="54" t="n">
        <v>100</v>
      </c>
      <c r="G200" s="54" t="n">
        <v>100</v>
      </c>
      <c r="H200" s="54" t="n">
        <v>95</v>
      </c>
      <c r="I200" s="54" t="n">
        <v>83</v>
      </c>
      <c r="J200" s="54" t="n">
        <v>89</v>
      </c>
      <c r="K200" s="54">
        <f>SUM(F200:J200)</f>
        <v/>
      </c>
      <c r="L200" s="56">
        <f>ROUND(K200/500,4)</f>
        <v/>
      </c>
      <c r="M200" s="54">
        <f>IF(L200&gt;=0.9,"A+",IF(L200&gt;=0.8,"A",IF(L200&gt;=0.7,"B",IF(L200&gt;=0.6,"C",IF(L200&gt;=0.33,"D","F")))))</f>
        <v/>
      </c>
      <c r="N200" s="54">
        <f>IF(L200&gt;=0.33,"PASS","FAIL")</f>
        <v/>
      </c>
      <c r="O200" s="54">
        <f>L200&gt;=0.33</f>
        <v/>
      </c>
      <c r="P200" s="54">
        <f>RANK(L200,$L$2:$L$1001)</f>
        <v/>
      </c>
      <c r="Q200" s="54">
        <f>SUMPRODUCT(($C$2:$C$1001=C200)*($L$2:$L$1001&gt;L200))+1</f>
        <v/>
      </c>
      <c r="R200" s="57" t="n">
        <v>46091</v>
      </c>
      <c r="S200" s="58" t="n">
        <v>0.4791666666666667</v>
      </c>
      <c r="T200" s="59" t="n">
        <v>0.787</v>
      </c>
      <c r="U200" s="55">
        <f>IF(N200="PASS",IF(L200&gt;=0.9,"Excellent performance","Good, keep improving"),"Needs immediate attention")</f>
        <v/>
      </c>
    </row>
    <row r="201" ht="15" customHeight="1" s="39">
      <c r="A201" s="54" t="inlineStr">
        <is>
          <t>STU0200</t>
        </is>
      </c>
      <c r="B201" s="55" t="inlineStr">
        <is>
          <t>Aditya Sen</t>
        </is>
      </c>
      <c r="C201" s="54" t="n">
        <v>2</v>
      </c>
      <c r="D201" s="54" t="inlineStr">
        <is>
          <t>D</t>
        </is>
      </c>
      <c r="E201" s="54" t="inlineStr">
        <is>
          <t>Male</t>
        </is>
      </c>
      <c r="F201" s="54" t="n">
        <v>92</v>
      </c>
      <c r="G201" s="54" t="n">
        <v>79</v>
      </c>
      <c r="H201" s="54" t="n">
        <v>81</v>
      </c>
      <c r="I201" s="54" t="n">
        <v>97</v>
      </c>
      <c r="J201" s="54" t="n">
        <v>95</v>
      </c>
      <c r="K201" s="54">
        <f>SUM(F201:J201)</f>
        <v/>
      </c>
      <c r="L201" s="56">
        <f>ROUND(K201/500,4)</f>
        <v/>
      </c>
      <c r="M201" s="54">
        <f>IF(L201&gt;=0.9,"A+",IF(L201&gt;=0.8,"A",IF(L201&gt;=0.7,"B",IF(L201&gt;=0.6,"C",IF(L201&gt;=0.33,"D","F")))))</f>
        <v/>
      </c>
      <c r="N201" s="54">
        <f>IF(L201&gt;=0.33,"PASS","FAIL")</f>
        <v/>
      </c>
      <c r="O201" s="54">
        <f>L201&gt;=0.33</f>
        <v/>
      </c>
      <c r="P201" s="54">
        <f>RANK(L201,$L$2:$L$1001)</f>
        <v/>
      </c>
      <c r="Q201" s="54">
        <f>SUMPRODUCT(($C$2:$C$1001=C201)*($L$2:$L$1001&gt;L201))+1</f>
        <v/>
      </c>
      <c r="R201" s="57" t="n">
        <v>46091</v>
      </c>
      <c r="S201" s="58" t="n">
        <v>0.375</v>
      </c>
      <c r="T201" s="59" t="n">
        <v>0.9370000000000001</v>
      </c>
      <c r="U201" s="55">
        <f>IF(N201="PASS",IF(L201&gt;=0.9,"Excellent performance","Good, keep improving"),"Needs immediate attention")</f>
        <v/>
      </c>
    </row>
    <row r="202" ht="15" customHeight="1" s="39">
      <c r="A202" s="54" t="inlineStr">
        <is>
          <t>STU0201</t>
        </is>
      </c>
      <c r="B202" s="55" t="inlineStr">
        <is>
          <t>Nikhil Pandey</t>
        </is>
      </c>
      <c r="C202" s="54" t="n">
        <v>1</v>
      </c>
      <c r="D202" s="54" t="inlineStr">
        <is>
          <t>B</t>
        </is>
      </c>
      <c r="E202" s="54" t="inlineStr">
        <is>
          <t>Male</t>
        </is>
      </c>
      <c r="F202" s="54" t="n">
        <v>56</v>
      </c>
      <c r="G202" s="54" t="n">
        <v>21</v>
      </c>
      <c r="H202" s="54" t="n">
        <v>69</v>
      </c>
      <c r="I202" s="54" t="n">
        <v>58</v>
      </c>
      <c r="J202" s="54" t="n">
        <v>53</v>
      </c>
      <c r="K202" s="54">
        <f>SUM(F202:J202)</f>
        <v/>
      </c>
      <c r="L202" s="56">
        <f>ROUND(K202/500,4)</f>
        <v/>
      </c>
      <c r="M202" s="54">
        <f>IF(L202&gt;=0.9,"A+",IF(L202&gt;=0.8,"A",IF(L202&gt;=0.7,"B",IF(L202&gt;=0.6,"C",IF(L202&gt;=0.33,"D","F")))))</f>
        <v/>
      </c>
      <c r="N202" s="54">
        <f>IF(L202&gt;=0.33,"PASS","FAIL")</f>
        <v/>
      </c>
      <c r="O202" s="54">
        <f>L202&gt;=0.33</f>
        <v/>
      </c>
      <c r="P202" s="54">
        <f>RANK(L202,$L$2:$L$1001)</f>
        <v/>
      </c>
      <c r="Q202" s="54">
        <f>SUMPRODUCT(($C$2:$C$1001=C202)*($L$2:$L$1001&gt;L202))+1</f>
        <v/>
      </c>
      <c r="R202" s="57" t="n">
        <v>46091</v>
      </c>
      <c r="S202" s="58" t="n">
        <v>0.40625</v>
      </c>
      <c r="T202" s="59" t="n">
        <v>0.803</v>
      </c>
      <c r="U202" s="55">
        <f>IF(N202="PASS",IF(L202&gt;=0.9,"Excellent performance","Good, keep improving"),"Needs immediate attention")</f>
        <v/>
      </c>
    </row>
    <row r="203" ht="15" customHeight="1" s="39">
      <c r="A203" s="54" t="inlineStr">
        <is>
          <t>STU0202</t>
        </is>
      </c>
      <c r="B203" s="55" t="inlineStr">
        <is>
          <t>Rohan Chauhan</t>
        </is>
      </c>
      <c r="C203" s="54" t="n">
        <v>12</v>
      </c>
      <c r="D203" s="54" t="inlineStr">
        <is>
          <t>D</t>
        </is>
      </c>
      <c r="E203" s="54" t="inlineStr">
        <is>
          <t>Male</t>
        </is>
      </c>
      <c r="F203" s="54" t="n">
        <v>80</v>
      </c>
      <c r="G203" s="54" t="n">
        <v>68</v>
      </c>
      <c r="H203" s="54" t="n">
        <v>74</v>
      </c>
      <c r="I203" s="54" t="n">
        <v>80</v>
      </c>
      <c r="J203" s="54" t="n">
        <v>62</v>
      </c>
      <c r="K203" s="54">
        <f>SUM(F203:J203)</f>
        <v/>
      </c>
      <c r="L203" s="56">
        <f>ROUND(K203/500,4)</f>
        <v/>
      </c>
      <c r="M203" s="54">
        <f>IF(L203&gt;=0.9,"A+",IF(L203&gt;=0.8,"A",IF(L203&gt;=0.7,"B",IF(L203&gt;=0.6,"C",IF(L203&gt;=0.33,"D","F")))))</f>
        <v/>
      </c>
      <c r="N203" s="54">
        <f>IF(L203&gt;=0.33,"PASS","FAIL")</f>
        <v/>
      </c>
      <c r="O203" s="54">
        <f>L203&gt;=0.33</f>
        <v/>
      </c>
      <c r="P203" s="54">
        <f>RANK(L203,$L$2:$L$1001)</f>
        <v/>
      </c>
      <c r="Q203" s="54">
        <f>SUMPRODUCT(($C$2:$C$1001=C203)*($L$2:$L$1001&gt;L203))+1</f>
        <v/>
      </c>
      <c r="R203" s="57" t="n">
        <v>46091</v>
      </c>
      <c r="S203" s="58" t="n">
        <v>0.3333333333333333</v>
      </c>
      <c r="T203" s="59" t="n">
        <v>0.856</v>
      </c>
      <c r="U203" s="55">
        <f>IF(N203="PASS",IF(L203&gt;=0.9,"Excellent performance","Good, keep improving"),"Needs immediate attention")</f>
        <v/>
      </c>
    </row>
    <row r="204" ht="15" customHeight="1" s="39">
      <c r="A204" s="54" t="inlineStr">
        <is>
          <t>STU0203</t>
        </is>
      </c>
      <c r="B204" s="55" t="inlineStr">
        <is>
          <t>Saanvi Das</t>
        </is>
      </c>
      <c r="C204" s="54" t="n">
        <v>10</v>
      </c>
      <c r="D204" s="54" t="inlineStr">
        <is>
          <t>C</t>
        </is>
      </c>
      <c r="E204" s="54" t="inlineStr">
        <is>
          <t>Female</t>
        </is>
      </c>
      <c r="F204" s="54" t="n">
        <v>87</v>
      </c>
      <c r="G204" s="54" t="n">
        <v>88</v>
      </c>
      <c r="H204" s="54" t="n">
        <v>71</v>
      </c>
      <c r="I204" s="54" t="n">
        <v>100</v>
      </c>
      <c r="J204" s="54" t="n">
        <v>88</v>
      </c>
      <c r="K204" s="54">
        <f>SUM(F204:J204)</f>
        <v/>
      </c>
      <c r="L204" s="56">
        <f>ROUND(K204/500,4)</f>
        <v/>
      </c>
      <c r="M204" s="54">
        <f>IF(L204&gt;=0.9,"A+",IF(L204&gt;=0.8,"A",IF(L204&gt;=0.7,"B",IF(L204&gt;=0.6,"C",IF(L204&gt;=0.33,"D","F")))))</f>
        <v/>
      </c>
      <c r="N204" s="54">
        <f>IF(L204&gt;=0.33,"PASS","FAIL")</f>
        <v/>
      </c>
      <c r="O204" s="54">
        <f>L204&gt;=0.33</f>
        <v/>
      </c>
      <c r="P204" s="54">
        <f>RANK(L204,$L$2:$L$1001)</f>
        <v/>
      </c>
      <c r="Q204" s="54">
        <f>SUMPRODUCT(($C$2:$C$1001=C204)*($L$2:$L$1001&gt;L204))+1</f>
        <v/>
      </c>
      <c r="R204" s="57" t="n">
        <v>46091</v>
      </c>
      <c r="S204" s="58" t="n">
        <v>0.3854166666666667</v>
      </c>
      <c r="T204" s="59" t="n">
        <v>0.8</v>
      </c>
      <c r="U204" s="55">
        <f>IF(N204="PASS",IF(L204&gt;=0.9,"Excellent performance","Good, keep improving"),"Needs immediate attention")</f>
        <v/>
      </c>
    </row>
    <row r="205" ht="15" customHeight="1" s="39">
      <c r="A205" s="54" t="inlineStr">
        <is>
          <t>STU0204</t>
        </is>
      </c>
      <c r="B205" s="55" t="inlineStr">
        <is>
          <t>Vivaan Pillai</t>
        </is>
      </c>
      <c r="C205" s="54" t="n">
        <v>5</v>
      </c>
      <c r="D205" s="54" t="inlineStr">
        <is>
          <t>C</t>
        </is>
      </c>
      <c r="E205" s="54" t="inlineStr">
        <is>
          <t>Male</t>
        </is>
      </c>
      <c r="F205" s="54" t="n">
        <v>78</v>
      </c>
      <c r="G205" s="54" t="n">
        <v>75</v>
      </c>
      <c r="H205" s="54" t="n">
        <v>71</v>
      </c>
      <c r="I205" s="54" t="n">
        <v>53</v>
      </c>
      <c r="J205" s="54" t="n">
        <v>52</v>
      </c>
      <c r="K205" s="54">
        <f>SUM(F205:J205)</f>
        <v/>
      </c>
      <c r="L205" s="56">
        <f>ROUND(K205/500,4)</f>
        <v/>
      </c>
      <c r="M205" s="54">
        <f>IF(L205&gt;=0.9,"A+",IF(L205&gt;=0.8,"A",IF(L205&gt;=0.7,"B",IF(L205&gt;=0.6,"C",IF(L205&gt;=0.33,"D","F")))))</f>
        <v/>
      </c>
      <c r="N205" s="54">
        <f>IF(L205&gt;=0.33,"PASS","FAIL")</f>
        <v/>
      </c>
      <c r="O205" s="54">
        <f>L205&gt;=0.33</f>
        <v/>
      </c>
      <c r="P205" s="54">
        <f>RANK(L205,$L$2:$L$1001)</f>
        <v/>
      </c>
      <c r="Q205" s="54">
        <f>SUMPRODUCT(($C$2:$C$1001=C205)*($L$2:$L$1001&gt;L205))+1</f>
        <v/>
      </c>
      <c r="R205" s="57" t="n">
        <v>46091</v>
      </c>
      <c r="S205" s="58" t="n">
        <v>0.3333333333333333</v>
      </c>
      <c r="T205" s="59" t="n">
        <v>0.956</v>
      </c>
      <c r="U205" s="55">
        <f>IF(N205="PASS",IF(L205&gt;=0.9,"Excellent performance","Good, keep improving"),"Needs immediate attention")</f>
        <v/>
      </c>
    </row>
    <row r="206" ht="15" customHeight="1" s="39">
      <c r="A206" s="54" t="inlineStr">
        <is>
          <t>STU0205</t>
        </is>
      </c>
      <c r="B206" s="55" t="inlineStr">
        <is>
          <t>Anika Thakur</t>
        </is>
      </c>
      <c r="C206" s="54" t="n">
        <v>5</v>
      </c>
      <c r="D206" s="54" t="inlineStr">
        <is>
          <t>D</t>
        </is>
      </c>
      <c r="E206" s="54" t="inlineStr">
        <is>
          <t>Female</t>
        </is>
      </c>
      <c r="F206" s="54" t="n">
        <v>49</v>
      </c>
      <c r="G206" s="54" t="n">
        <v>66</v>
      </c>
      <c r="H206" s="54" t="n">
        <v>78</v>
      </c>
      <c r="I206" s="54" t="n">
        <v>80</v>
      </c>
      <c r="J206" s="54" t="n">
        <v>92</v>
      </c>
      <c r="K206" s="54">
        <f>SUM(F206:J206)</f>
        <v/>
      </c>
      <c r="L206" s="56">
        <f>ROUND(K206/500,4)</f>
        <v/>
      </c>
      <c r="M206" s="54">
        <f>IF(L206&gt;=0.9,"A+",IF(L206&gt;=0.8,"A",IF(L206&gt;=0.7,"B",IF(L206&gt;=0.6,"C",IF(L206&gt;=0.33,"D","F")))))</f>
        <v/>
      </c>
      <c r="N206" s="54">
        <f>IF(L206&gt;=0.33,"PASS","FAIL")</f>
        <v/>
      </c>
      <c r="O206" s="54">
        <f>L206&gt;=0.33</f>
        <v/>
      </c>
      <c r="P206" s="54">
        <f>RANK(L206,$L$2:$L$1001)</f>
        <v/>
      </c>
      <c r="Q206" s="54">
        <f>SUMPRODUCT(($C$2:$C$1001=C206)*($L$2:$L$1001&gt;L206))+1</f>
        <v/>
      </c>
      <c r="R206" s="57" t="n">
        <v>46091</v>
      </c>
      <c r="S206" s="58" t="n">
        <v>0.3854166666666667</v>
      </c>
      <c r="T206" s="59" t="n">
        <v>0.9379999999999999</v>
      </c>
      <c r="U206" s="55">
        <f>IF(N206="PASS",IF(L206&gt;=0.9,"Excellent performance","Good, keep improving"),"Needs immediate attention")</f>
        <v/>
      </c>
    </row>
    <row r="207" ht="15" customHeight="1" s="39">
      <c r="A207" s="54" t="inlineStr">
        <is>
          <t>STU0206</t>
        </is>
      </c>
      <c r="B207" s="55" t="inlineStr">
        <is>
          <t>Ananya Banerjee</t>
        </is>
      </c>
      <c r="C207" s="54" t="n">
        <v>3</v>
      </c>
      <c r="D207" s="54" t="inlineStr">
        <is>
          <t>A</t>
        </is>
      </c>
      <c r="E207" s="54" t="inlineStr">
        <is>
          <t>Female</t>
        </is>
      </c>
      <c r="F207" s="54" t="n">
        <v>57</v>
      </c>
      <c r="G207" s="54" t="n">
        <v>83</v>
      </c>
      <c r="H207" s="54" t="n">
        <v>59</v>
      </c>
      <c r="I207" s="54" t="n">
        <v>60</v>
      </c>
      <c r="J207" s="54" t="n">
        <v>61</v>
      </c>
      <c r="K207" s="54">
        <f>SUM(F207:J207)</f>
        <v/>
      </c>
      <c r="L207" s="56">
        <f>ROUND(K207/500,4)</f>
        <v/>
      </c>
      <c r="M207" s="54">
        <f>IF(L207&gt;=0.9,"A+",IF(L207&gt;=0.8,"A",IF(L207&gt;=0.7,"B",IF(L207&gt;=0.6,"C",IF(L207&gt;=0.33,"D","F")))))</f>
        <v/>
      </c>
      <c r="N207" s="54">
        <f>IF(L207&gt;=0.33,"PASS","FAIL")</f>
        <v/>
      </c>
      <c r="O207" s="54">
        <f>L207&gt;=0.33</f>
        <v/>
      </c>
      <c r="P207" s="54">
        <f>RANK(L207,$L$2:$L$1001)</f>
        <v/>
      </c>
      <c r="Q207" s="54">
        <f>SUMPRODUCT(($C$2:$C$1001=C207)*($L$2:$L$1001&gt;L207))+1</f>
        <v/>
      </c>
      <c r="R207" s="57" t="n">
        <v>46091</v>
      </c>
      <c r="S207" s="58" t="n">
        <v>0.4895833333333333</v>
      </c>
      <c r="T207" s="59" t="n">
        <v>0.911</v>
      </c>
      <c r="U207" s="55">
        <f>IF(N207="PASS",IF(L207&gt;=0.9,"Excellent performance","Good, keep improving"),"Needs immediate attention")</f>
        <v/>
      </c>
    </row>
    <row r="208" ht="15" customHeight="1" s="39">
      <c r="A208" s="54" t="inlineStr">
        <is>
          <t>STU0207</t>
        </is>
      </c>
      <c r="B208" s="55" t="inlineStr">
        <is>
          <t>Fatima Naidu</t>
        </is>
      </c>
      <c r="C208" s="54" t="n">
        <v>4</v>
      </c>
      <c r="D208" s="54" t="inlineStr">
        <is>
          <t>C</t>
        </is>
      </c>
      <c r="E208" s="54" t="inlineStr">
        <is>
          <t>Female</t>
        </is>
      </c>
      <c r="F208" s="54" t="n">
        <v>36</v>
      </c>
      <c r="G208" s="54" t="n">
        <v>45</v>
      </c>
      <c r="H208" s="54" t="n">
        <v>34</v>
      </c>
      <c r="I208" s="54" t="n">
        <v>32</v>
      </c>
      <c r="J208" s="54" t="n">
        <v>30</v>
      </c>
      <c r="K208" s="54">
        <f>SUM(F208:J208)</f>
        <v/>
      </c>
      <c r="L208" s="56">
        <f>ROUND(K208/500,4)</f>
        <v/>
      </c>
      <c r="M208" s="54">
        <f>IF(L208&gt;=0.9,"A+",IF(L208&gt;=0.8,"A",IF(L208&gt;=0.7,"B",IF(L208&gt;=0.6,"C",IF(L208&gt;=0.33,"D","F")))))</f>
        <v/>
      </c>
      <c r="N208" s="54">
        <f>IF(L208&gt;=0.33,"PASS","FAIL")</f>
        <v/>
      </c>
      <c r="O208" s="54">
        <f>L208&gt;=0.33</f>
        <v/>
      </c>
      <c r="P208" s="54">
        <f>RANK(L208,$L$2:$L$1001)</f>
        <v/>
      </c>
      <c r="Q208" s="54">
        <f>SUMPRODUCT(($C$2:$C$1001=C208)*($L$2:$L$1001&gt;L208))+1</f>
        <v/>
      </c>
      <c r="R208" s="57" t="n">
        <v>46091</v>
      </c>
      <c r="S208" s="58" t="n">
        <v>0.4375</v>
      </c>
      <c r="T208" s="59" t="n">
        <v>0.738</v>
      </c>
      <c r="U208" s="55">
        <f>IF(N208="PASS",IF(L208&gt;=0.9,"Excellent performance","Good, keep improving"),"Needs immediate attention")</f>
        <v/>
      </c>
    </row>
    <row r="209" ht="15" customHeight="1" s="39">
      <c r="A209" s="54" t="inlineStr">
        <is>
          <t>STU0208</t>
        </is>
      </c>
      <c r="B209" s="55" t="inlineStr">
        <is>
          <t>Bhavya Shah</t>
        </is>
      </c>
      <c r="C209" s="54" t="n">
        <v>12</v>
      </c>
      <c r="D209" s="54" t="inlineStr">
        <is>
          <t>B</t>
        </is>
      </c>
      <c r="E209" s="54" t="inlineStr">
        <is>
          <t>Female</t>
        </is>
      </c>
      <c r="F209" s="54" t="n">
        <v>89</v>
      </c>
      <c r="G209" s="54" t="n">
        <v>65</v>
      </c>
      <c r="H209" s="54" t="n">
        <v>59</v>
      </c>
      <c r="I209" s="54" t="n">
        <v>51</v>
      </c>
      <c r="J209" s="54" t="n">
        <v>62</v>
      </c>
      <c r="K209" s="54">
        <f>SUM(F209:J209)</f>
        <v/>
      </c>
      <c r="L209" s="56">
        <f>ROUND(K209/500,4)</f>
        <v/>
      </c>
      <c r="M209" s="54">
        <f>IF(L209&gt;=0.9,"A+",IF(L209&gt;=0.8,"A",IF(L209&gt;=0.7,"B",IF(L209&gt;=0.6,"C",IF(L209&gt;=0.33,"D","F")))))</f>
        <v/>
      </c>
      <c r="N209" s="54">
        <f>IF(L209&gt;=0.33,"PASS","FAIL")</f>
        <v/>
      </c>
      <c r="O209" s="54">
        <f>L209&gt;=0.33</f>
        <v/>
      </c>
      <c r="P209" s="54">
        <f>RANK(L209,$L$2:$L$1001)</f>
        <v/>
      </c>
      <c r="Q209" s="54">
        <f>SUMPRODUCT(($C$2:$C$1001=C209)*($L$2:$L$1001&gt;L209))+1</f>
        <v/>
      </c>
      <c r="R209" s="57" t="n">
        <v>46091</v>
      </c>
      <c r="S209" s="58" t="n">
        <v>0.40625</v>
      </c>
      <c r="T209" s="59" t="n">
        <v>0.77</v>
      </c>
      <c r="U209" s="55">
        <f>IF(N209="PASS",IF(L209&gt;=0.9,"Excellent performance","Good, keep improving"),"Needs immediate attention")</f>
        <v/>
      </c>
    </row>
    <row r="210" ht="15" customHeight="1" s="39">
      <c r="A210" s="54" t="inlineStr">
        <is>
          <t>STU0209</t>
        </is>
      </c>
      <c r="B210" s="55" t="inlineStr">
        <is>
          <t>Trisha Das</t>
        </is>
      </c>
      <c r="C210" s="54" t="n">
        <v>11</v>
      </c>
      <c r="D210" s="54" t="inlineStr">
        <is>
          <t>D</t>
        </is>
      </c>
      <c r="E210" s="54" t="inlineStr">
        <is>
          <t>Female</t>
        </is>
      </c>
      <c r="F210" s="54" t="n">
        <v>94</v>
      </c>
      <c r="G210" s="54" t="n">
        <v>96</v>
      </c>
      <c r="H210" s="54" t="n">
        <v>96</v>
      </c>
      <c r="I210" s="54" t="n">
        <v>90</v>
      </c>
      <c r="J210" s="54" t="n">
        <v>78</v>
      </c>
      <c r="K210" s="54">
        <f>SUM(F210:J210)</f>
        <v/>
      </c>
      <c r="L210" s="56">
        <f>ROUND(K210/500,4)</f>
        <v/>
      </c>
      <c r="M210" s="54">
        <f>IF(L210&gt;=0.9,"A+",IF(L210&gt;=0.8,"A",IF(L210&gt;=0.7,"B",IF(L210&gt;=0.6,"C",IF(L210&gt;=0.33,"D","F")))))</f>
        <v/>
      </c>
      <c r="N210" s="54">
        <f>IF(L210&gt;=0.33,"PASS","FAIL")</f>
        <v/>
      </c>
      <c r="O210" s="54">
        <f>L210&gt;=0.33</f>
        <v/>
      </c>
      <c r="P210" s="54">
        <f>RANK(L210,$L$2:$L$1001)</f>
        <v/>
      </c>
      <c r="Q210" s="54">
        <f>SUMPRODUCT(($C$2:$C$1001=C210)*($L$2:$L$1001&gt;L210))+1</f>
        <v/>
      </c>
      <c r="R210" s="57" t="n">
        <v>46091</v>
      </c>
      <c r="S210" s="58" t="n">
        <v>0.5208333333333334</v>
      </c>
      <c r="T210" s="59" t="n">
        <v>0.76</v>
      </c>
      <c r="U210" s="55">
        <f>IF(N210="PASS",IF(L210&gt;=0.9,"Excellent performance","Good, keep improving"),"Needs immediate attention")</f>
        <v/>
      </c>
    </row>
    <row r="211" ht="15" customHeight="1" s="39">
      <c r="A211" s="54" t="inlineStr">
        <is>
          <t>STU0210</t>
        </is>
      </c>
      <c r="B211" s="55" t="inlineStr">
        <is>
          <t>Farhan Rao</t>
        </is>
      </c>
      <c r="C211" s="54" t="n">
        <v>1</v>
      </c>
      <c r="D211" s="54" t="inlineStr">
        <is>
          <t>C</t>
        </is>
      </c>
      <c r="E211" s="54" t="inlineStr">
        <is>
          <t>Male</t>
        </is>
      </c>
      <c r="F211" s="54" t="n">
        <v>72</v>
      </c>
      <c r="G211" s="54" t="n">
        <v>79</v>
      </c>
      <c r="H211" s="54" t="n">
        <v>64</v>
      </c>
      <c r="I211" s="54" t="n">
        <v>87</v>
      </c>
      <c r="J211" s="54" t="n">
        <v>75</v>
      </c>
      <c r="K211" s="54">
        <f>SUM(F211:J211)</f>
        <v/>
      </c>
      <c r="L211" s="56">
        <f>ROUND(K211/500,4)</f>
        <v/>
      </c>
      <c r="M211" s="54">
        <f>IF(L211&gt;=0.9,"A+",IF(L211&gt;=0.8,"A",IF(L211&gt;=0.7,"B",IF(L211&gt;=0.6,"C",IF(L211&gt;=0.33,"D","F")))))</f>
        <v/>
      </c>
      <c r="N211" s="54">
        <f>IF(L211&gt;=0.33,"PASS","FAIL")</f>
        <v/>
      </c>
      <c r="O211" s="54">
        <f>L211&gt;=0.33</f>
        <v/>
      </c>
      <c r="P211" s="54">
        <f>RANK(L211,$L$2:$L$1001)</f>
        <v/>
      </c>
      <c r="Q211" s="54">
        <f>SUMPRODUCT(($C$2:$C$1001=C211)*($L$2:$L$1001&gt;L211))+1</f>
        <v/>
      </c>
      <c r="R211" s="57" t="n">
        <v>46091</v>
      </c>
      <c r="S211" s="58" t="n">
        <v>0.3645833333333333</v>
      </c>
      <c r="T211" s="59" t="n">
        <v>0.847</v>
      </c>
      <c r="U211" s="55">
        <f>IF(N211="PASS",IF(L211&gt;=0.9,"Excellent performance","Good, keep improving"),"Needs immediate attention")</f>
        <v/>
      </c>
    </row>
    <row r="212" ht="15" customHeight="1" s="39">
      <c r="A212" s="54" t="inlineStr">
        <is>
          <t>STU0211</t>
        </is>
      </c>
      <c r="B212" s="55" t="inlineStr">
        <is>
          <t>Simran Desai</t>
        </is>
      </c>
      <c r="C212" s="54" t="n">
        <v>11</v>
      </c>
      <c r="D212" s="54" t="inlineStr">
        <is>
          <t>A</t>
        </is>
      </c>
      <c r="E212" s="54" t="inlineStr">
        <is>
          <t>Female</t>
        </is>
      </c>
      <c r="F212" s="54" t="n">
        <v>100</v>
      </c>
      <c r="G212" s="54" t="n">
        <v>94</v>
      </c>
      <c r="H212" s="54" t="n">
        <v>97</v>
      </c>
      <c r="I212" s="54" t="n">
        <v>91</v>
      </c>
      <c r="J212" s="54" t="n">
        <v>78</v>
      </c>
      <c r="K212" s="54">
        <f>SUM(F212:J212)</f>
        <v/>
      </c>
      <c r="L212" s="56">
        <f>ROUND(K212/500,4)</f>
        <v/>
      </c>
      <c r="M212" s="54">
        <f>IF(L212&gt;=0.9,"A+",IF(L212&gt;=0.8,"A",IF(L212&gt;=0.7,"B",IF(L212&gt;=0.6,"C",IF(L212&gt;=0.33,"D","F")))))</f>
        <v/>
      </c>
      <c r="N212" s="54">
        <f>IF(L212&gt;=0.33,"PASS","FAIL")</f>
        <v/>
      </c>
      <c r="O212" s="54">
        <f>L212&gt;=0.33</f>
        <v/>
      </c>
      <c r="P212" s="54">
        <f>RANK(L212,$L$2:$L$1001)</f>
        <v/>
      </c>
      <c r="Q212" s="54">
        <f>SUMPRODUCT(($C$2:$C$1001=C212)*($L$2:$L$1001&gt;L212))+1</f>
        <v/>
      </c>
      <c r="R212" s="57" t="n">
        <v>46091</v>
      </c>
      <c r="S212" s="58" t="n">
        <v>0.3541666666666667</v>
      </c>
      <c r="T212" s="59" t="n">
        <v>0.85</v>
      </c>
      <c r="U212" s="55">
        <f>IF(N212="PASS",IF(L212&gt;=0.9,"Excellent performance","Good, keep improving"),"Needs immediate attention")</f>
        <v/>
      </c>
    </row>
    <row r="213" ht="15" customHeight="1" s="39">
      <c r="A213" s="54" t="inlineStr">
        <is>
          <t>STU0212</t>
        </is>
      </c>
      <c r="B213" s="55" t="inlineStr">
        <is>
          <t>Falak Patel</t>
        </is>
      </c>
      <c r="C213" s="54" t="n">
        <v>2</v>
      </c>
      <c r="D213" s="54" t="inlineStr">
        <is>
          <t>A</t>
        </is>
      </c>
      <c r="E213" s="54" t="inlineStr">
        <is>
          <t>Female</t>
        </is>
      </c>
      <c r="F213" s="54" t="n">
        <v>82</v>
      </c>
      <c r="G213" s="54" t="n">
        <v>70</v>
      </c>
      <c r="H213" s="54" t="n">
        <v>54</v>
      </c>
      <c r="I213" s="54" t="n">
        <v>50</v>
      </c>
      <c r="J213" s="54" t="n">
        <v>71</v>
      </c>
      <c r="K213" s="54">
        <f>SUM(F213:J213)</f>
        <v/>
      </c>
      <c r="L213" s="56">
        <f>ROUND(K213/500,4)</f>
        <v/>
      </c>
      <c r="M213" s="54">
        <f>IF(L213&gt;=0.9,"A+",IF(L213&gt;=0.8,"A",IF(L213&gt;=0.7,"B",IF(L213&gt;=0.6,"C",IF(L213&gt;=0.33,"D","F")))))</f>
        <v/>
      </c>
      <c r="N213" s="54">
        <f>IF(L213&gt;=0.33,"PASS","FAIL")</f>
        <v/>
      </c>
      <c r="O213" s="54">
        <f>L213&gt;=0.33</f>
        <v/>
      </c>
      <c r="P213" s="54">
        <f>RANK(L213,$L$2:$L$1001)</f>
        <v/>
      </c>
      <c r="Q213" s="54">
        <f>SUMPRODUCT(($C$2:$C$1001=C213)*($L$2:$L$1001&gt;L213))+1</f>
        <v/>
      </c>
      <c r="R213" s="57" t="n">
        <v>46091</v>
      </c>
      <c r="S213" s="58" t="n">
        <v>0.3333333333333333</v>
      </c>
      <c r="T213" s="59" t="n">
        <v>0.801</v>
      </c>
      <c r="U213" s="55">
        <f>IF(N213="PASS",IF(L213&gt;=0.9,"Excellent performance","Good, keep improving"),"Needs immediate attention")</f>
        <v/>
      </c>
    </row>
    <row r="214" ht="15" customHeight="1" s="39">
      <c r="A214" s="54" t="inlineStr">
        <is>
          <t>STU0213</t>
        </is>
      </c>
      <c r="B214" s="55" t="inlineStr">
        <is>
          <t>Saanvi Desai</t>
        </is>
      </c>
      <c r="C214" s="54" t="n">
        <v>1</v>
      </c>
      <c r="D214" s="54" t="inlineStr">
        <is>
          <t>C</t>
        </is>
      </c>
      <c r="E214" s="54" t="inlineStr">
        <is>
          <t>Female</t>
        </is>
      </c>
      <c r="F214" s="54" t="n">
        <v>86</v>
      </c>
      <c r="G214" s="54" t="n">
        <v>66</v>
      </c>
      <c r="H214" s="54" t="n">
        <v>66</v>
      </c>
      <c r="I214" s="54" t="n">
        <v>64</v>
      </c>
      <c r="J214" s="54" t="n">
        <v>95</v>
      </c>
      <c r="K214" s="54">
        <f>SUM(F214:J214)</f>
        <v/>
      </c>
      <c r="L214" s="56">
        <f>ROUND(K214/500,4)</f>
        <v/>
      </c>
      <c r="M214" s="54">
        <f>IF(L214&gt;=0.9,"A+",IF(L214&gt;=0.8,"A",IF(L214&gt;=0.7,"B",IF(L214&gt;=0.6,"C",IF(L214&gt;=0.33,"D","F")))))</f>
        <v/>
      </c>
      <c r="N214" s="54">
        <f>IF(L214&gt;=0.33,"PASS","FAIL")</f>
        <v/>
      </c>
      <c r="O214" s="54">
        <f>L214&gt;=0.33</f>
        <v/>
      </c>
      <c r="P214" s="54">
        <f>RANK(L214,$L$2:$L$1001)</f>
        <v/>
      </c>
      <c r="Q214" s="54">
        <f>SUMPRODUCT(($C$2:$C$1001=C214)*($L$2:$L$1001&gt;L214))+1</f>
        <v/>
      </c>
      <c r="R214" s="57" t="n">
        <v>46091</v>
      </c>
      <c r="S214" s="58" t="n">
        <v>0.3333333333333333</v>
      </c>
      <c r="T214" s="59" t="n">
        <v>0.953</v>
      </c>
      <c r="U214" s="55">
        <f>IF(N214="PASS",IF(L214&gt;=0.9,"Excellent performance","Good, keep improving"),"Needs immediate attention")</f>
        <v/>
      </c>
    </row>
    <row r="215" ht="15" customHeight="1" s="39">
      <c r="A215" s="54" t="inlineStr">
        <is>
          <t>STU0214</t>
        </is>
      </c>
      <c r="B215" s="55" t="inlineStr">
        <is>
          <t>Urvi Patel</t>
        </is>
      </c>
      <c r="C215" s="54" t="n">
        <v>11</v>
      </c>
      <c r="D215" s="54" t="inlineStr">
        <is>
          <t>D</t>
        </is>
      </c>
      <c r="E215" s="54" t="inlineStr">
        <is>
          <t>Female</t>
        </is>
      </c>
      <c r="F215" s="54" t="n">
        <v>80</v>
      </c>
      <c r="G215" s="54" t="n">
        <v>68</v>
      </c>
      <c r="H215" s="54" t="n">
        <v>69</v>
      </c>
      <c r="I215" s="54" t="n">
        <v>64</v>
      </c>
      <c r="J215" s="54" t="n">
        <v>54</v>
      </c>
      <c r="K215" s="54">
        <f>SUM(F215:J215)</f>
        <v/>
      </c>
      <c r="L215" s="56">
        <f>ROUND(K215/500,4)</f>
        <v/>
      </c>
      <c r="M215" s="54">
        <f>IF(L215&gt;=0.9,"A+",IF(L215&gt;=0.8,"A",IF(L215&gt;=0.7,"B",IF(L215&gt;=0.6,"C",IF(L215&gt;=0.33,"D","F")))))</f>
        <v/>
      </c>
      <c r="N215" s="54">
        <f>IF(L215&gt;=0.33,"PASS","FAIL")</f>
        <v/>
      </c>
      <c r="O215" s="54">
        <f>L215&gt;=0.33</f>
        <v/>
      </c>
      <c r="P215" s="54">
        <f>RANK(L215,$L$2:$L$1001)</f>
        <v/>
      </c>
      <c r="Q215" s="54">
        <f>SUMPRODUCT(($C$2:$C$1001=C215)*($L$2:$L$1001&gt;L215))+1</f>
        <v/>
      </c>
      <c r="R215" s="57" t="n">
        <v>46091</v>
      </c>
      <c r="S215" s="58" t="n">
        <v>0.4270833333333333</v>
      </c>
      <c r="T215" s="59" t="n">
        <v>0.865</v>
      </c>
      <c r="U215" s="55">
        <f>IF(N215="PASS",IF(L215&gt;=0.9,"Excellent performance","Good, keep improving"),"Needs immediate attention")</f>
        <v/>
      </c>
    </row>
    <row r="216" ht="15" customHeight="1" s="39">
      <c r="A216" s="54" t="inlineStr">
        <is>
          <t>STU0215</t>
        </is>
      </c>
      <c r="B216" s="55" t="inlineStr">
        <is>
          <t>Aakash Ghosh</t>
        </is>
      </c>
      <c r="C216" s="54" t="n">
        <v>1</v>
      </c>
      <c r="D216" s="54" t="inlineStr">
        <is>
          <t>A</t>
        </is>
      </c>
      <c r="E216" s="54" t="inlineStr">
        <is>
          <t>Male</t>
        </is>
      </c>
      <c r="F216" s="54" t="n">
        <v>71</v>
      </c>
      <c r="G216" s="54" t="n">
        <v>52</v>
      </c>
      <c r="H216" s="54" t="n">
        <v>68</v>
      </c>
      <c r="I216" s="54" t="n">
        <v>62</v>
      </c>
      <c r="J216" s="54" t="n">
        <v>77</v>
      </c>
      <c r="K216" s="54">
        <f>SUM(F216:J216)</f>
        <v/>
      </c>
      <c r="L216" s="56">
        <f>ROUND(K216/500,4)</f>
        <v/>
      </c>
      <c r="M216" s="54">
        <f>IF(L216&gt;=0.9,"A+",IF(L216&gt;=0.8,"A",IF(L216&gt;=0.7,"B",IF(L216&gt;=0.6,"C",IF(L216&gt;=0.33,"D","F")))))</f>
        <v/>
      </c>
      <c r="N216" s="54">
        <f>IF(L216&gt;=0.33,"PASS","FAIL")</f>
        <v/>
      </c>
      <c r="O216" s="54">
        <f>L216&gt;=0.33</f>
        <v/>
      </c>
      <c r="P216" s="54">
        <f>RANK(L216,$L$2:$L$1001)</f>
        <v/>
      </c>
      <c r="Q216" s="54">
        <f>SUMPRODUCT(($C$2:$C$1001=C216)*($L$2:$L$1001&gt;L216))+1</f>
        <v/>
      </c>
      <c r="R216" s="57" t="n">
        <v>46091</v>
      </c>
      <c r="S216" s="58" t="n">
        <v>0.34375</v>
      </c>
      <c r="T216" s="59" t="n">
        <v>0.9360000000000001</v>
      </c>
      <c r="U216" s="55">
        <f>IF(N216="PASS",IF(L216&gt;=0.9,"Excellent performance","Good, keep improving"),"Needs immediate attention")</f>
        <v/>
      </c>
    </row>
    <row r="217" ht="15" customHeight="1" s="39">
      <c r="A217" s="54" t="inlineStr">
        <is>
          <t>STU0216</t>
        </is>
      </c>
      <c r="B217" s="55" t="inlineStr">
        <is>
          <t>Kartik Das</t>
        </is>
      </c>
      <c r="C217" s="54" t="n">
        <v>6</v>
      </c>
      <c r="D217" s="54" t="inlineStr">
        <is>
          <t>A</t>
        </is>
      </c>
      <c r="E217" s="54" t="inlineStr">
        <is>
          <t>Male</t>
        </is>
      </c>
      <c r="F217" s="54" t="n">
        <v>55</v>
      </c>
      <c r="G217" s="54" t="n">
        <v>71</v>
      </c>
      <c r="H217" s="54" t="n">
        <v>69</v>
      </c>
      <c r="I217" s="54" t="n">
        <v>54</v>
      </c>
      <c r="J217" s="54" t="n">
        <v>78</v>
      </c>
      <c r="K217" s="54">
        <f>SUM(F217:J217)</f>
        <v/>
      </c>
      <c r="L217" s="56">
        <f>ROUND(K217/500,4)</f>
        <v/>
      </c>
      <c r="M217" s="54">
        <f>IF(L217&gt;=0.9,"A+",IF(L217&gt;=0.8,"A",IF(L217&gt;=0.7,"B",IF(L217&gt;=0.6,"C",IF(L217&gt;=0.33,"D","F")))))</f>
        <v/>
      </c>
      <c r="N217" s="54">
        <f>IF(L217&gt;=0.33,"PASS","FAIL")</f>
        <v/>
      </c>
      <c r="O217" s="54">
        <f>L217&gt;=0.33</f>
        <v/>
      </c>
      <c r="P217" s="54">
        <f>RANK(L217,$L$2:$L$1001)</f>
        <v/>
      </c>
      <c r="Q217" s="54">
        <f>SUMPRODUCT(($C$2:$C$1001=C217)*($L$2:$L$1001&gt;L217))+1</f>
        <v/>
      </c>
      <c r="R217" s="57" t="n">
        <v>46091</v>
      </c>
      <c r="S217" s="58" t="n">
        <v>0.5208333333333334</v>
      </c>
      <c r="T217" s="59" t="n">
        <v>0.92</v>
      </c>
      <c r="U217" s="55">
        <f>IF(N217="PASS",IF(L217&gt;=0.9,"Excellent performance","Good, keep improving"),"Needs immediate attention")</f>
        <v/>
      </c>
    </row>
    <row r="218" ht="15" customHeight="1" s="39">
      <c r="A218" s="54" t="inlineStr">
        <is>
          <t>STU0217</t>
        </is>
      </c>
      <c r="B218" s="55" t="inlineStr">
        <is>
          <t>Om Chowdhury</t>
        </is>
      </c>
      <c r="C218" s="54" t="n">
        <v>7</v>
      </c>
      <c r="D218" s="54" t="inlineStr">
        <is>
          <t>C</t>
        </is>
      </c>
      <c r="E218" s="54" t="inlineStr">
        <is>
          <t>Male</t>
        </is>
      </c>
      <c r="F218" s="54" t="n">
        <v>66</v>
      </c>
      <c r="G218" s="54" t="n">
        <v>66</v>
      </c>
      <c r="H218" s="54" t="n">
        <v>48</v>
      </c>
      <c r="I218" s="54" t="n">
        <v>73</v>
      </c>
      <c r="J218" s="54" t="n">
        <v>56</v>
      </c>
      <c r="K218" s="54">
        <f>SUM(F218:J218)</f>
        <v/>
      </c>
      <c r="L218" s="56">
        <f>ROUND(K218/500,4)</f>
        <v/>
      </c>
      <c r="M218" s="54">
        <f>IF(L218&gt;=0.9,"A+",IF(L218&gt;=0.8,"A",IF(L218&gt;=0.7,"B",IF(L218&gt;=0.6,"C",IF(L218&gt;=0.33,"D","F")))))</f>
        <v/>
      </c>
      <c r="N218" s="54">
        <f>IF(L218&gt;=0.33,"PASS","FAIL")</f>
        <v/>
      </c>
      <c r="O218" s="54">
        <f>L218&gt;=0.33</f>
        <v/>
      </c>
      <c r="P218" s="54">
        <f>RANK(L218,$L$2:$L$1001)</f>
        <v/>
      </c>
      <c r="Q218" s="54">
        <f>SUMPRODUCT(($C$2:$C$1001=C218)*($L$2:$L$1001&gt;L218))+1</f>
        <v/>
      </c>
      <c r="R218" s="57" t="n">
        <v>46091</v>
      </c>
      <c r="S218" s="58" t="n">
        <v>0.3958333333333333</v>
      </c>
      <c r="T218" s="59" t="n">
        <v>0.828</v>
      </c>
      <c r="U218" s="55">
        <f>IF(N218="PASS",IF(L218&gt;=0.9,"Excellent performance","Good, keep improving"),"Needs immediate attention")</f>
        <v/>
      </c>
    </row>
    <row r="219" ht="15" customHeight="1" s="39">
      <c r="A219" s="54" t="inlineStr">
        <is>
          <t>STU0218</t>
        </is>
      </c>
      <c r="B219" s="55" t="inlineStr">
        <is>
          <t>Siya Shah</t>
        </is>
      </c>
      <c r="C219" s="54" t="n">
        <v>2</v>
      </c>
      <c r="D219" s="54" t="inlineStr">
        <is>
          <t>D</t>
        </is>
      </c>
      <c r="E219" s="54" t="inlineStr">
        <is>
          <t>Female</t>
        </is>
      </c>
      <c r="F219" s="54" t="n">
        <v>85</v>
      </c>
      <c r="G219" s="54" t="n">
        <v>86</v>
      </c>
      <c r="H219" s="54" t="n">
        <v>82</v>
      </c>
      <c r="I219" s="54" t="n">
        <v>88</v>
      </c>
      <c r="J219" s="54" t="n">
        <v>97</v>
      </c>
      <c r="K219" s="54">
        <f>SUM(F219:J219)</f>
        <v/>
      </c>
      <c r="L219" s="56">
        <f>ROUND(K219/500,4)</f>
        <v/>
      </c>
      <c r="M219" s="54">
        <f>IF(L219&gt;=0.9,"A+",IF(L219&gt;=0.8,"A",IF(L219&gt;=0.7,"B",IF(L219&gt;=0.6,"C",IF(L219&gt;=0.33,"D","F")))))</f>
        <v/>
      </c>
      <c r="N219" s="54">
        <f>IF(L219&gt;=0.33,"PASS","FAIL")</f>
        <v/>
      </c>
      <c r="O219" s="54">
        <f>L219&gt;=0.33</f>
        <v/>
      </c>
      <c r="P219" s="54">
        <f>RANK(L219,$L$2:$L$1001)</f>
        <v/>
      </c>
      <c r="Q219" s="54">
        <f>SUMPRODUCT(($C$2:$C$1001=C219)*($L$2:$L$1001&gt;L219))+1</f>
        <v/>
      </c>
      <c r="R219" s="57" t="n">
        <v>46091</v>
      </c>
      <c r="S219" s="58" t="n">
        <v>0.4479166666666667</v>
      </c>
      <c r="T219" s="59" t="n">
        <v>0.766</v>
      </c>
      <c r="U219" s="55">
        <f>IF(N219="PASS",IF(L219&gt;=0.9,"Excellent performance","Good, keep improving"),"Needs immediate attention")</f>
        <v/>
      </c>
    </row>
    <row r="220" ht="15" customHeight="1" s="39">
      <c r="A220" s="54" t="inlineStr">
        <is>
          <t>STU0219</t>
        </is>
      </c>
      <c r="B220" s="55" t="inlineStr">
        <is>
          <t>Abhinav Bhat</t>
        </is>
      </c>
      <c r="C220" s="54" t="n">
        <v>7</v>
      </c>
      <c r="D220" s="54" t="inlineStr">
        <is>
          <t>B</t>
        </is>
      </c>
      <c r="E220" s="54" t="inlineStr">
        <is>
          <t>Male</t>
        </is>
      </c>
      <c r="F220" s="54" t="n">
        <v>44</v>
      </c>
      <c r="G220" s="54" t="n">
        <v>45</v>
      </c>
      <c r="H220" s="54" t="n">
        <v>58</v>
      </c>
      <c r="I220" s="54" t="n">
        <v>59</v>
      </c>
      <c r="J220" s="54" t="n">
        <v>11</v>
      </c>
      <c r="K220" s="54">
        <f>SUM(F220:J220)</f>
        <v/>
      </c>
      <c r="L220" s="56">
        <f>ROUND(K220/500,4)</f>
        <v/>
      </c>
      <c r="M220" s="54">
        <f>IF(L220&gt;=0.9,"A+",IF(L220&gt;=0.8,"A",IF(L220&gt;=0.7,"B",IF(L220&gt;=0.6,"C",IF(L220&gt;=0.33,"D","F")))))</f>
        <v/>
      </c>
      <c r="N220" s="54">
        <f>IF(L220&gt;=0.33,"PASS","FAIL")</f>
        <v/>
      </c>
      <c r="O220" s="54">
        <f>L220&gt;=0.33</f>
        <v/>
      </c>
      <c r="P220" s="54">
        <f>RANK(L220,$L$2:$L$1001)</f>
        <v/>
      </c>
      <c r="Q220" s="54">
        <f>SUMPRODUCT(($C$2:$C$1001=C220)*($L$2:$L$1001&gt;L220))+1</f>
        <v/>
      </c>
      <c r="R220" s="57" t="n">
        <v>46091</v>
      </c>
      <c r="S220" s="58" t="n">
        <v>0.4895833333333333</v>
      </c>
      <c r="T220" s="59" t="n">
        <v>0.606</v>
      </c>
      <c r="U220" s="55">
        <f>IF(N220="PASS",IF(L220&gt;=0.9,"Excellent performance","Good, keep improving"),"Needs immediate attention")</f>
        <v/>
      </c>
    </row>
    <row r="221" ht="15" customHeight="1" s="39">
      <c r="A221" s="54" t="inlineStr">
        <is>
          <t>STU0220</t>
        </is>
      </c>
      <c r="B221" s="55" t="inlineStr">
        <is>
          <t>Yashvi Chopra</t>
        </is>
      </c>
      <c r="C221" s="54" t="n">
        <v>9</v>
      </c>
      <c r="D221" s="54" t="inlineStr">
        <is>
          <t>B</t>
        </is>
      </c>
      <c r="E221" s="54" t="inlineStr">
        <is>
          <t>Female</t>
        </is>
      </c>
      <c r="F221" s="54" t="n">
        <v>69</v>
      </c>
      <c r="G221" s="54" t="n">
        <v>64</v>
      </c>
      <c r="H221" s="54" t="n">
        <v>73</v>
      </c>
      <c r="I221" s="54" t="n">
        <v>50</v>
      </c>
      <c r="J221" s="54" t="n">
        <v>76</v>
      </c>
      <c r="K221" s="54">
        <f>SUM(F221:J221)</f>
        <v/>
      </c>
      <c r="L221" s="56">
        <f>ROUND(K221/500,4)</f>
        <v/>
      </c>
      <c r="M221" s="54">
        <f>IF(L221&gt;=0.9,"A+",IF(L221&gt;=0.8,"A",IF(L221&gt;=0.7,"B",IF(L221&gt;=0.6,"C",IF(L221&gt;=0.33,"D","F")))))</f>
        <v/>
      </c>
      <c r="N221" s="54">
        <f>IF(L221&gt;=0.33,"PASS","FAIL")</f>
        <v/>
      </c>
      <c r="O221" s="54">
        <f>L221&gt;=0.33</f>
        <v/>
      </c>
      <c r="P221" s="54">
        <f>RANK(L221,$L$2:$L$1001)</f>
        <v/>
      </c>
      <c r="Q221" s="54">
        <f>SUMPRODUCT(($C$2:$C$1001=C221)*($L$2:$L$1001&gt;L221))+1</f>
        <v/>
      </c>
      <c r="R221" s="57" t="n">
        <v>46091</v>
      </c>
      <c r="S221" s="58" t="n">
        <v>0.5208333333333334</v>
      </c>
      <c r="T221" s="59" t="n">
        <v>0.904</v>
      </c>
      <c r="U221" s="55">
        <f>IF(N221="PASS",IF(L221&gt;=0.9,"Excellent performance","Good, keep improving"),"Needs immediate attention")</f>
        <v/>
      </c>
    </row>
    <row r="222" ht="15" customHeight="1" s="39">
      <c r="A222" s="54" t="inlineStr">
        <is>
          <t>STU0221</t>
        </is>
      </c>
      <c r="B222" s="55" t="inlineStr">
        <is>
          <t>Uday Mehta</t>
        </is>
      </c>
      <c r="C222" s="54" t="n">
        <v>1</v>
      </c>
      <c r="D222" s="54" t="inlineStr">
        <is>
          <t>B</t>
        </is>
      </c>
      <c r="E222" s="54" t="inlineStr">
        <is>
          <t>Male</t>
        </is>
      </c>
      <c r="F222" s="54" t="n">
        <v>43</v>
      </c>
      <c r="G222" s="54" t="n">
        <v>55</v>
      </c>
      <c r="H222" s="54" t="n">
        <v>58</v>
      </c>
      <c r="I222" s="54" t="n">
        <v>74</v>
      </c>
      <c r="J222" s="54" t="n">
        <v>40</v>
      </c>
      <c r="K222" s="54">
        <f>SUM(F222:J222)</f>
        <v/>
      </c>
      <c r="L222" s="56">
        <f>ROUND(K222/500,4)</f>
        <v/>
      </c>
      <c r="M222" s="54">
        <f>IF(L222&gt;=0.9,"A+",IF(L222&gt;=0.8,"A",IF(L222&gt;=0.7,"B",IF(L222&gt;=0.6,"C",IF(L222&gt;=0.33,"D","F")))))</f>
        <v/>
      </c>
      <c r="N222" s="54">
        <f>IF(L222&gt;=0.33,"PASS","FAIL")</f>
        <v/>
      </c>
      <c r="O222" s="54">
        <f>L222&gt;=0.33</f>
        <v/>
      </c>
      <c r="P222" s="54">
        <f>RANK(L222,$L$2:$L$1001)</f>
        <v/>
      </c>
      <c r="Q222" s="54">
        <f>SUMPRODUCT(($C$2:$C$1001=C222)*($L$2:$L$1001&gt;L222))+1</f>
        <v/>
      </c>
      <c r="R222" s="57" t="n">
        <v>46091</v>
      </c>
      <c r="S222" s="58" t="n">
        <v>0.3854166666666667</v>
      </c>
      <c r="T222" s="59" t="n">
        <v>0.635</v>
      </c>
      <c r="U222" s="55">
        <f>IF(N222="PASS",IF(L222&gt;=0.9,"Excellent performance","Good, keep improving"),"Needs immediate attention")</f>
        <v/>
      </c>
    </row>
    <row r="223" ht="15" customHeight="1" s="39">
      <c r="A223" s="54" t="inlineStr">
        <is>
          <t>STU0222</t>
        </is>
      </c>
      <c r="B223" s="55" t="inlineStr">
        <is>
          <t>Yash Mishra</t>
        </is>
      </c>
      <c r="C223" s="54" t="n">
        <v>1</v>
      </c>
      <c r="D223" s="54" t="inlineStr">
        <is>
          <t>B</t>
        </is>
      </c>
      <c r="E223" s="54" t="inlineStr">
        <is>
          <t>Male</t>
        </is>
      </c>
      <c r="F223" s="54" t="n">
        <v>95</v>
      </c>
      <c r="G223" s="54" t="n">
        <v>89</v>
      </c>
      <c r="H223" s="54" t="n">
        <v>94</v>
      </c>
      <c r="I223" s="54" t="n">
        <v>90</v>
      </c>
      <c r="J223" s="54" t="n">
        <v>100</v>
      </c>
      <c r="K223" s="54">
        <f>SUM(F223:J223)</f>
        <v/>
      </c>
      <c r="L223" s="56">
        <f>ROUND(K223/500,4)</f>
        <v/>
      </c>
      <c r="M223" s="54">
        <f>IF(L223&gt;=0.9,"A+",IF(L223&gt;=0.8,"A",IF(L223&gt;=0.7,"B",IF(L223&gt;=0.6,"C",IF(L223&gt;=0.33,"D","F")))))</f>
        <v/>
      </c>
      <c r="N223" s="54">
        <f>IF(L223&gt;=0.33,"PASS","FAIL")</f>
        <v/>
      </c>
      <c r="O223" s="54">
        <f>L223&gt;=0.33</f>
        <v/>
      </c>
      <c r="P223" s="54">
        <f>RANK(L223,$L$2:$L$1001)</f>
        <v/>
      </c>
      <c r="Q223" s="54">
        <f>SUMPRODUCT(($C$2:$C$1001=C223)*($L$2:$L$1001&gt;L223))+1</f>
        <v/>
      </c>
      <c r="R223" s="57" t="n">
        <v>46091</v>
      </c>
      <c r="S223" s="58" t="n">
        <v>0.34375</v>
      </c>
      <c r="T223" s="59" t="n">
        <v>0.964</v>
      </c>
      <c r="U223" s="55">
        <f>IF(N223="PASS",IF(L223&gt;=0.9,"Excellent performance","Good, keep improving"),"Needs immediate attention")</f>
        <v/>
      </c>
    </row>
    <row r="224" ht="15" customHeight="1" s="39">
      <c r="A224" s="54" t="inlineStr">
        <is>
          <t>STU0223</t>
        </is>
      </c>
      <c r="B224" s="55" t="inlineStr">
        <is>
          <t>Sara Sen</t>
        </is>
      </c>
      <c r="C224" s="54" t="n">
        <v>10</v>
      </c>
      <c r="D224" s="54" t="inlineStr">
        <is>
          <t>D</t>
        </is>
      </c>
      <c r="E224" s="54" t="inlineStr">
        <is>
          <t>Female</t>
        </is>
      </c>
      <c r="F224" s="54" t="n">
        <v>62</v>
      </c>
      <c r="G224" s="54" t="n">
        <v>76</v>
      </c>
      <c r="H224" s="54" t="n">
        <v>82</v>
      </c>
      <c r="I224" s="54" t="n">
        <v>60</v>
      </c>
      <c r="J224" s="54" t="n">
        <v>81</v>
      </c>
      <c r="K224" s="54">
        <f>SUM(F224:J224)</f>
        <v/>
      </c>
      <c r="L224" s="56">
        <f>ROUND(K224/500,4)</f>
        <v/>
      </c>
      <c r="M224" s="54">
        <f>IF(L224&gt;=0.9,"A+",IF(L224&gt;=0.8,"A",IF(L224&gt;=0.7,"B",IF(L224&gt;=0.6,"C",IF(L224&gt;=0.33,"D","F")))))</f>
        <v/>
      </c>
      <c r="N224" s="54">
        <f>IF(L224&gt;=0.33,"PASS","FAIL")</f>
        <v/>
      </c>
      <c r="O224" s="54">
        <f>L224&gt;=0.33</f>
        <v/>
      </c>
      <c r="P224" s="54">
        <f>RANK(L224,$L$2:$L$1001)</f>
        <v/>
      </c>
      <c r="Q224" s="54">
        <f>SUMPRODUCT(($C$2:$C$1001=C224)*($L$2:$L$1001&gt;L224))+1</f>
        <v/>
      </c>
      <c r="R224" s="57" t="n">
        <v>46091</v>
      </c>
      <c r="S224" s="58" t="n">
        <v>0.40625</v>
      </c>
      <c r="T224" s="59" t="n">
        <v>0.966</v>
      </c>
      <c r="U224" s="55">
        <f>IF(N224="PASS",IF(L224&gt;=0.9,"Excellent performance","Good, keep improving"),"Needs immediate attention")</f>
        <v/>
      </c>
    </row>
    <row r="225" ht="15" customHeight="1" s="39">
      <c r="A225" s="54" t="inlineStr">
        <is>
          <t>STU0224</t>
        </is>
      </c>
      <c r="B225" s="55" t="inlineStr">
        <is>
          <t>Krishna Bhat</t>
        </is>
      </c>
      <c r="C225" s="54" t="n">
        <v>2</v>
      </c>
      <c r="D225" s="54" t="inlineStr">
        <is>
          <t>C</t>
        </is>
      </c>
      <c r="E225" s="54" t="inlineStr">
        <is>
          <t>Male</t>
        </is>
      </c>
      <c r="F225" s="54" t="n">
        <v>65</v>
      </c>
      <c r="G225" s="54" t="n">
        <v>66</v>
      </c>
      <c r="H225" s="54" t="n">
        <v>84</v>
      </c>
      <c r="I225" s="54" t="n">
        <v>65</v>
      </c>
      <c r="J225" s="54" t="n">
        <v>69</v>
      </c>
      <c r="K225" s="54">
        <f>SUM(F225:J225)</f>
        <v/>
      </c>
      <c r="L225" s="56">
        <f>ROUND(K225/500,4)</f>
        <v/>
      </c>
      <c r="M225" s="54">
        <f>IF(L225&gt;=0.9,"A+",IF(L225&gt;=0.8,"A",IF(L225&gt;=0.7,"B",IF(L225&gt;=0.6,"C",IF(L225&gt;=0.33,"D","F")))))</f>
        <v/>
      </c>
      <c r="N225" s="54">
        <f>IF(L225&gt;=0.33,"PASS","FAIL")</f>
        <v/>
      </c>
      <c r="O225" s="54">
        <f>L225&gt;=0.33</f>
        <v/>
      </c>
      <c r="P225" s="54">
        <f>RANK(L225,$L$2:$L$1001)</f>
        <v/>
      </c>
      <c r="Q225" s="54">
        <f>SUMPRODUCT(($C$2:$C$1001=C225)*($L$2:$L$1001&gt;L225))+1</f>
        <v/>
      </c>
      <c r="R225" s="57" t="n">
        <v>46091</v>
      </c>
      <c r="S225" s="58" t="n">
        <v>0.3541666666666667</v>
      </c>
      <c r="T225" s="59" t="n">
        <v>0.975</v>
      </c>
      <c r="U225" s="55">
        <f>IF(N225="PASS",IF(L225&gt;=0.9,"Excellent performance","Good, keep improving"),"Needs immediate attention")</f>
        <v/>
      </c>
    </row>
    <row r="226" ht="15" customHeight="1" s="39">
      <c r="A226" s="54" t="inlineStr">
        <is>
          <t>STU0225</t>
        </is>
      </c>
      <c r="B226" s="55" t="inlineStr">
        <is>
          <t>Navya Mishra</t>
        </is>
      </c>
      <c r="C226" s="54" t="n">
        <v>2</v>
      </c>
      <c r="D226" s="54" t="inlineStr">
        <is>
          <t>A</t>
        </is>
      </c>
      <c r="E226" s="54" t="inlineStr">
        <is>
          <t>Female</t>
        </is>
      </c>
      <c r="F226" s="54" t="n">
        <v>72</v>
      </c>
      <c r="G226" s="54" t="n">
        <v>78</v>
      </c>
      <c r="H226" s="54" t="n">
        <v>57</v>
      </c>
      <c r="I226" s="54" t="n">
        <v>62</v>
      </c>
      <c r="J226" s="54" t="n">
        <v>48</v>
      </c>
      <c r="K226" s="54">
        <f>SUM(F226:J226)</f>
        <v/>
      </c>
      <c r="L226" s="56">
        <f>ROUND(K226/500,4)</f>
        <v/>
      </c>
      <c r="M226" s="54">
        <f>IF(L226&gt;=0.9,"A+",IF(L226&gt;=0.8,"A",IF(L226&gt;=0.7,"B",IF(L226&gt;=0.6,"C",IF(L226&gt;=0.33,"D","F")))))</f>
        <v/>
      </c>
      <c r="N226" s="54">
        <f>IF(L226&gt;=0.33,"PASS","FAIL")</f>
        <v/>
      </c>
      <c r="O226" s="54">
        <f>L226&gt;=0.33</f>
        <v/>
      </c>
      <c r="P226" s="54">
        <f>RANK(L226,$L$2:$L$1001)</f>
        <v/>
      </c>
      <c r="Q226" s="54">
        <f>SUMPRODUCT(($C$2:$C$1001=C226)*($L$2:$L$1001&gt;L226))+1</f>
        <v/>
      </c>
      <c r="R226" s="57" t="n">
        <v>46091</v>
      </c>
      <c r="S226" s="58" t="n">
        <v>0.3854166666666667</v>
      </c>
      <c r="T226" s="59" t="n">
        <v>0.931</v>
      </c>
      <c r="U226" s="55">
        <f>IF(N226="PASS",IF(L226&gt;=0.9,"Excellent performance","Good, keep improving"),"Needs immediate attention")</f>
        <v/>
      </c>
    </row>
    <row r="227" ht="15" customHeight="1" s="39">
      <c r="A227" s="54" t="inlineStr">
        <is>
          <t>STU0226</t>
        </is>
      </c>
      <c r="B227" s="55" t="inlineStr">
        <is>
          <t>Myra Nair</t>
        </is>
      </c>
      <c r="C227" s="54" t="n">
        <v>4</v>
      </c>
      <c r="D227" s="54" t="inlineStr">
        <is>
          <t>D</t>
        </is>
      </c>
      <c r="E227" s="54" t="inlineStr">
        <is>
          <t>Female</t>
        </is>
      </c>
      <c r="F227" s="54" t="n">
        <v>74</v>
      </c>
      <c r="G227" s="54" t="n">
        <v>73</v>
      </c>
      <c r="H227" s="54" t="n">
        <v>81</v>
      </c>
      <c r="I227" s="54" t="n">
        <v>62</v>
      </c>
      <c r="J227" s="54" t="n">
        <v>68</v>
      </c>
      <c r="K227" s="54">
        <f>SUM(F227:J227)</f>
        <v/>
      </c>
      <c r="L227" s="56">
        <f>ROUND(K227/500,4)</f>
        <v/>
      </c>
      <c r="M227" s="54">
        <f>IF(L227&gt;=0.9,"A+",IF(L227&gt;=0.8,"A",IF(L227&gt;=0.7,"B",IF(L227&gt;=0.6,"C",IF(L227&gt;=0.33,"D","F")))))</f>
        <v/>
      </c>
      <c r="N227" s="54">
        <f>IF(L227&gt;=0.33,"PASS","FAIL")</f>
        <v/>
      </c>
      <c r="O227" s="54">
        <f>L227&gt;=0.33</f>
        <v/>
      </c>
      <c r="P227" s="54">
        <f>RANK(L227,$L$2:$L$1001)</f>
        <v/>
      </c>
      <c r="Q227" s="54">
        <f>SUMPRODUCT(($C$2:$C$1001=C227)*($L$2:$L$1001&gt;L227))+1</f>
        <v/>
      </c>
      <c r="R227" s="57" t="n">
        <v>46091</v>
      </c>
      <c r="S227" s="58" t="n">
        <v>0.4479166666666667</v>
      </c>
      <c r="T227" s="59" t="n">
        <v>0.995</v>
      </c>
      <c r="U227" s="55">
        <f>IF(N227="PASS",IF(L227&gt;=0.9,"Excellent performance","Good, keep improving"),"Needs immediate attention")</f>
        <v/>
      </c>
    </row>
    <row r="228" ht="15" customHeight="1" s="39">
      <c r="A228" s="54" t="inlineStr">
        <is>
          <t>STU0227</t>
        </is>
      </c>
      <c r="B228" s="55" t="inlineStr">
        <is>
          <t>Atharv Khanna</t>
        </is>
      </c>
      <c r="C228" s="54" t="n">
        <v>8</v>
      </c>
      <c r="D228" s="54" t="inlineStr">
        <is>
          <t>C</t>
        </is>
      </c>
      <c r="E228" s="54" t="inlineStr">
        <is>
          <t>Male</t>
        </is>
      </c>
      <c r="F228" s="54" t="n">
        <v>53</v>
      </c>
      <c r="G228" s="54" t="n">
        <v>80</v>
      </c>
      <c r="H228" s="54" t="n">
        <v>50</v>
      </c>
      <c r="I228" s="54" t="n">
        <v>87</v>
      </c>
      <c r="J228" s="54" t="n">
        <v>77</v>
      </c>
      <c r="K228" s="54">
        <f>SUM(F228:J228)</f>
        <v/>
      </c>
      <c r="L228" s="56">
        <f>ROUND(K228/500,4)</f>
        <v/>
      </c>
      <c r="M228" s="54">
        <f>IF(L228&gt;=0.9,"A+",IF(L228&gt;=0.8,"A",IF(L228&gt;=0.7,"B",IF(L228&gt;=0.6,"C",IF(L228&gt;=0.33,"D","F")))))</f>
        <v/>
      </c>
      <c r="N228" s="54">
        <f>IF(L228&gt;=0.33,"PASS","FAIL")</f>
        <v/>
      </c>
      <c r="O228" s="54">
        <f>L228&gt;=0.33</f>
        <v/>
      </c>
      <c r="P228" s="54">
        <f>RANK(L228,$L$2:$L$1001)</f>
        <v/>
      </c>
      <c r="Q228" s="54">
        <f>SUMPRODUCT(($C$2:$C$1001=C228)*($L$2:$L$1001&gt;L228))+1</f>
        <v/>
      </c>
      <c r="R228" s="57" t="n">
        <v>46091</v>
      </c>
      <c r="S228" s="58" t="n">
        <v>0.375</v>
      </c>
      <c r="T228" s="59" t="n">
        <v>0.782</v>
      </c>
      <c r="U228" s="55">
        <f>IF(N228="PASS",IF(L228&gt;=0.9,"Excellent performance","Good, keep improving"),"Needs immediate attention")</f>
        <v/>
      </c>
    </row>
    <row r="229" ht="15" customHeight="1" s="39">
      <c r="A229" s="54" t="inlineStr">
        <is>
          <t>STU0228</t>
        </is>
      </c>
      <c r="B229" s="55" t="inlineStr">
        <is>
          <t>Ishita Pathak</t>
        </is>
      </c>
      <c r="C229" s="54" t="n">
        <v>11</v>
      </c>
      <c r="D229" s="54" t="inlineStr">
        <is>
          <t>D</t>
        </is>
      </c>
      <c r="E229" s="54" t="inlineStr">
        <is>
          <t>Female</t>
        </is>
      </c>
      <c r="F229" s="54" t="n">
        <v>100</v>
      </c>
      <c r="G229" s="54" t="n">
        <v>92</v>
      </c>
      <c r="H229" s="54" t="n">
        <v>86</v>
      </c>
      <c r="I229" s="54" t="n">
        <v>90</v>
      </c>
      <c r="J229" s="54" t="n">
        <v>100</v>
      </c>
      <c r="K229" s="54">
        <f>SUM(F229:J229)</f>
        <v/>
      </c>
      <c r="L229" s="56">
        <f>ROUND(K229/500,4)</f>
        <v/>
      </c>
      <c r="M229" s="54">
        <f>IF(L229&gt;=0.9,"A+",IF(L229&gt;=0.8,"A",IF(L229&gt;=0.7,"B",IF(L229&gt;=0.6,"C",IF(L229&gt;=0.33,"D","F")))))</f>
        <v/>
      </c>
      <c r="N229" s="54">
        <f>IF(L229&gt;=0.33,"PASS","FAIL")</f>
        <v/>
      </c>
      <c r="O229" s="54">
        <f>L229&gt;=0.33</f>
        <v/>
      </c>
      <c r="P229" s="54">
        <f>RANK(L229,$L$2:$L$1001)</f>
        <v/>
      </c>
      <c r="Q229" s="54">
        <f>SUMPRODUCT(($C$2:$C$1001=C229)*($L$2:$L$1001&gt;L229))+1</f>
        <v/>
      </c>
      <c r="R229" s="57" t="n">
        <v>46091</v>
      </c>
      <c r="S229" s="58" t="n">
        <v>0.4479166666666667</v>
      </c>
      <c r="T229" s="59" t="n">
        <v>0.903</v>
      </c>
      <c r="U229" s="55">
        <f>IF(N229="PASS",IF(L229&gt;=0.9,"Excellent performance","Good, keep improving"),"Needs immediate attention")</f>
        <v/>
      </c>
    </row>
    <row r="230" ht="15" customHeight="1" s="39">
      <c r="A230" s="54" t="inlineStr">
        <is>
          <t>STU0229</t>
        </is>
      </c>
      <c r="B230" s="55" t="inlineStr">
        <is>
          <t>Kajal Reddy</t>
        </is>
      </c>
      <c r="C230" s="54" t="n">
        <v>11</v>
      </c>
      <c r="D230" s="54" t="inlineStr">
        <is>
          <t>B</t>
        </is>
      </c>
      <c r="E230" s="54" t="inlineStr">
        <is>
          <t>Female</t>
        </is>
      </c>
      <c r="F230" s="54" t="n">
        <v>91</v>
      </c>
      <c r="G230" s="54" t="n">
        <v>92</v>
      </c>
      <c r="H230" s="54" t="n">
        <v>100</v>
      </c>
      <c r="I230" s="54" t="n">
        <v>92</v>
      </c>
      <c r="J230" s="54" t="n">
        <v>86</v>
      </c>
      <c r="K230" s="54">
        <f>SUM(F230:J230)</f>
        <v/>
      </c>
      <c r="L230" s="56">
        <f>ROUND(K230/500,4)</f>
        <v/>
      </c>
      <c r="M230" s="54">
        <f>IF(L230&gt;=0.9,"A+",IF(L230&gt;=0.8,"A",IF(L230&gt;=0.7,"B",IF(L230&gt;=0.6,"C",IF(L230&gt;=0.33,"D","F")))))</f>
        <v/>
      </c>
      <c r="N230" s="54">
        <f>IF(L230&gt;=0.33,"PASS","FAIL")</f>
        <v/>
      </c>
      <c r="O230" s="54">
        <f>L230&gt;=0.33</f>
        <v/>
      </c>
      <c r="P230" s="54">
        <f>RANK(L230,$L$2:$L$1001)</f>
        <v/>
      </c>
      <c r="Q230" s="54">
        <f>SUMPRODUCT(($C$2:$C$1001=C230)*($L$2:$L$1001&gt;L230))+1</f>
        <v/>
      </c>
      <c r="R230" s="57" t="n">
        <v>46091</v>
      </c>
      <c r="S230" s="58" t="n">
        <v>0.4895833333333333</v>
      </c>
      <c r="T230" s="59" t="n">
        <v>0.791</v>
      </c>
      <c r="U230" s="55">
        <f>IF(N230="PASS",IF(L230&gt;=0.9,"Excellent performance","Good, keep improving"),"Needs immediate attention")</f>
        <v/>
      </c>
    </row>
    <row r="231" ht="15" customHeight="1" s="39">
      <c r="A231" s="54" t="inlineStr">
        <is>
          <t>STU0230</t>
        </is>
      </c>
      <c r="B231" s="55" t="inlineStr">
        <is>
          <t>Simran Naidu</t>
        </is>
      </c>
      <c r="C231" s="54" t="n">
        <v>4</v>
      </c>
      <c r="D231" s="54" t="inlineStr">
        <is>
          <t>D</t>
        </is>
      </c>
      <c r="E231" s="54" t="inlineStr">
        <is>
          <t>Female</t>
        </is>
      </c>
      <c r="F231" s="54" t="n">
        <v>58</v>
      </c>
      <c r="G231" s="54" t="n">
        <v>80</v>
      </c>
      <c r="H231" s="54" t="n">
        <v>71</v>
      </c>
      <c r="I231" s="54" t="n">
        <v>63</v>
      </c>
      <c r="J231" s="54" t="n">
        <v>73</v>
      </c>
      <c r="K231" s="54">
        <f>SUM(F231:J231)</f>
        <v/>
      </c>
      <c r="L231" s="56">
        <f>ROUND(K231/500,4)</f>
        <v/>
      </c>
      <c r="M231" s="54">
        <f>IF(L231&gt;=0.9,"A+",IF(L231&gt;=0.8,"A",IF(L231&gt;=0.7,"B",IF(L231&gt;=0.6,"C",IF(L231&gt;=0.33,"D","F")))))</f>
        <v/>
      </c>
      <c r="N231" s="54">
        <f>IF(L231&gt;=0.33,"PASS","FAIL")</f>
        <v/>
      </c>
      <c r="O231" s="54">
        <f>L231&gt;=0.33</f>
        <v/>
      </c>
      <c r="P231" s="54">
        <f>RANK(L231,$L$2:$L$1001)</f>
        <v/>
      </c>
      <c r="Q231" s="54">
        <f>SUMPRODUCT(($C$2:$C$1001=C231)*($L$2:$L$1001&gt;L231))+1</f>
        <v/>
      </c>
      <c r="R231" s="57" t="n">
        <v>46091</v>
      </c>
      <c r="S231" s="58" t="n">
        <v>0.375</v>
      </c>
      <c r="T231" s="59" t="n">
        <v>0.918</v>
      </c>
      <c r="U231" s="55">
        <f>IF(N231="PASS",IF(L231&gt;=0.9,"Excellent performance","Good, keep improving"),"Needs immediate attention")</f>
        <v/>
      </c>
    </row>
    <row r="232" ht="15" customHeight="1" s="39">
      <c r="A232" s="54" t="inlineStr">
        <is>
          <t>STU0231</t>
        </is>
      </c>
      <c r="B232" s="55" t="inlineStr">
        <is>
          <t>Karan Kapoor</t>
        </is>
      </c>
      <c r="C232" s="54" t="n">
        <v>4</v>
      </c>
      <c r="D232" s="54" t="inlineStr">
        <is>
          <t>D</t>
        </is>
      </c>
      <c r="E232" s="54" t="inlineStr">
        <is>
          <t>Male</t>
        </is>
      </c>
      <c r="F232" s="54" t="n">
        <v>48</v>
      </c>
      <c r="G232" s="54" t="n">
        <v>68</v>
      </c>
      <c r="H232" s="54" t="n">
        <v>63</v>
      </c>
      <c r="I232" s="54" t="n">
        <v>85</v>
      </c>
      <c r="J232" s="54" t="n">
        <v>50</v>
      </c>
      <c r="K232" s="54">
        <f>SUM(F232:J232)</f>
        <v/>
      </c>
      <c r="L232" s="56">
        <f>ROUND(K232/500,4)</f>
        <v/>
      </c>
      <c r="M232" s="54">
        <f>IF(L232&gt;=0.9,"A+",IF(L232&gt;=0.8,"A",IF(L232&gt;=0.7,"B",IF(L232&gt;=0.6,"C",IF(L232&gt;=0.33,"D","F")))))</f>
        <v/>
      </c>
      <c r="N232" s="54">
        <f>IF(L232&gt;=0.33,"PASS","FAIL")</f>
        <v/>
      </c>
      <c r="O232" s="54">
        <f>L232&gt;=0.33</f>
        <v/>
      </c>
      <c r="P232" s="54">
        <f>RANK(L232,$L$2:$L$1001)</f>
        <v/>
      </c>
      <c r="Q232" s="54">
        <f>SUMPRODUCT(($C$2:$C$1001=C232)*($L$2:$L$1001&gt;L232))+1</f>
        <v/>
      </c>
      <c r="R232" s="57" t="n">
        <v>46091</v>
      </c>
      <c r="S232" s="58" t="n">
        <v>0.3854166666666667</v>
      </c>
      <c r="T232" s="59" t="n">
        <v>0.761</v>
      </c>
      <c r="U232" s="55">
        <f>IF(N232="PASS",IF(L232&gt;=0.9,"Excellent performance","Good, keep improving"),"Needs immediate attention")</f>
        <v/>
      </c>
    </row>
    <row r="233" ht="15" customHeight="1" s="39">
      <c r="A233" s="54" t="inlineStr">
        <is>
          <t>STU0232</t>
        </is>
      </c>
      <c r="B233" s="55" t="inlineStr">
        <is>
          <t>Ishita Pandey</t>
        </is>
      </c>
      <c r="C233" s="54" t="n">
        <v>4</v>
      </c>
      <c r="D233" s="54" t="inlineStr">
        <is>
          <t>B</t>
        </is>
      </c>
      <c r="E233" s="54" t="inlineStr">
        <is>
          <t>Female</t>
        </is>
      </c>
      <c r="F233" s="54" t="n">
        <v>7</v>
      </c>
      <c r="G233" s="54" t="n">
        <v>30</v>
      </c>
      <c r="H233" s="54" t="n">
        <v>12</v>
      </c>
      <c r="I233" s="54" t="n">
        <v>70</v>
      </c>
      <c r="J233" s="54" t="n">
        <v>35</v>
      </c>
      <c r="K233" s="54">
        <f>SUM(F233:J233)</f>
        <v/>
      </c>
      <c r="L233" s="56">
        <f>ROUND(K233/500,4)</f>
        <v/>
      </c>
      <c r="M233" s="54">
        <f>IF(L233&gt;=0.9,"A+",IF(L233&gt;=0.8,"A",IF(L233&gt;=0.7,"B",IF(L233&gt;=0.6,"C",IF(L233&gt;=0.33,"D","F")))))</f>
        <v/>
      </c>
      <c r="N233" s="54">
        <f>IF(L233&gt;=0.33,"PASS","FAIL")</f>
        <v/>
      </c>
      <c r="O233" s="54">
        <f>L233&gt;=0.33</f>
        <v/>
      </c>
      <c r="P233" s="54">
        <f>RANK(L233,$L$2:$L$1001)</f>
        <v/>
      </c>
      <c r="Q233" s="54">
        <f>SUMPRODUCT(($C$2:$C$1001=C233)*($L$2:$L$1001&gt;L233))+1</f>
        <v/>
      </c>
      <c r="R233" s="57" t="n">
        <v>46091</v>
      </c>
      <c r="S233" s="58" t="n">
        <v>0.3541666666666667</v>
      </c>
      <c r="T233" s="59" t="n">
        <v>0.844</v>
      </c>
      <c r="U233" s="55">
        <f>IF(N233="PASS",IF(L233&gt;=0.9,"Excellent performance","Good, keep improving"),"Needs immediate attention")</f>
        <v/>
      </c>
    </row>
    <row r="234" ht="15" customHeight="1" s="39">
      <c r="A234" s="54" t="inlineStr">
        <is>
          <t>STU0233</t>
        </is>
      </c>
      <c r="B234" s="55" t="inlineStr">
        <is>
          <t>Ira Sethi</t>
        </is>
      </c>
      <c r="C234" s="54" t="n">
        <v>12</v>
      </c>
      <c r="D234" s="54" t="inlineStr">
        <is>
          <t>C</t>
        </is>
      </c>
      <c r="E234" s="54" t="inlineStr">
        <is>
          <t>Female</t>
        </is>
      </c>
      <c r="F234" s="54" t="n">
        <v>71</v>
      </c>
      <c r="G234" s="54" t="n">
        <v>73</v>
      </c>
      <c r="H234" s="54" t="n">
        <v>84</v>
      </c>
      <c r="I234" s="54" t="n">
        <v>63</v>
      </c>
      <c r="J234" s="54" t="n">
        <v>89</v>
      </c>
      <c r="K234" s="54">
        <f>SUM(F234:J234)</f>
        <v/>
      </c>
      <c r="L234" s="56">
        <f>ROUND(K234/500,4)</f>
        <v/>
      </c>
      <c r="M234" s="54">
        <f>IF(L234&gt;=0.9,"A+",IF(L234&gt;=0.8,"A",IF(L234&gt;=0.7,"B",IF(L234&gt;=0.6,"C",IF(L234&gt;=0.33,"D","F")))))</f>
        <v/>
      </c>
      <c r="N234" s="54">
        <f>IF(L234&gt;=0.33,"PASS","FAIL")</f>
        <v/>
      </c>
      <c r="O234" s="54">
        <f>L234&gt;=0.33</f>
        <v/>
      </c>
      <c r="P234" s="54">
        <f>RANK(L234,$L$2:$L$1001)</f>
        <v/>
      </c>
      <c r="Q234" s="54">
        <f>SUMPRODUCT(($C$2:$C$1001=C234)*($L$2:$L$1001&gt;L234))+1</f>
        <v/>
      </c>
      <c r="R234" s="57" t="n">
        <v>46091</v>
      </c>
      <c r="S234" s="58" t="n">
        <v>0.4270833333333333</v>
      </c>
      <c r="T234" s="59" t="n">
        <v>0.788</v>
      </c>
      <c r="U234" s="55">
        <f>IF(N234="PASS",IF(L234&gt;=0.9,"Excellent performance","Good, keep improving"),"Needs immediate attention")</f>
        <v/>
      </c>
    </row>
    <row r="235" ht="15" customHeight="1" s="39">
      <c r="A235" s="54" t="inlineStr">
        <is>
          <t>STU0234</t>
        </is>
      </c>
      <c r="B235" s="55" t="inlineStr">
        <is>
          <t>Sara Desai</t>
        </is>
      </c>
      <c r="C235" s="54" t="n">
        <v>6</v>
      </c>
      <c r="D235" s="54" t="inlineStr">
        <is>
          <t>A</t>
        </is>
      </c>
      <c r="E235" s="54" t="inlineStr">
        <is>
          <t>Female</t>
        </is>
      </c>
      <c r="F235" s="54" t="n">
        <v>63</v>
      </c>
      <c r="G235" s="54" t="n">
        <v>51</v>
      </c>
      <c r="H235" s="54" t="n">
        <v>58</v>
      </c>
      <c r="I235" s="54" t="n">
        <v>78</v>
      </c>
      <c r="J235" s="54" t="n">
        <v>66</v>
      </c>
      <c r="K235" s="54">
        <f>SUM(F235:J235)</f>
        <v/>
      </c>
      <c r="L235" s="56">
        <f>ROUND(K235/500,4)</f>
        <v/>
      </c>
      <c r="M235" s="54">
        <f>IF(L235&gt;=0.9,"A+",IF(L235&gt;=0.8,"A",IF(L235&gt;=0.7,"B",IF(L235&gt;=0.6,"C",IF(L235&gt;=0.33,"D","F")))))</f>
        <v/>
      </c>
      <c r="N235" s="54">
        <f>IF(L235&gt;=0.33,"PASS","FAIL")</f>
        <v/>
      </c>
      <c r="O235" s="54">
        <f>L235&gt;=0.33</f>
        <v/>
      </c>
      <c r="P235" s="54">
        <f>RANK(L235,$L$2:$L$1001)</f>
        <v/>
      </c>
      <c r="Q235" s="54">
        <f>SUMPRODUCT(($C$2:$C$1001=C235)*($L$2:$L$1001&gt;L235))+1</f>
        <v/>
      </c>
      <c r="R235" s="57" t="n">
        <v>46091</v>
      </c>
      <c r="S235" s="58" t="n">
        <v>0.3854166666666667</v>
      </c>
      <c r="T235" s="59" t="n">
        <v>0.773</v>
      </c>
      <c r="U235" s="55">
        <f>IF(N235="PASS",IF(L235&gt;=0.9,"Excellent performance","Good, keep improving"),"Needs immediate attention")</f>
        <v/>
      </c>
    </row>
    <row r="236" ht="15" customHeight="1" s="39">
      <c r="A236" s="54" t="inlineStr">
        <is>
          <t>STU0235</t>
        </is>
      </c>
      <c r="B236" s="55" t="inlineStr">
        <is>
          <t>Rahul Thakur</t>
        </is>
      </c>
      <c r="C236" s="54" t="n">
        <v>8</v>
      </c>
      <c r="D236" s="54" t="inlineStr">
        <is>
          <t>C</t>
        </is>
      </c>
      <c r="E236" s="54" t="inlineStr">
        <is>
          <t>Male</t>
        </is>
      </c>
      <c r="F236" s="54" t="n">
        <v>84</v>
      </c>
      <c r="G236" s="54" t="n">
        <v>62</v>
      </c>
      <c r="H236" s="54" t="n">
        <v>81</v>
      </c>
      <c r="I236" s="54" t="n">
        <v>86</v>
      </c>
      <c r="J236" s="54" t="n">
        <v>69</v>
      </c>
      <c r="K236" s="54">
        <f>SUM(F236:J236)</f>
        <v/>
      </c>
      <c r="L236" s="56">
        <f>ROUND(K236/500,4)</f>
        <v/>
      </c>
      <c r="M236" s="54">
        <f>IF(L236&gt;=0.9,"A+",IF(L236&gt;=0.8,"A",IF(L236&gt;=0.7,"B",IF(L236&gt;=0.6,"C",IF(L236&gt;=0.33,"D","F")))))</f>
        <v/>
      </c>
      <c r="N236" s="54">
        <f>IF(L236&gt;=0.33,"PASS","FAIL")</f>
        <v/>
      </c>
      <c r="O236" s="54">
        <f>L236&gt;=0.33</f>
        <v/>
      </c>
      <c r="P236" s="54">
        <f>RANK(L236,$L$2:$L$1001)</f>
        <v/>
      </c>
      <c r="Q236" s="54">
        <f>SUMPRODUCT(($C$2:$C$1001=C236)*($L$2:$L$1001&gt;L236))+1</f>
        <v/>
      </c>
      <c r="R236" s="57" t="n">
        <v>46091</v>
      </c>
      <c r="S236" s="58" t="n">
        <v>0.4583333333333333</v>
      </c>
      <c r="T236" s="59" t="n">
        <v>0.9399999999999999</v>
      </c>
      <c r="U236" s="55">
        <f>IF(N236="PASS",IF(L236&gt;=0.9,"Excellent performance","Good, keep improving"),"Needs immediate attention")</f>
        <v/>
      </c>
    </row>
    <row r="237" ht="15" customHeight="1" s="39">
      <c r="A237" s="54" t="inlineStr">
        <is>
          <t>STU0236</t>
        </is>
      </c>
      <c r="B237" s="55" t="inlineStr">
        <is>
          <t>Vanya Reddy</t>
        </is>
      </c>
      <c r="C237" s="54" t="n">
        <v>9</v>
      </c>
      <c r="D237" s="54" t="inlineStr">
        <is>
          <t>D</t>
        </is>
      </c>
      <c r="E237" s="54" t="inlineStr">
        <is>
          <t>Female</t>
        </is>
      </c>
      <c r="F237" s="54" t="n">
        <v>83</v>
      </c>
      <c r="G237" s="54" t="n">
        <v>62</v>
      </c>
      <c r="H237" s="54" t="n">
        <v>74</v>
      </c>
      <c r="I237" s="54" t="n">
        <v>86</v>
      </c>
      <c r="J237" s="54" t="n">
        <v>60</v>
      </c>
      <c r="K237" s="54">
        <f>SUM(F237:J237)</f>
        <v/>
      </c>
      <c r="L237" s="56">
        <f>ROUND(K237/500,4)</f>
        <v/>
      </c>
      <c r="M237" s="54">
        <f>IF(L237&gt;=0.9,"A+",IF(L237&gt;=0.8,"A",IF(L237&gt;=0.7,"B",IF(L237&gt;=0.6,"C",IF(L237&gt;=0.33,"D","F")))))</f>
        <v/>
      </c>
      <c r="N237" s="54">
        <f>IF(L237&gt;=0.33,"PASS","FAIL")</f>
        <v/>
      </c>
      <c r="O237" s="54">
        <f>L237&gt;=0.33</f>
        <v/>
      </c>
      <c r="P237" s="54">
        <f>RANK(L237,$L$2:$L$1001)</f>
        <v/>
      </c>
      <c r="Q237" s="54">
        <f>SUMPRODUCT(($C$2:$C$1001=C237)*($L$2:$L$1001&gt;L237))+1</f>
        <v/>
      </c>
      <c r="R237" s="57" t="n">
        <v>46091</v>
      </c>
      <c r="S237" s="58" t="n">
        <v>0.5104166666666666</v>
      </c>
      <c r="T237" s="59" t="n">
        <v>0.799</v>
      </c>
      <c r="U237" s="55">
        <f>IF(N237="PASS",IF(L237&gt;=0.9,"Excellent performance","Good, keep improving"),"Needs immediate attention")</f>
        <v/>
      </c>
    </row>
    <row r="238" ht="15" customHeight="1" s="39">
      <c r="A238" s="54" t="inlineStr">
        <is>
          <t>STU0237</t>
        </is>
      </c>
      <c r="B238" s="55" t="inlineStr">
        <is>
          <t>Aisha Dubey</t>
        </is>
      </c>
      <c r="C238" s="54" t="n">
        <v>6</v>
      </c>
      <c r="D238" s="54" t="inlineStr">
        <is>
          <t>A</t>
        </is>
      </c>
      <c r="E238" s="54" t="inlineStr">
        <is>
          <t>Female</t>
        </is>
      </c>
      <c r="F238" s="54" t="n">
        <v>76</v>
      </c>
      <c r="G238" s="54" t="n">
        <v>81</v>
      </c>
      <c r="H238" s="54" t="n">
        <v>65</v>
      </c>
      <c r="I238" s="54" t="n">
        <v>57</v>
      </c>
      <c r="J238" s="54" t="n">
        <v>46</v>
      </c>
      <c r="K238" s="54">
        <f>SUM(F238:J238)</f>
        <v/>
      </c>
      <c r="L238" s="56">
        <f>ROUND(K238/500,4)</f>
        <v/>
      </c>
      <c r="M238" s="54">
        <f>IF(L238&gt;=0.9,"A+",IF(L238&gt;=0.8,"A",IF(L238&gt;=0.7,"B",IF(L238&gt;=0.6,"C",IF(L238&gt;=0.33,"D","F")))))</f>
        <v/>
      </c>
      <c r="N238" s="54">
        <f>IF(L238&gt;=0.33,"PASS","FAIL")</f>
        <v/>
      </c>
      <c r="O238" s="54">
        <f>L238&gt;=0.33</f>
        <v/>
      </c>
      <c r="P238" s="54">
        <f>RANK(L238,$L$2:$L$1001)</f>
        <v/>
      </c>
      <c r="Q238" s="54">
        <f>SUMPRODUCT(($C$2:$C$1001=C238)*($L$2:$L$1001&gt;L238))+1</f>
        <v/>
      </c>
      <c r="R238" s="57" t="n">
        <v>46091</v>
      </c>
      <c r="S238" s="58" t="n">
        <v>0.5104166666666666</v>
      </c>
      <c r="T238" s="59" t="n">
        <v>0.969</v>
      </c>
      <c r="U238" s="55">
        <f>IF(N238="PASS",IF(L238&gt;=0.9,"Excellent performance","Good, keep improving"),"Needs immediate attention")</f>
        <v/>
      </c>
    </row>
    <row r="239" ht="15" customHeight="1" s="39">
      <c r="A239" s="54" t="inlineStr">
        <is>
          <t>STU0238</t>
        </is>
      </c>
      <c r="B239" s="55" t="inlineStr">
        <is>
          <t>Nisha Rao</t>
        </is>
      </c>
      <c r="C239" s="54" t="n">
        <v>12</v>
      </c>
      <c r="D239" s="54" t="inlineStr">
        <is>
          <t>A</t>
        </is>
      </c>
      <c r="E239" s="54" t="inlineStr">
        <is>
          <t>Female</t>
        </is>
      </c>
      <c r="F239" s="54" t="n">
        <v>65</v>
      </c>
      <c r="G239" s="54" t="n">
        <v>82</v>
      </c>
      <c r="H239" s="54" t="n">
        <v>80</v>
      </c>
      <c r="I239" s="54" t="n">
        <v>72</v>
      </c>
      <c r="J239" s="54" t="n">
        <v>78</v>
      </c>
      <c r="K239" s="54">
        <f>SUM(F239:J239)</f>
        <v/>
      </c>
      <c r="L239" s="56">
        <f>ROUND(K239/500,4)</f>
        <v/>
      </c>
      <c r="M239" s="54">
        <f>IF(L239&gt;=0.9,"A+",IF(L239&gt;=0.8,"A",IF(L239&gt;=0.7,"B",IF(L239&gt;=0.6,"C",IF(L239&gt;=0.33,"D","F")))))</f>
        <v/>
      </c>
      <c r="N239" s="54">
        <f>IF(L239&gt;=0.33,"PASS","FAIL")</f>
        <v/>
      </c>
      <c r="O239" s="54">
        <f>L239&gt;=0.33</f>
        <v/>
      </c>
      <c r="P239" s="54">
        <f>RANK(L239,$L$2:$L$1001)</f>
        <v/>
      </c>
      <c r="Q239" s="54">
        <f>SUMPRODUCT(($C$2:$C$1001=C239)*($L$2:$L$1001&gt;L239))+1</f>
        <v/>
      </c>
      <c r="R239" s="57" t="n">
        <v>46091</v>
      </c>
      <c r="S239" s="58" t="n">
        <v>0.46875</v>
      </c>
      <c r="T239" s="59" t="n">
        <v>0.876</v>
      </c>
      <c r="U239" s="55">
        <f>IF(N239="PASS",IF(L239&gt;=0.9,"Excellent performance","Good, keep improving"),"Needs immediate attention")</f>
        <v/>
      </c>
    </row>
    <row r="240" ht="15" customHeight="1" s="39">
      <c r="A240" s="54" t="inlineStr">
        <is>
          <t>STU0239</t>
        </is>
      </c>
      <c r="B240" s="55" t="inlineStr">
        <is>
          <t>Rajat Jain</t>
        </is>
      </c>
      <c r="C240" s="54" t="n">
        <v>5</v>
      </c>
      <c r="D240" s="54" t="inlineStr">
        <is>
          <t>D</t>
        </is>
      </c>
      <c r="E240" s="54" t="inlineStr">
        <is>
          <t>Male</t>
        </is>
      </c>
      <c r="F240" s="54" t="n">
        <v>86</v>
      </c>
      <c r="G240" s="54" t="n">
        <v>71</v>
      </c>
      <c r="H240" s="54" t="n">
        <v>90</v>
      </c>
      <c r="I240" s="54" t="n">
        <v>68</v>
      </c>
      <c r="J240" s="54" t="n">
        <v>82</v>
      </c>
      <c r="K240" s="54">
        <f>SUM(F240:J240)</f>
        <v/>
      </c>
      <c r="L240" s="56">
        <f>ROUND(K240/500,4)</f>
        <v/>
      </c>
      <c r="M240" s="54">
        <f>IF(L240&gt;=0.9,"A+",IF(L240&gt;=0.8,"A",IF(L240&gt;=0.7,"B",IF(L240&gt;=0.6,"C",IF(L240&gt;=0.33,"D","F")))))</f>
        <v/>
      </c>
      <c r="N240" s="54">
        <f>IF(L240&gt;=0.33,"PASS","FAIL")</f>
        <v/>
      </c>
      <c r="O240" s="54">
        <f>L240&gt;=0.33</f>
        <v/>
      </c>
      <c r="P240" s="54">
        <f>RANK(L240,$L$2:$L$1001)</f>
        <v/>
      </c>
      <c r="Q240" s="54">
        <f>SUMPRODUCT(($C$2:$C$1001=C240)*($L$2:$L$1001&gt;L240))+1</f>
        <v/>
      </c>
      <c r="R240" s="57" t="n">
        <v>46091</v>
      </c>
      <c r="S240" s="58" t="n">
        <v>0.34375</v>
      </c>
      <c r="T240" s="59" t="n">
        <v>0.881</v>
      </c>
      <c r="U240" s="55">
        <f>IF(N240="PASS",IF(L240&gt;=0.9,"Excellent performance","Good, keep improving"),"Needs immediate attention")</f>
        <v/>
      </c>
    </row>
    <row r="241" ht="15" customHeight="1" s="39">
      <c r="A241" s="54" t="inlineStr">
        <is>
          <t>STU0240</t>
        </is>
      </c>
      <c r="B241" s="55" t="inlineStr">
        <is>
          <t>Urvi Chowdhury</t>
        </is>
      </c>
      <c r="C241" s="54" t="n">
        <v>6</v>
      </c>
      <c r="D241" s="54" t="inlineStr">
        <is>
          <t>C</t>
        </is>
      </c>
      <c r="E241" s="54" t="inlineStr">
        <is>
          <t>Female</t>
        </is>
      </c>
      <c r="F241" s="54" t="n">
        <v>64</v>
      </c>
      <c r="G241" s="54" t="n">
        <v>68</v>
      </c>
      <c r="H241" s="54" t="n">
        <v>73</v>
      </c>
      <c r="I241" s="54" t="n">
        <v>74</v>
      </c>
      <c r="J241" s="54" t="n">
        <v>60</v>
      </c>
      <c r="K241" s="54">
        <f>SUM(F241:J241)</f>
        <v/>
      </c>
      <c r="L241" s="56">
        <f>ROUND(K241/500,4)</f>
        <v/>
      </c>
      <c r="M241" s="54">
        <f>IF(L241&gt;=0.9,"A+",IF(L241&gt;=0.8,"A",IF(L241&gt;=0.7,"B",IF(L241&gt;=0.6,"C",IF(L241&gt;=0.33,"D","F")))))</f>
        <v/>
      </c>
      <c r="N241" s="54">
        <f>IF(L241&gt;=0.33,"PASS","FAIL")</f>
        <v/>
      </c>
      <c r="O241" s="54">
        <f>L241&gt;=0.33</f>
        <v/>
      </c>
      <c r="P241" s="54">
        <f>RANK(L241,$L$2:$L$1001)</f>
        <v/>
      </c>
      <c r="Q241" s="54">
        <f>SUMPRODUCT(($C$2:$C$1001=C241)*($L$2:$L$1001&gt;L241))+1</f>
        <v/>
      </c>
      <c r="R241" s="57" t="n">
        <v>46091</v>
      </c>
      <c r="S241" s="58" t="n">
        <v>0.3541666666666667</v>
      </c>
      <c r="T241" s="59" t="n">
        <v>0.754</v>
      </c>
      <c r="U241" s="55">
        <f>IF(N241="PASS",IF(L241&gt;=0.9,"Excellent performance","Good, keep improving"),"Needs immediate attention")</f>
        <v/>
      </c>
    </row>
    <row r="242" ht="15" customHeight="1" s="39">
      <c r="A242" s="54" t="inlineStr">
        <is>
          <t>STU0241</t>
        </is>
      </c>
      <c r="B242" s="55" t="inlineStr">
        <is>
          <t>Navya Arora</t>
        </is>
      </c>
      <c r="C242" s="54" t="n">
        <v>8</v>
      </c>
      <c r="D242" s="54" t="inlineStr">
        <is>
          <t>D</t>
        </is>
      </c>
      <c r="E242" s="54" t="inlineStr">
        <is>
          <t>Female</t>
        </is>
      </c>
      <c r="F242" s="54" t="n">
        <v>67</v>
      </c>
      <c r="G242" s="54" t="n">
        <v>66</v>
      </c>
      <c r="H242" s="54" t="n">
        <v>53</v>
      </c>
      <c r="I242" s="54" t="n">
        <v>78</v>
      </c>
      <c r="J242" s="54" t="n">
        <v>85</v>
      </c>
      <c r="K242" s="54">
        <f>SUM(F242:J242)</f>
        <v/>
      </c>
      <c r="L242" s="56">
        <f>ROUND(K242/500,4)</f>
        <v/>
      </c>
      <c r="M242" s="54">
        <f>IF(L242&gt;=0.9,"A+",IF(L242&gt;=0.8,"A",IF(L242&gt;=0.7,"B",IF(L242&gt;=0.6,"C",IF(L242&gt;=0.33,"D","F")))))</f>
        <v/>
      </c>
      <c r="N242" s="54">
        <f>IF(L242&gt;=0.33,"PASS","FAIL")</f>
        <v/>
      </c>
      <c r="O242" s="54">
        <f>L242&gt;=0.33</f>
        <v/>
      </c>
      <c r="P242" s="54">
        <f>RANK(L242,$L$2:$L$1001)</f>
        <v/>
      </c>
      <c r="Q242" s="54">
        <f>SUMPRODUCT(($C$2:$C$1001=C242)*($L$2:$L$1001&gt;L242))+1</f>
        <v/>
      </c>
      <c r="R242" s="57" t="n">
        <v>46091</v>
      </c>
      <c r="S242" s="58" t="n">
        <v>0.3854166666666667</v>
      </c>
      <c r="T242" s="59" t="n">
        <v>0.9379999999999999</v>
      </c>
      <c r="U242" s="55">
        <f>IF(N242="PASS",IF(L242&gt;=0.9,"Excellent performance","Good, keep improving"),"Needs immediate attention")</f>
        <v/>
      </c>
    </row>
    <row r="243" ht="15" customHeight="1" s="39">
      <c r="A243" s="54" t="inlineStr">
        <is>
          <t>STU0242</t>
        </is>
      </c>
      <c r="B243" s="55" t="inlineStr">
        <is>
          <t>Yamini Desai</t>
        </is>
      </c>
      <c r="C243" s="54" t="n">
        <v>4</v>
      </c>
      <c r="D243" s="54" t="inlineStr">
        <is>
          <t>C</t>
        </is>
      </c>
      <c r="E243" s="54" t="inlineStr">
        <is>
          <t>Female</t>
        </is>
      </c>
      <c r="F243" s="54" t="n">
        <v>93</v>
      </c>
      <c r="G243" s="54" t="n">
        <v>65</v>
      </c>
      <c r="H243" s="54" t="n">
        <v>81</v>
      </c>
      <c r="I243" s="54" t="n">
        <v>69</v>
      </c>
      <c r="J243" s="54" t="n">
        <v>60</v>
      </c>
      <c r="K243" s="54">
        <f>SUM(F243:J243)</f>
        <v/>
      </c>
      <c r="L243" s="56">
        <f>ROUND(K243/500,4)</f>
        <v/>
      </c>
      <c r="M243" s="54">
        <f>IF(L243&gt;=0.9,"A+",IF(L243&gt;=0.8,"A",IF(L243&gt;=0.7,"B",IF(L243&gt;=0.6,"C",IF(L243&gt;=0.33,"D","F")))))</f>
        <v/>
      </c>
      <c r="N243" s="54">
        <f>IF(L243&gt;=0.33,"PASS","FAIL")</f>
        <v/>
      </c>
      <c r="O243" s="54">
        <f>L243&gt;=0.33</f>
        <v/>
      </c>
      <c r="P243" s="54">
        <f>RANK(L243,$L$2:$L$1001)</f>
        <v/>
      </c>
      <c r="Q243" s="54">
        <f>SUMPRODUCT(($C$2:$C$1001=C243)*($L$2:$L$1001&gt;L243))+1</f>
        <v/>
      </c>
      <c r="R243" s="57" t="n">
        <v>46091</v>
      </c>
      <c r="S243" s="58" t="n">
        <v>0.5208333333333334</v>
      </c>
      <c r="T243" s="59" t="n">
        <v>0.782</v>
      </c>
      <c r="U243" s="55">
        <f>IF(N243="PASS",IF(L243&gt;=0.9,"Excellent performance","Good, keep improving"),"Needs immediate attention")</f>
        <v/>
      </c>
    </row>
    <row r="244" ht="15" customHeight="1" s="39">
      <c r="A244" s="54" t="inlineStr">
        <is>
          <t>STU0243</t>
        </is>
      </c>
      <c r="B244" s="55" t="inlineStr">
        <is>
          <t>Manav Chowdhury</t>
        </is>
      </c>
      <c r="C244" s="54" t="n">
        <v>6</v>
      </c>
      <c r="D244" s="54" t="inlineStr">
        <is>
          <t>C</t>
        </is>
      </c>
      <c r="E244" s="54" t="inlineStr">
        <is>
          <t>Male</t>
        </is>
      </c>
      <c r="F244" s="54" t="n">
        <v>72</v>
      </c>
      <c r="G244" s="54" t="n">
        <v>80</v>
      </c>
      <c r="H244" s="54" t="n">
        <v>74</v>
      </c>
      <c r="I244" s="54" t="n">
        <v>69</v>
      </c>
      <c r="J244" s="54" t="n">
        <v>73</v>
      </c>
      <c r="K244" s="54">
        <f>SUM(F244:J244)</f>
        <v/>
      </c>
      <c r="L244" s="56">
        <f>ROUND(K244/500,4)</f>
        <v/>
      </c>
      <c r="M244" s="54">
        <f>IF(L244&gt;=0.9,"A+",IF(L244&gt;=0.8,"A",IF(L244&gt;=0.7,"B",IF(L244&gt;=0.6,"C",IF(L244&gt;=0.33,"D","F")))))</f>
        <v/>
      </c>
      <c r="N244" s="54">
        <f>IF(L244&gt;=0.33,"PASS","FAIL")</f>
        <v/>
      </c>
      <c r="O244" s="54">
        <f>L244&gt;=0.33</f>
        <v/>
      </c>
      <c r="P244" s="54">
        <f>RANK(L244,$L$2:$L$1001)</f>
        <v/>
      </c>
      <c r="Q244" s="54">
        <f>SUMPRODUCT(($C$2:$C$1001=C244)*($L$2:$L$1001&gt;L244))+1</f>
        <v/>
      </c>
      <c r="R244" s="57" t="n">
        <v>46091</v>
      </c>
      <c r="S244" s="58" t="n">
        <v>0.53125</v>
      </c>
      <c r="T244" s="59" t="n">
        <v>0.908</v>
      </c>
      <c r="U244" s="55">
        <f>IF(N244="PASS",IF(L244&gt;=0.9,"Excellent performance","Good, keep improving"),"Needs immediate attention")</f>
        <v/>
      </c>
    </row>
    <row r="245" ht="15" customHeight="1" s="39">
      <c r="A245" s="54" t="inlineStr">
        <is>
          <t>STU0244</t>
        </is>
      </c>
      <c r="B245" s="55" t="inlineStr">
        <is>
          <t>Naveen Mehta</t>
        </is>
      </c>
      <c r="C245" s="54" t="n">
        <v>12</v>
      </c>
      <c r="D245" s="54" t="inlineStr">
        <is>
          <t>A</t>
        </is>
      </c>
      <c r="E245" s="54" t="inlineStr">
        <is>
          <t>Male</t>
        </is>
      </c>
      <c r="F245" s="54" t="n">
        <v>64</v>
      </c>
      <c r="G245" s="54" t="n">
        <v>59</v>
      </c>
      <c r="H245" s="54" t="n">
        <v>64</v>
      </c>
      <c r="I245" s="54" t="n">
        <v>45</v>
      </c>
      <c r="J245" s="54" t="n">
        <v>73</v>
      </c>
      <c r="K245" s="54">
        <f>SUM(F245:J245)</f>
        <v/>
      </c>
      <c r="L245" s="56">
        <f>ROUND(K245/500,4)</f>
        <v/>
      </c>
      <c r="M245" s="54">
        <f>IF(L245&gt;=0.9,"A+",IF(L245&gt;=0.8,"A",IF(L245&gt;=0.7,"B",IF(L245&gt;=0.6,"C",IF(L245&gt;=0.33,"D","F")))))</f>
        <v/>
      </c>
      <c r="N245" s="54">
        <f>IF(L245&gt;=0.33,"PASS","FAIL")</f>
        <v/>
      </c>
      <c r="O245" s="54">
        <f>L245&gt;=0.33</f>
        <v/>
      </c>
      <c r="P245" s="54">
        <f>RANK(L245,$L$2:$L$1001)</f>
        <v/>
      </c>
      <c r="Q245" s="54">
        <f>SUMPRODUCT(($C$2:$C$1001=C245)*($L$2:$L$1001&gt;L245))+1</f>
        <v/>
      </c>
      <c r="R245" s="57" t="n">
        <v>46091</v>
      </c>
      <c r="S245" s="58" t="n">
        <v>0.4479166666666667</v>
      </c>
      <c r="T245" s="59" t="n">
        <v>0.914</v>
      </c>
      <c r="U245" s="55">
        <f>IF(N245="PASS",IF(L245&gt;=0.9,"Excellent performance","Good, keep improving"),"Needs immediate attention")</f>
        <v/>
      </c>
    </row>
    <row r="246" ht="15" customHeight="1" s="39">
      <c r="A246" s="54" t="inlineStr">
        <is>
          <t>STU0245</t>
        </is>
      </c>
      <c r="B246" s="55" t="inlineStr">
        <is>
          <t>Dhruv Rawat</t>
        </is>
      </c>
      <c r="C246" s="54" t="n">
        <v>4</v>
      </c>
      <c r="D246" s="54" t="inlineStr">
        <is>
          <t>A</t>
        </is>
      </c>
      <c r="E246" s="54" t="inlineStr">
        <is>
          <t>Male</t>
        </is>
      </c>
      <c r="F246" s="54" t="n">
        <v>87</v>
      </c>
      <c r="G246" s="54" t="n">
        <v>99</v>
      </c>
      <c r="H246" s="54" t="n">
        <v>95</v>
      </c>
      <c r="I246" s="54" t="n">
        <v>100</v>
      </c>
      <c r="J246" s="54" t="n">
        <v>93</v>
      </c>
      <c r="K246" s="54">
        <f>SUM(F246:J246)</f>
        <v/>
      </c>
      <c r="L246" s="56">
        <f>ROUND(K246/500,4)</f>
        <v/>
      </c>
      <c r="M246" s="54">
        <f>IF(L246&gt;=0.9,"A+",IF(L246&gt;=0.8,"A",IF(L246&gt;=0.7,"B",IF(L246&gt;=0.6,"C",IF(L246&gt;=0.33,"D","F")))))</f>
        <v/>
      </c>
      <c r="N246" s="54">
        <f>IF(L246&gt;=0.33,"PASS","FAIL")</f>
        <v/>
      </c>
      <c r="O246" s="54">
        <f>L246&gt;=0.33</f>
        <v/>
      </c>
      <c r="P246" s="54">
        <f>RANK(L246,$L$2:$L$1001)</f>
        <v/>
      </c>
      <c r="Q246" s="54">
        <f>SUMPRODUCT(($C$2:$C$1001=C246)*($L$2:$L$1001&gt;L246))+1</f>
        <v/>
      </c>
      <c r="R246" s="57" t="n">
        <v>46091</v>
      </c>
      <c r="S246" s="58" t="n">
        <v>0.34375</v>
      </c>
      <c r="T246" s="59" t="n">
        <v>0.849</v>
      </c>
      <c r="U246" s="55">
        <f>IF(N246="PASS",IF(L246&gt;=0.9,"Excellent performance","Good, keep improving"),"Needs immediate attention")</f>
        <v/>
      </c>
    </row>
    <row r="247" ht="15" customHeight="1" s="39">
      <c r="A247" s="54" t="inlineStr">
        <is>
          <t>STU0246</t>
        </is>
      </c>
      <c r="B247" s="55" t="inlineStr">
        <is>
          <t>Sahil Mukherjee</t>
        </is>
      </c>
      <c r="C247" s="54" t="n">
        <v>11</v>
      </c>
      <c r="D247" s="54" t="inlineStr">
        <is>
          <t>D</t>
        </is>
      </c>
      <c r="E247" s="54" t="inlineStr">
        <is>
          <t>Male</t>
        </is>
      </c>
      <c r="F247" s="54" t="n">
        <v>34</v>
      </c>
      <c r="G247" s="54" t="n">
        <v>80</v>
      </c>
      <c r="H247" s="54" t="n">
        <v>59</v>
      </c>
      <c r="I247" s="54" t="n">
        <v>55</v>
      </c>
      <c r="J247" s="54" t="n">
        <v>80</v>
      </c>
      <c r="K247" s="54">
        <f>SUM(F247:J247)</f>
        <v/>
      </c>
      <c r="L247" s="56">
        <f>ROUND(K247/500,4)</f>
        <v/>
      </c>
      <c r="M247" s="54">
        <f>IF(L247&gt;=0.9,"A+",IF(L247&gt;=0.8,"A",IF(L247&gt;=0.7,"B",IF(L247&gt;=0.6,"C",IF(L247&gt;=0.33,"D","F")))))</f>
        <v/>
      </c>
      <c r="N247" s="54">
        <f>IF(L247&gt;=0.33,"PASS","FAIL")</f>
        <v/>
      </c>
      <c r="O247" s="54">
        <f>L247&gt;=0.33</f>
        <v/>
      </c>
      <c r="P247" s="54">
        <f>RANK(L247,$L$2:$L$1001)</f>
        <v/>
      </c>
      <c r="Q247" s="54">
        <f>SUMPRODUCT(($C$2:$C$1001=C247)*($L$2:$L$1001&gt;L247))+1</f>
        <v/>
      </c>
      <c r="R247" s="57" t="n">
        <v>46091</v>
      </c>
      <c r="S247" s="58" t="n">
        <v>0.4166666666666667</v>
      </c>
      <c r="T247" s="59" t="n">
        <v>0.928</v>
      </c>
      <c r="U247" s="55">
        <f>IF(N247="PASS",IF(L247&gt;=0.9,"Excellent performance","Good, keep improving"),"Needs immediate attention")</f>
        <v/>
      </c>
    </row>
    <row r="248" ht="15" customHeight="1" s="39">
      <c r="A248" s="54" t="inlineStr">
        <is>
          <t>STU0247</t>
        </is>
      </c>
      <c r="B248" s="55" t="inlineStr">
        <is>
          <t>Radha Kapoor</t>
        </is>
      </c>
      <c r="C248" s="54" t="n">
        <v>9</v>
      </c>
      <c r="D248" s="54" t="inlineStr">
        <is>
          <t>D</t>
        </is>
      </c>
      <c r="E248" s="54" t="inlineStr">
        <is>
          <t>Female</t>
        </is>
      </c>
      <c r="F248" s="54" t="n">
        <v>58</v>
      </c>
      <c r="G248" s="54" t="n">
        <v>67</v>
      </c>
      <c r="H248" s="54" t="n">
        <v>70</v>
      </c>
      <c r="I248" s="54" t="n">
        <v>70</v>
      </c>
      <c r="J248" s="54" t="n">
        <v>61</v>
      </c>
      <c r="K248" s="54">
        <f>SUM(F248:J248)</f>
        <v/>
      </c>
      <c r="L248" s="56">
        <f>ROUND(K248/500,4)</f>
        <v/>
      </c>
      <c r="M248" s="54">
        <f>IF(L248&gt;=0.9,"A+",IF(L248&gt;=0.8,"A",IF(L248&gt;=0.7,"B",IF(L248&gt;=0.6,"C",IF(L248&gt;=0.33,"D","F")))))</f>
        <v/>
      </c>
      <c r="N248" s="54">
        <f>IF(L248&gt;=0.33,"PASS","FAIL")</f>
        <v/>
      </c>
      <c r="O248" s="54">
        <f>L248&gt;=0.33</f>
        <v/>
      </c>
      <c r="P248" s="54">
        <f>RANK(L248,$L$2:$L$1001)</f>
        <v/>
      </c>
      <c r="Q248" s="54">
        <f>SUMPRODUCT(($C$2:$C$1001=C248)*($L$2:$L$1001&gt;L248))+1</f>
        <v/>
      </c>
      <c r="R248" s="57" t="n">
        <v>46091</v>
      </c>
      <c r="S248" s="58" t="n">
        <v>0.5208333333333334</v>
      </c>
      <c r="T248" s="59" t="n">
        <v>0.841</v>
      </c>
      <c r="U248" s="55">
        <f>IF(N248="PASS",IF(L248&gt;=0.9,"Excellent performance","Good, keep improving"),"Needs immediate attention")</f>
        <v/>
      </c>
    </row>
    <row r="249" ht="15" customHeight="1" s="39">
      <c r="A249" s="54" t="inlineStr">
        <is>
          <t>STU0248</t>
        </is>
      </c>
      <c r="B249" s="55" t="inlineStr">
        <is>
          <t>Sana Kapoor</t>
        </is>
      </c>
      <c r="C249" s="54" t="n">
        <v>8</v>
      </c>
      <c r="D249" s="54" t="inlineStr">
        <is>
          <t>B</t>
        </is>
      </c>
      <c r="E249" s="54" t="inlineStr">
        <is>
          <t>Female</t>
        </is>
      </c>
      <c r="F249" s="54" t="n">
        <v>98</v>
      </c>
      <c r="G249" s="54" t="n">
        <v>78</v>
      </c>
      <c r="H249" s="54" t="n">
        <v>75</v>
      </c>
      <c r="I249" s="54" t="n">
        <v>54</v>
      </c>
      <c r="J249" s="54" t="n">
        <v>78</v>
      </c>
      <c r="K249" s="54">
        <f>SUM(F249:J249)</f>
        <v/>
      </c>
      <c r="L249" s="56">
        <f>ROUND(K249/500,4)</f>
        <v/>
      </c>
      <c r="M249" s="54">
        <f>IF(L249&gt;=0.9,"A+",IF(L249&gt;=0.8,"A",IF(L249&gt;=0.7,"B",IF(L249&gt;=0.6,"C",IF(L249&gt;=0.33,"D","F")))))</f>
        <v/>
      </c>
      <c r="N249" s="54">
        <f>IF(L249&gt;=0.33,"PASS","FAIL")</f>
        <v/>
      </c>
      <c r="O249" s="54">
        <f>L249&gt;=0.33</f>
        <v/>
      </c>
      <c r="P249" s="54">
        <f>RANK(L249,$L$2:$L$1001)</f>
        <v/>
      </c>
      <c r="Q249" s="54">
        <f>SUMPRODUCT(($C$2:$C$1001=C249)*($L$2:$L$1001&gt;L249))+1</f>
        <v/>
      </c>
      <c r="R249" s="57" t="n">
        <v>46091</v>
      </c>
      <c r="S249" s="58" t="n">
        <v>0.46875</v>
      </c>
      <c r="T249" s="59" t="n">
        <v>0.85</v>
      </c>
      <c r="U249" s="55">
        <f>IF(N249="PASS",IF(L249&gt;=0.9,"Excellent performance","Good, keep improving"),"Needs immediate attention")</f>
        <v/>
      </c>
    </row>
    <row r="250" ht="15" customHeight="1" s="39">
      <c r="A250" s="54" t="inlineStr">
        <is>
          <t>STU0249</t>
        </is>
      </c>
      <c r="B250" s="55" t="inlineStr">
        <is>
          <t>Arjun Sethi</t>
        </is>
      </c>
      <c r="C250" s="54" t="n">
        <v>12</v>
      </c>
      <c r="D250" s="54" t="inlineStr">
        <is>
          <t>C</t>
        </is>
      </c>
      <c r="E250" s="54" t="inlineStr">
        <is>
          <t>Male</t>
        </is>
      </c>
      <c r="F250" s="54" t="n">
        <v>47</v>
      </c>
      <c r="G250" s="54" t="n">
        <v>92</v>
      </c>
      <c r="H250" s="54" t="n">
        <v>66</v>
      </c>
      <c r="I250" s="54" t="n">
        <v>74</v>
      </c>
      <c r="J250" s="54" t="n">
        <v>77</v>
      </c>
      <c r="K250" s="54">
        <f>SUM(F250:J250)</f>
        <v/>
      </c>
      <c r="L250" s="56">
        <f>ROUND(K250/500,4)</f>
        <v/>
      </c>
      <c r="M250" s="54">
        <f>IF(L250&gt;=0.9,"A+",IF(L250&gt;=0.8,"A",IF(L250&gt;=0.7,"B",IF(L250&gt;=0.6,"C",IF(L250&gt;=0.33,"D","F")))))</f>
        <v/>
      </c>
      <c r="N250" s="54">
        <f>IF(L250&gt;=0.33,"PASS","FAIL")</f>
        <v/>
      </c>
      <c r="O250" s="54">
        <f>L250&gt;=0.33</f>
        <v/>
      </c>
      <c r="P250" s="54">
        <f>RANK(L250,$L$2:$L$1001)</f>
        <v/>
      </c>
      <c r="Q250" s="54">
        <f>SUMPRODUCT(($C$2:$C$1001=C250)*($L$2:$L$1001&gt;L250))+1</f>
        <v/>
      </c>
      <c r="R250" s="57" t="n">
        <v>46091</v>
      </c>
      <c r="S250" s="58" t="n">
        <v>0.3958333333333333</v>
      </c>
      <c r="T250" s="59" t="n">
        <v>0.752</v>
      </c>
      <c r="U250" s="55">
        <f>IF(N250="PASS",IF(L250&gt;=0.9,"Excellent performance","Good, keep improving"),"Needs immediate attention")</f>
        <v/>
      </c>
    </row>
    <row r="251" ht="15" customHeight="1" s="39">
      <c r="A251" s="54" t="inlineStr">
        <is>
          <t>STU0250</t>
        </is>
      </c>
      <c r="B251" s="55" t="inlineStr">
        <is>
          <t>Trisha Das</t>
        </is>
      </c>
      <c r="C251" s="54" t="n">
        <v>2</v>
      </c>
      <c r="D251" s="54" t="inlineStr">
        <is>
          <t>C</t>
        </is>
      </c>
      <c r="E251" s="54" t="inlineStr">
        <is>
          <t>Female</t>
        </is>
      </c>
      <c r="F251" s="54" t="n">
        <v>67</v>
      </c>
      <c r="G251" s="54" t="n">
        <v>74</v>
      </c>
      <c r="H251" s="54" t="n">
        <v>56</v>
      </c>
      <c r="I251" s="54" t="n">
        <v>68</v>
      </c>
      <c r="J251" s="54" t="n">
        <v>83</v>
      </c>
      <c r="K251" s="54">
        <f>SUM(F251:J251)</f>
        <v/>
      </c>
      <c r="L251" s="56">
        <f>ROUND(K251/500,4)</f>
        <v/>
      </c>
      <c r="M251" s="54">
        <f>IF(L251&gt;=0.9,"A+",IF(L251&gt;=0.8,"A",IF(L251&gt;=0.7,"B",IF(L251&gt;=0.6,"C",IF(L251&gt;=0.33,"D","F")))))</f>
        <v/>
      </c>
      <c r="N251" s="54">
        <f>IF(L251&gt;=0.33,"PASS","FAIL")</f>
        <v/>
      </c>
      <c r="O251" s="54">
        <f>L251&gt;=0.33</f>
        <v/>
      </c>
      <c r="P251" s="54">
        <f>RANK(L251,$L$2:$L$1001)</f>
        <v/>
      </c>
      <c r="Q251" s="54">
        <f>SUMPRODUCT(($C$2:$C$1001=C251)*($L$2:$L$1001&gt;L251))+1</f>
        <v/>
      </c>
      <c r="R251" s="57" t="n">
        <v>46091</v>
      </c>
      <c r="S251" s="58" t="n">
        <v>0.40625</v>
      </c>
      <c r="T251" s="59" t="n">
        <v>0.997</v>
      </c>
      <c r="U251" s="55">
        <f>IF(N251="PASS",IF(L251&gt;=0.9,"Excellent performance","Good, keep improving"),"Needs immediate attention")</f>
        <v/>
      </c>
    </row>
    <row r="252" ht="15" customHeight="1" s="39">
      <c r="A252" s="54" t="inlineStr">
        <is>
          <t>STU0251</t>
        </is>
      </c>
      <c r="B252" s="55" t="inlineStr">
        <is>
          <t>Shaurya Sethi</t>
        </is>
      </c>
      <c r="C252" s="54" t="n">
        <v>2</v>
      </c>
      <c r="D252" s="54" t="inlineStr">
        <is>
          <t>C</t>
        </is>
      </c>
      <c r="E252" s="54" t="inlineStr">
        <is>
          <t>Male</t>
        </is>
      </c>
      <c r="F252" s="54" t="n">
        <v>68</v>
      </c>
      <c r="G252" s="54" t="n">
        <v>41</v>
      </c>
      <c r="H252" s="54" t="n">
        <v>81</v>
      </c>
      <c r="I252" s="54" t="n">
        <v>48</v>
      </c>
      <c r="J252" s="54" t="n">
        <v>54</v>
      </c>
      <c r="K252" s="54">
        <f>SUM(F252:J252)</f>
        <v/>
      </c>
      <c r="L252" s="56">
        <f>ROUND(K252/500,4)</f>
        <v/>
      </c>
      <c r="M252" s="54">
        <f>IF(L252&gt;=0.9,"A+",IF(L252&gt;=0.8,"A",IF(L252&gt;=0.7,"B",IF(L252&gt;=0.6,"C",IF(L252&gt;=0.33,"D","F")))))</f>
        <v/>
      </c>
      <c r="N252" s="54">
        <f>IF(L252&gt;=0.33,"PASS","FAIL")</f>
        <v/>
      </c>
      <c r="O252" s="54">
        <f>L252&gt;=0.33</f>
        <v/>
      </c>
      <c r="P252" s="54">
        <f>RANK(L252,$L$2:$L$1001)</f>
        <v/>
      </c>
      <c r="Q252" s="54">
        <f>SUMPRODUCT(($C$2:$C$1001=C252)*($L$2:$L$1001&gt;L252))+1</f>
        <v/>
      </c>
      <c r="R252" s="57" t="n">
        <v>46091</v>
      </c>
      <c r="S252" s="58" t="n">
        <v>0.4791666666666667</v>
      </c>
      <c r="T252" s="59" t="n">
        <v>0.8110000000000001</v>
      </c>
      <c r="U252" s="55">
        <f>IF(N252="PASS",IF(L252&gt;=0.9,"Excellent performance","Good, keep improving"),"Needs immediate attention")</f>
        <v/>
      </c>
    </row>
    <row r="253" ht="15" customHeight="1" s="39">
      <c r="A253" s="54" t="inlineStr">
        <is>
          <t>STU0252</t>
        </is>
      </c>
      <c r="B253" s="55" t="inlineStr">
        <is>
          <t>Anika Srivastava</t>
        </is>
      </c>
      <c r="C253" s="54" t="n">
        <v>9</v>
      </c>
      <c r="D253" s="54" t="inlineStr">
        <is>
          <t>B</t>
        </is>
      </c>
      <c r="E253" s="54" t="inlineStr">
        <is>
          <t>Female</t>
        </is>
      </c>
      <c r="F253" s="54" t="n">
        <v>67</v>
      </c>
      <c r="G253" s="54" t="n">
        <v>88</v>
      </c>
      <c r="H253" s="54" t="n">
        <v>55</v>
      </c>
      <c r="I253" s="54" t="n">
        <v>71</v>
      </c>
      <c r="J253" s="54" t="n">
        <v>70</v>
      </c>
      <c r="K253" s="54">
        <f>SUM(F253:J253)</f>
        <v/>
      </c>
      <c r="L253" s="56">
        <f>ROUND(K253/500,4)</f>
        <v/>
      </c>
      <c r="M253" s="54">
        <f>IF(L253&gt;=0.9,"A+",IF(L253&gt;=0.8,"A",IF(L253&gt;=0.7,"B",IF(L253&gt;=0.6,"C",IF(L253&gt;=0.33,"D","F")))))</f>
        <v/>
      </c>
      <c r="N253" s="54">
        <f>IF(L253&gt;=0.33,"PASS","FAIL")</f>
        <v/>
      </c>
      <c r="O253" s="54">
        <f>L253&gt;=0.33</f>
        <v/>
      </c>
      <c r="P253" s="54">
        <f>RANK(L253,$L$2:$L$1001)</f>
        <v/>
      </c>
      <c r="Q253" s="54">
        <f>SUMPRODUCT(($C$2:$C$1001=C253)*($L$2:$L$1001&gt;L253))+1</f>
        <v/>
      </c>
      <c r="R253" s="57" t="n">
        <v>46091</v>
      </c>
      <c r="S253" s="58" t="n">
        <v>0.5</v>
      </c>
      <c r="T253" s="59" t="n">
        <v>0.984</v>
      </c>
      <c r="U253" s="55">
        <f>IF(N253="PASS",IF(L253&gt;=0.9,"Excellent performance","Good, keep improving"),"Needs immediate attention")</f>
        <v/>
      </c>
    </row>
    <row r="254" ht="15" customHeight="1" s="39">
      <c r="A254" s="54" t="inlineStr">
        <is>
          <t>STU0253</t>
        </is>
      </c>
      <c r="B254" s="55" t="inlineStr">
        <is>
          <t>Bhavya Joshi</t>
        </is>
      </c>
      <c r="C254" s="54" t="n">
        <v>6</v>
      </c>
      <c r="D254" s="54" t="inlineStr">
        <is>
          <t>A</t>
        </is>
      </c>
      <c r="E254" s="54" t="inlineStr">
        <is>
          <t>Female</t>
        </is>
      </c>
      <c r="F254" s="54" t="n">
        <v>49</v>
      </c>
      <c r="G254" s="54" t="n">
        <v>79</v>
      </c>
      <c r="H254" s="54" t="n">
        <v>76</v>
      </c>
      <c r="I254" s="54" t="n">
        <v>80</v>
      </c>
      <c r="J254" s="54" t="n">
        <v>60</v>
      </c>
      <c r="K254" s="54">
        <f>SUM(F254:J254)</f>
        <v/>
      </c>
      <c r="L254" s="56">
        <f>ROUND(K254/500,4)</f>
        <v/>
      </c>
      <c r="M254" s="54">
        <f>IF(L254&gt;=0.9,"A+",IF(L254&gt;=0.8,"A",IF(L254&gt;=0.7,"B",IF(L254&gt;=0.6,"C",IF(L254&gt;=0.33,"D","F")))))</f>
        <v/>
      </c>
      <c r="N254" s="54">
        <f>IF(L254&gt;=0.33,"PASS","FAIL")</f>
        <v/>
      </c>
      <c r="O254" s="54">
        <f>L254&gt;=0.33</f>
        <v/>
      </c>
      <c r="P254" s="54">
        <f>RANK(L254,$L$2:$L$1001)</f>
        <v/>
      </c>
      <c r="Q254" s="54">
        <f>SUMPRODUCT(($C$2:$C$1001=C254)*($L$2:$L$1001&gt;L254))+1</f>
        <v/>
      </c>
      <c r="R254" s="57" t="n">
        <v>46091</v>
      </c>
      <c r="S254" s="58" t="n">
        <v>0.5208333333333334</v>
      </c>
      <c r="T254" s="59" t="n">
        <v>0.777</v>
      </c>
      <c r="U254" s="55">
        <f>IF(N254="PASS",IF(L254&gt;=0.9,"Excellent performance","Good, keep improving"),"Needs immediate attention")</f>
        <v/>
      </c>
    </row>
    <row r="255" ht="15" customHeight="1" s="39">
      <c r="A255" s="54" t="inlineStr">
        <is>
          <t>STU0254</t>
        </is>
      </c>
      <c r="B255" s="55" t="inlineStr">
        <is>
          <t>Ayaan Jain</t>
        </is>
      </c>
      <c r="C255" s="54" t="n">
        <v>5</v>
      </c>
      <c r="D255" s="54" t="inlineStr">
        <is>
          <t>A</t>
        </is>
      </c>
      <c r="E255" s="54" t="inlineStr">
        <is>
          <t>Male</t>
        </is>
      </c>
      <c r="F255" s="54" t="n">
        <v>75</v>
      </c>
      <c r="G255" s="54" t="n">
        <v>72</v>
      </c>
      <c r="H255" s="54" t="n">
        <v>88</v>
      </c>
      <c r="I255" s="54" t="n">
        <v>52</v>
      </c>
      <c r="J255" s="54" t="n">
        <v>98</v>
      </c>
      <c r="K255" s="54">
        <f>SUM(F255:J255)</f>
        <v/>
      </c>
      <c r="L255" s="56">
        <f>ROUND(K255/500,4)</f>
        <v/>
      </c>
      <c r="M255" s="54">
        <f>IF(L255&gt;=0.9,"A+",IF(L255&gt;=0.8,"A",IF(L255&gt;=0.7,"B",IF(L255&gt;=0.6,"C",IF(L255&gt;=0.33,"D","F")))))</f>
        <v/>
      </c>
      <c r="N255" s="54">
        <f>IF(L255&gt;=0.33,"PASS","FAIL")</f>
        <v/>
      </c>
      <c r="O255" s="54">
        <f>L255&gt;=0.33</f>
        <v/>
      </c>
      <c r="P255" s="54">
        <f>RANK(L255,$L$2:$L$1001)</f>
        <v/>
      </c>
      <c r="Q255" s="54">
        <f>SUMPRODUCT(($C$2:$C$1001=C255)*($L$2:$L$1001&gt;L255))+1</f>
        <v/>
      </c>
      <c r="R255" s="57" t="n">
        <v>46091</v>
      </c>
      <c r="S255" s="58" t="n">
        <v>0.4166666666666667</v>
      </c>
      <c r="T255" s="59" t="n">
        <v>0.9419999999999999</v>
      </c>
      <c r="U255" s="55">
        <f>IF(N255="PASS",IF(L255&gt;=0.9,"Excellent performance","Good, keep improving"),"Needs immediate attention")</f>
        <v/>
      </c>
    </row>
    <row r="256" ht="15" customHeight="1" s="39">
      <c r="A256" s="54" t="inlineStr">
        <is>
          <t>STU0255</t>
        </is>
      </c>
      <c r="B256" s="55" t="inlineStr">
        <is>
          <t>Rahul Ghosh</t>
        </is>
      </c>
      <c r="C256" s="54" t="n">
        <v>5</v>
      </c>
      <c r="D256" s="54" t="inlineStr">
        <is>
          <t>C</t>
        </is>
      </c>
      <c r="E256" s="54" t="inlineStr">
        <is>
          <t>Male</t>
        </is>
      </c>
      <c r="F256" s="54" t="n">
        <v>81</v>
      </c>
      <c r="G256" s="54" t="n">
        <v>65</v>
      </c>
      <c r="H256" s="54" t="n">
        <v>66</v>
      </c>
      <c r="I256" s="54" t="n">
        <v>66</v>
      </c>
      <c r="J256" s="54" t="n">
        <v>82</v>
      </c>
      <c r="K256" s="54">
        <f>SUM(F256:J256)</f>
        <v/>
      </c>
      <c r="L256" s="56">
        <f>ROUND(K256/500,4)</f>
        <v/>
      </c>
      <c r="M256" s="54">
        <f>IF(L256&gt;=0.9,"A+",IF(L256&gt;=0.8,"A",IF(L256&gt;=0.7,"B",IF(L256&gt;=0.6,"C",IF(L256&gt;=0.33,"D","F")))))</f>
        <v/>
      </c>
      <c r="N256" s="54">
        <f>IF(L256&gt;=0.33,"PASS","FAIL")</f>
        <v/>
      </c>
      <c r="O256" s="54">
        <f>L256&gt;=0.33</f>
        <v/>
      </c>
      <c r="P256" s="54">
        <f>RANK(L256,$L$2:$L$1001)</f>
        <v/>
      </c>
      <c r="Q256" s="54">
        <f>SUMPRODUCT(($C$2:$C$1001=C256)*($L$2:$L$1001&gt;L256))+1</f>
        <v/>
      </c>
      <c r="R256" s="57" t="n">
        <v>46091</v>
      </c>
      <c r="S256" s="58" t="n">
        <v>0.3541666666666667</v>
      </c>
      <c r="T256" s="59" t="n">
        <v>0.998</v>
      </c>
      <c r="U256" s="55">
        <f>IF(N256="PASS",IF(L256&gt;=0.9,"Excellent performance","Good, keep improving"),"Needs immediate attention")</f>
        <v/>
      </c>
    </row>
    <row r="257" ht="15" customHeight="1" s="39">
      <c r="A257" s="54" t="inlineStr">
        <is>
          <t>STU0256</t>
        </is>
      </c>
      <c r="B257" s="55" t="inlineStr">
        <is>
          <t>Priya Sethi</t>
        </is>
      </c>
      <c r="C257" s="54" t="n">
        <v>4</v>
      </c>
      <c r="D257" s="54" t="inlineStr">
        <is>
          <t>B</t>
        </is>
      </c>
      <c r="E257" s="54" t="inlineStr">
        <is>
          <t>Female</t>
        </is>
      </c>
      <c r="F257" s="54" t="n">
        <v>74</v>
      </c>
      <c r="G257" s="54" t="n">
        <v>70</v>
      </c>
      <c r="H257" s="54" t="n">
        <v>84</v>
      </c>
      <c r="I257" s="54" t="n">
        <v>67</v>
      </c>
      <c r="J257" s="54" t="n">
        <v>75</v>
      </c>
      <c r="K257" s="54">
        <f>SUM(F257:J257)</f>
        <v/>
      </c>
      <c r="L257" s="56">
        <f>ROUND(K257/500,4)</f>
        <v/>
      </c>
      <c r="M257" s="54">
        <f>IF(L257&gt;=0.9,"A+",IF(L257&gt;=0.8,"A",IF(L257&gt;=0.7,"B",IF(L257&gt;=0.6,"C",IF(L257&gt;=0.33,"D","F")))))</f>
        <v/>
      </c>
      <c r="N257" s="54">
        <f>IF(L257&gt;=0.33,"PASS","FAIL")</f>
        <v/>
      </c>
      <c r="O257" s="54">
        <f>L257&gt;=0.33</f>
        <v/>
      </c>
      <c r="P257" s="54">
        <f>RANK(L257,$L$2:$L$1001)</f>
        <v/>
      </c>
      <c r="Q257" s="54">
        <f>SUMPRODUCT(($C$2:$C$1001=C257)*($L$2:$L$1001&gt;L257))+1</f>
        <v/>
      </c>
      <c r="R257" s="57" t="n">
        <v>46091</v>
      </c>
      <c r="S257" s="58" t="n">
        <v>0.4166666666666667</v>
      </c>
      <c r="T257" s="59" t="n">
        <v>0.858</v>
      </c>
      <c r="U257" s="55">
        <f>IF(N257="PASS",IF(L257&gt;=0.9,"Excellent performance","Good, keep improving"),"Needs immediate attention")</f>
        <v/>
      </c>
    </row>
    <row r="258" ht="15" customHeight="1" s="39">
      <c r="A258" s="54" t="inlineStr">
        <is>
          <t>STU0257</t>
        </is>
      </c>
      <c r="B258" s="55" t="inlineStr">
        <is>
          <t>Karan Malhotra</t>
        </is>
      </c>
      <c r="C258" s="54" t="n">
        <v>3</v>
      </c>
      <c r="D258" s="54" t="inlineStr">
        <is>
          <t>C</t>
        </is>
      </c>
      <c r="E258" s="54" t="inlineStr">
        <is>
          <t>Male</t>
        </is>
      </c>
      <c r="F258" s="54" t="n">
        <v>92</v>
      </c>
      <c r="G258" s="54" t="n">
        <v>93</v>
      </c>
      <c r="H258" s="54" t="n">
        <v>80</v>
      </c>
      <c r="I258" s="54" t="n">
        <v>95</v>
      </c>
      <c r="J258" s="54" t="n">
        <v>99</v>
      </c>
      <c r="K258" s="54">
        <f>SUM(F258:J258)</f>
        <v/>
      </c>
      <c r="L258" s="56">
        <f>ROUND(K258/500,4)</f>
        <v/>
      </c>
      <c r="M258" s="54">
        <f>IF(L258&gt;=0.9,"A+",IF(L258&gt;=0.8,"A",IF(L258&gt;=0.7,"B",IF(L258&gt;=0.6,"C",IF(L258&gt;=0.33,"D","F")))))</f>
        <v/>
      </c>
      <c r="N258" s="54">
        <f>IF(L258&gt;=0.33,"PASS","FAIL")</f>
        <v/>
      </c>
      <c r="O258" s="54">
        <f>L258&gt;=0.33</f>
        <v/>
      </c>
      <c r="P258" s="54">
        <f>RANK(L258,$L$2:$L$1001)</f>
        <v/>
      </c>
      <c r="Q258" s="54">
        <f>SUMPRODUCT(($C$2:$C$1001=C258)*($L$2:$L$1001&gt;L258))+1</f>
        <v/>
      </c>
      <c r="R258" s="57" t="n">
        <v>46091</v>
      </c>
      <c r="S258" s="58" t="n">
        <v>0.46875</v>
      </c>
      <c r="T258" s="59" t="n">
        <v>0.883</v>
      </c>
      <c r="U258" s="55">
        <f>IF(N258="PASS",IF(L258&gt;=0.9,"Excellent performance","Good, keep improving"),"Needs immediate attention")</f>
        <v/>
      </c>
    </row>
    <row r="259" ht="15" customHeight="1" s="39">
      <c r="A259" s="54" t="inlineStr">
        <is>
          <t>STU0258</t>
        </is>
      </c>
      <c r="B259" s="55" t="inlineStr">
        <is>
          <t>Esha Banerjee</t>
        </is>
      </c>
      <c r="C259" s="54" t="n">
        <v>11</v>
      </c>
      <c r="D259" s="54" t="inlineStr">
        <is>
          <t>A</t>
        </is>
      </c>
      <c r="E259" s="54" t="inlineStr">
        <is>
          <t>Female</t>
        </is>
      </c>
      <c r="F259" s="54" t="n">
        <v>57</v>
      </c>
      <c r="G259" s="54" t="n">
        <v>86</v>
      </c>
      <c r="H259" s="54" t="n">
        <v>70</v>
      </c>
      <c r="I259" s="54" t="n">
        <v>69</v>
      </c>
      <c r="J259" s="54" t="n">
        <v>69</v>
      </c>
      <c r="K259" s="54">
        <f>SUM(F259:J259)</f>
        <v/>
      </c>
      <c r="L259" s="56">
        <f>ROUND(K259/500,4)</f>
        <v/>
      </c>
      <c r="M259" s="54">
        <f>IF(L259&gt;=0.9,"A+",IF(L259&gt;=0.8,"A",IF(L259&gt;=0.7,"B",IF(L259&gt;=0.6,"C",IF(L259&gt;=0.33,"D","F")))))</f>
        <v/>
      </c>
      <c r="N259" s="54">
        <f>IF(L259&gt;=0.33,"PASS","FAIL")</f>
        <v/>
      </c>
      <c r="O259" s="54">
        <f>L259&gt;=0.33</f>
        <v/>
      </c>
      <c r="P259" s="54">
        <f>RANK(L259,$L$2:$L$1001)</f>
        <v/>
      </c>
      <c r="Q259" s="54">
        <f>SUMPRODUCT(($C$2:$C$1001=C259)*($L$2:$L$1001&gt;L259))+1</f>
        <v/>
      </c>
      <c r="R259" s="57" t="n">
        <v>46091</v>
      </c>
      <c r="S259" s="58" t="n">
        <v>0.5208333333333334</v>
      </c>
      <c r="T259" s="59" t="n">
        <v>0.802</v>
      </c>
      <c r="U259" s="55">
        <f>IF(N259="PASS",IF(L259&gt;=0.9,"Excellent performance","Good, keep improving"),"Needs immediate attention")</f>
        <v/>
      </c>
    </row>
    <row r="260" ht="15" customHeight="1" s="39">
      <c r="A260" s="54" t="inlineStr">
        <is>
          <t>STU0259</t>
        </is>
      </c>
      <c r="B260" s="55" t="inlineStr">
        <is>
          <t>Neha Pathak</t>
        </is>
      </c>
      <c r="C260" s="54" t="n">
        <v>12</v>
      </c>
      <c r="D260" s="54" t="inlineStr">
        <is>
          <t>C</t>
        </is>
      </c>
      <c r="E260" s="54" t="inlineStr">
        <is>
          <t>Female</t>
        </is>
      </c>
      <c r="F260" s="54" t="n">
        <v>56</v>
      </c>
      <c r="G260" s="54" t="n">
        <v>79</v>
      </c>
      <c r="H260" s="54" t="n">
        <v>68</v>
      </c>
      <c r="I260" s="54" t="n">
        <v>74</v>
      </c>
      <c r="J260" s="54" t="n">
        <v>79</v>
      </c>
      <c r="K260" s="54">
        <f>SUM(F260:J260)</f>
        <v/>
      </c>
      <c r="L260" s="56">
        <f>ROUND(K260/500,4)</f>
        <v/>
      </c>
      <c r="M260" s="54">
        <f>IF(L260&gt;=0.9,"A+",IF(L260&gt;=0.8,"A",IF(L260&gt;=0.7,"B",IF(L260&gt;=0.6,"C",IF(L260&gt;=0.33,"D","F")))))</f>
        <v/>
      </c>
      <c r="N260" s="54">
        <f>IF(L260&gt;=0.33,"PASS","FAIL")</f>
        <v/>
      </c>
      <c r="O260" s="54">
        <f>L260&gt;=0.33</f>
        <v/>
      </c>
      <c r="P260" s="54">
        <f>RANK(L260,$L$2:$L$1001)</f>
        <v/>
      </c>
      <c r="Q260" s="54">
        <f>SUMPRODUCT(($C$2:$C$1001=C260)*($L$2:$L$1001&gt;L260))+1</f>
        <v/>
      </c>
      <c r="R260" s="57" t="n">
        <v>46091</v>
      </c>
      <c r="S260" s="58" t="n">
        <v>0.3541666666666667</v>
      </c>
      <c r="T260" s="59" t="n">
        <v>0.931</v>
      </c>
      <c r="U260" s="55">
        <f>IF(N260="PASS",IF(L260&gt;=0.9,"Excellent performance","Good, keep improving"),"Needs immediate attention")</f>
        <v/>
      </c>
    </row>
    <row r="261" ht="15" customHeight="1" s="39">
      <c r="A261" s="54" t="inlineStr">
        <is>
          <t>STU0260</t>
        </is>
      </c>
      <c r="B261" s="55" t="inlineStr">
        <is>
          <t>Naveen Desai</t>
        </is>
      </c>
      <c r="C261" s="54" t="n">
        <v>3</v>
      </c>
      <c r="D261" s="54" t="inlineStr">
        <is>
          <t>C</t>
        </is>
      </c>
      <c r="E261" s="54" t="inlineStr">
        <is>
          <t>Male</t>
        </is>
      </c>
      <c r="F261" s="54" t="n">
        <v>50</v>
      </c>
      <c r="G261" s="54" t="n">
        <v>73</v>
      </c>
      <c r="H261" s="54" t="n">
        <v>63</v>
      </c>
      <c r="I261" s="54" t="n">
        <v>44</v>
      </c>
      <c r="J261" s="54" t="n">
        <v>58</v>
      </c>
      <c r="K261" s="54">
        <f>SUM(F261:J261)</f>
        <v/>
      </c>
      <c r="L261" s="56">
        <f>ROUND(K261/500,4)</f>
        <v/>
      </c>
      <c r="M261" s="54">
        <f>IF(L261&gt;=0.9,"A+",IF(L261&gt;=0.8,"A",IF(L261&gt;=0.7,"B",IF(L261&gt;=0.6,"C",IF(L261&gt;=0.33,"D","F")))))</f>
        <v/>
      </c>
      <c r="N261" s="54">
        <f>IF(L261&gt;=0.33,"PASS","FAIL")</f>
        <v/>
      </c>
      <c r="O261" s="54">
        <f>L261&gt;=0.33</f>
        <v/>
      </c>
      <c r="P261" s="54">
        <f>RANK(L261,$L$2:$L$1001)</f>
        <v/>
      </c>
      <c r="Q261" s="54">
        <f>SUMPRODUCT(($C$2:$C$1001=C261)*($L$2:$L$1001&gt;L261))+1</f>
        <v/>
      </c>
      <c r="R261" s="57" t="n">
        <v>46091</v>
      </c>
      <c r="S261" s="58" t="n">
        <v>0.46875</v>
      </c>
      <c r="T261" s="59" t="n">
        <v>0.865</v>
      </c>
      <c r="U261" s="55">
        <f>IF(N261="PASS",IF(L261&gt;=0.9,"Excellent performance","Good, keep improving"),"Needs immediate attention")</f>
        <v/>
      </c>
    </row>
    <row r="262" ht="15" customHeight="1" s="39">
      <c r="A262" s="54" t="inlineStr">
        <is>
          <t>STU0261</t>
        </is>
      </c>
      <c r="B262" s="55" t="inlineStr">
        <is>
          <t>Deepak Trivedi</t>
        </is>
      </c>
      <c r="C262" s="54" t="n">
        <v>1</v>
      </c>
      <c r="D262" s="54" t="inlineStr">
        <is>
          <t>C</t>
        </is>
      </c>
      <c r="E262" s="54" t="inlineStr">
        <is>
          <t>Male</t>
        </is>
      </c>
      <c r="F262" s="54" t="n">
        <v>56</v>
      </c>
      <c r="G262" s="54" t="n">
        <v>4</v>
      </c>
      <c r="H262" s="54" t="n">
        <v>49</v>
      </c>
      <c r="I262" s="54" t="n">
        <v>46</v>
      </c>
      <c r="J262" s="54" t="n">
        <v>43</v>
      </c>
      <c r="K262" s="54">
        <f>SUM(F262:J262)</f>
        <v/>
      </c>
      <c r="L262" s="56">
        <f>ROUND(K262/500,4)</f>
        <v/>
      </c>
      <c r="M262" s="54">
        <f>IF(L262&gt;=0.9,"A+",IF(L262&gt;=0.8,"A",IF(L262&gt;=0.7,"B",IF(L262&gt;=0.6,"C",IF(L262&gt;=0.33,"D","F")))))</f>
        <v/>
      </c>
      <c r="N262" s="54">
        <f>IF(L262&gt;=0.33,"PASS","FAIL")</f>
        <v/>
      </c>
      <c r="O262" s="54">
        <f>L262&gt;=0.33</f>
        <v/>
      </c>
      <c r="P262" s="54">
        <f>RANK(L262,$L$2:$L$1001)</f>
        <v/>
      </c>
      <c r="Q262" s="54">
        <f>SUMPRODUCT(($C$2:$C$1001=C262)*($L$2:$L$1001&gt;L262))+1</f>
        <v/>
      </c>
      <c r="R262" s="57" t="n">
        <v>46091</v>
      </c>
      <c r="S262" s="58" t="n">
        <v>0.3333333333333333</v>
      </c>
      <c r="T262" s="59" t="n">
        <v>0.713</v>
      </c>
      <c r="U262" s="55">
        <f>IF(N262="PASS",IF(L262&gt;=0.9,"Excellent performance","Good, keep improving"),"Needs immediate attention")</f>
        <v/>
      </c>
    </row>
    <row r="263" ht="15" customHeight="1" s="39">
      <c r="A263" s="54" t="inlineStr">
        <is>
          <t>STU0262</t>
        </is>
      </c>
      <c r="B263" s="55" t="inlineStr">
        <is>
          <t>Shaurya Menon</t>
        </is>
      </c>
      <c r="C263" s="54" t="n">
        <v>8</v>
      </c>
      <c r="D263" s="54" t="inlineStr">
        <is>
          <t>B</t>
        </is>
      </c>
      <c r="E263" s="54" t="inlineStr">
        <is>
          <t>Male</t>
        </is>
      </c>
      <c r="F263" s="54" t="n">
        <v>45</v>
      </c>
      <c r="G263" s="54" t="n">
        <v>79</v>
      </c>
      <c r="H263" s="54" t="n">
        <v>67</v>
      </c>
      <c r="I263" s="54" t="n">
        <v>80</v>
      </c>
      <c r="J263" s="54" t="n">
        <v>75</v>
      </c>
      <c r="K263" s="54">
        <f>SUM(F263:J263)</f>
        <v/>
      </c>
      <c r="L263" s="56">
        <f>ROUND(K263/500,4)</f>
        <v/>
      </c>
      <c r="M263" s="54">
        <f>IF(L263&gt;=0.9,"A+",IF(L263&gt;=0.8,"A",IF(L263&gt;=0.7,"B",IF(L263&gt;=0.6,"C",IF(L263&gt;=0.33,"D","F")))))</f>
        <v/>
      </c>
      <c r="N263" s="54">
        <f>IF(L263&gt;=0.33,"PASS","FAIL")</f>
        <v/>
      </c>
      <c r="O263" s="54">
        <f>L263&gt;=0.33</f>
        <v/>
      </c>
      <c r="P263" s="54">
        <f>RANK(L263,$L$2:$L$1001)</f>
        <v/>
      </c>
      <c r="Q263" s="54">
        <f>SUMPRODUCT(($C$2:$C$1001=C263)*($L$2:$L$1001&gt;L263))+1</f>
        <v/>
      </c>
      <c r="R263" s="57" t="n">
        <v>46091</v>
      </c>
      <c r="S263" s="58" t="n">
        <v>0.375</v>
      </c>
      <c r="T263" s="59" t="n">
        <v>0.806</v>
      </c>
      <c r="U263" s="55">
        <f>IF(N263="PASS",IF(L263&gt;=0.9,"Excellent performance","Good, keep improving"),"Needs immediate attention")</f>
        <v/>
      </c>
    </row>
    <row r="264" ht="15" customHeight="1" s="39">
      <c r="A264" s="54" t="inlineStr">
        <is>
          <t>STU0263</t>
        </is>
      </c>
      <c r="B264" s="55" t="inlineStr">
        <is>
          <t>Myra Gupta</t>
        </is>
      </c>
      <c r="C264" s="54" t="n">
        <v>10</v>
      </c>
      <c r="D264" s="54" t="inlineStr">
        <is>
          <t>B</t>
        </is>
      </c>
      <c r="E264" s="54" t="inlineStr">
        <is>
          <t>Female</t>
        </is>
      </c>
      <c r="F264" s="54" t="n">
        <v>80</v>
      </c>
      <c r="G264" s="54" t="n">
        <v>78</v>
      </c>
      <c r="H264" s="54" t="n">
        <v>69</v>
      </c>
      <c r="I264" s="54" t="n">
        <v>63</v>
      </c>
      <c r="J264" s="54" t="n">
        <v>67</v>
      </c>
      <c r="K264" s="54">
        <f>SUM(F264:J264)</f>
        <v/>
      </c>
      <c r="L264" s="56">
        <f>ROUND(K264/500,4)</f>
        <v/>
      </c>
      <c r="M264" s="54">
        <f>IF(L264&gt;=0.9,"A+",IF(L264&gt;=0.8,"A",IF(L264&gt;=0.7,"B",IF(L264&gt;=0.6,"C",IF(L264&gt;=0.33,"D","F")))))</f>
        <v/>
      </c>
      <c r="N264" s="54">
        <f>IF(L264&gt;=0.33,"PASS","FAIL")</f>
        <v/>
      </c>
      <c r="O264" s="54">
        <f>L264&gt;=0.33</f>
        <v/>
      </c>
      <c r="P264" s="54">
        <f>RANK(L264,$L$2:$L$1001)</f>
        <v/>
      </c>
      <c r="Q264" s="54">
        <f>SUMPRODUCT(($C$2:$C$1001=C264)*($L$2:$L$1001&gt;L264))+1</f>
        <v/>
      </c>
      <c r="R264" s="57" t="n">
        <v>46091</v>
      </c>
      <c r="S264" s="58" t="n">
        <v>0.4895833333333333</v>
      </c>
      <c r="T264" s="59" t="n">
        <v>0.954</v>
      </c>
      <c r="U264" s="55">
        <f>IF(N264="PASS",IF(L264&gt;=0.9,"Excellent performance","Good, keep improving"),"Needs immediate attention")</f>
        <v/>
      </c>
    </row>
    <row r="265" ht="15" customHeight="1" s="39">
      <c r="A265" s="54" t="inlineStr">
        <is>
          <t>STU0264</t>
        </is>
      </c>
      <c r="B265" s="55" t="inlineStr">
        <is>
          <t>Divya Nair</t>
        </is>
      </c>
      <c r="C265" s="54" t="n">
        <v>8</v>
      </c>
      <c r="D265" s="54" t="inlineStr">
        <is>
          <t>D</t>
        </is>
      </c>
      <c r="E265" s="54" t="inlineStr">
        <is>
          <t>Female</t>
        </is>
      </c>
      <c r="F265" s="54" t="n">
        <v>76</v>
      </c>
      <c r="G265" s="54" t="n">
        <v>96</v>
      </c>
      <c r="H265" s="54" t="n">
        <v>63</v>
      </c>
      <c r="I265" s="54" t="n">
        <v>80</v>
      </c>
      <c r="J265" s="54" t="n">
        <v>74</v>
      </c>
      <c r="K265" s="54">
        <f>SUM(F265:J265)</f>
        <v/>
      </c>
      <c r="L265" s="56">
        <f>ROUND(K265/500,4)</f>
        <v/>
      </c>
      <c r="M265" s="54">
        <f>IF(L265&gt;=0.9,"A+",IF(L265&gt;=0.8,"A",IF(L265&gt;=0.7,"B",IF(L265&gt;=0.6,"C",IF(L265&gt;=0.33,"D","F")))))</f>
        <v/>
      </c>
      <c r="N265" s="54">
        <f>IF(L265&gt;=0.33,"PASS","FAIL")</f>
        <v/>
      </c>
      <c r="O265" s="54">
        <f>L265&gt;=0.33</f>
        <v/>
      </c>
      <c r="P265" s="54">
        <f>RANK(L265,$L$2:$L$1001)</f>
        <v/>
      </c>
      <c r="Q265" s="54">
        <f>SUMPRODUCT(($C$2:$C$1001=C265)*($L$2:$L$1001&gt;L265))+1</f>
        <v/>
      </c>
      <c r="R265" s="57" t="n">
        <v>46091</v>
      </c>
      <c r="S265" s="58" t="n">
        <v>0.3541666666666667</v>
      </c>
      <c r="T265" s="59" t="n">
        <v>0.89</v>
      </c>
      <c r="U265" s="55">
        <f>IF(N265="PASS",IF(L265&gt;=0.9,"Excellent performance","Good, keep improving"),"Needs immediate attention")</f>
        <v/>
      </c>
    </row>
    <row r="266" ht="15" customHeight="1" s="39">
      <c r="A266" s="54" t="inlineStr">
        <is>
          <t>STU0265</t>
        </is>
      </c>
      <c r="B266" s="55" t="inlineStr">
        <is>
          <t>Advait Mukherjee</t>
        </is>
      </c>
      <c r="C266" s="54" t="n">
        <v>3</v>
      </c>
      <c r="D266" s="54" t="inlineStr">
        <is>
          <t>D</t>
        </is>
      </c>
      <c r="E266" s="54" t="inlineStr">
        <is>
          <t>Male</t>
        </is>
      </c>
      <c r="F266" s="54" t="n">
        <v>73</v>
      </c>
      <c r="G266" s="54" t="n">
        <v>64</v>
      </c>
      <c r="H266" s="54" t="n">
        <v>78</v>
      </c>
      <c r="I266" s="54" t="n">
        <v>88</v>
      </c>
      <c r="J266" s="54" t="n">
        <v>70</v>
      </c>
      <c r="K266" s="54">
        <f>SUM(F266:J266)</f>
        <v/>
      </c>
      <c r="L266" s="56">
        <f>ROUND(K266/500,4)</f>
        <v/>
      </c>
      <c r="M266" s="54">
        <f>IF(L266&gt;=0.9,"A+",IF(L266&gt;=0.8,"A",IF(L266&gt;=0.7,"B",IF(L266&gt;=0.6,"C",IF(L266&gt;=0.33,"D","F")))))</f>
        <v/>
      </c>
      <c r="N266" s="54">
        <f>IF(L266&gt;=0.33,"PASS","FAIL")</f>
        <v/>
      </c>
      <c r="O266" s="54">
        <f>L266&gt;=0.33</f>
        <v/>
      </c>
      <c r="P266" s="54">
        <f>RANK(L266,$L$2:$L$1001)</f>
        <v/>
      </c>
      <c r="Q266" s="54">
        <f>SUMPRODUCT(($C$2:$C$1001=C266)*($L$2:$L$1001&gt;L266))+1</f>
        <v/>
      </c>
      <c r="R266" s="57" t="n">
        <v>46091</v>
      </c>
      <c r="S266" s="58" t="n">
        <v>0.3333333333333333</v>
      </c>
      <c r="T266" s="59" t="n">
        <v>0.892</v>
      </c>
      <c r="U266" s="55">
        <f>IF(N266="PASS",IF(L266&gt;=0.9,"Excellent performance","Good, keep improving"),"Needs immediate attention")</f>
        <v/>
      </c>
    </row>
    <row r="267" ht="15" customHeight="1" s="39">
      <c r="A267" s="54" t="inlineStr">
        <is>
          <t>STU0266</t>
        </is>
      </c>
      <c r="B267" s="55" t="inlineStr">
        <is>
          <t>Lavanya Rao</t>
        </is>
      </c>
      <c r="C267" s="54" t="n">
        <v>12</v>
      </c>
      <c r="D267" s="54" t="inlineStr">
        <is>
          <t>C</t>
        </is>
      </c>
      <c r="E267" s="54" t="inlineStr">
        <is>
          <t>Female</t>
        </is>
      </c>
      <c r="F267" s="54" t="n">
        <v>79</v>
      </c>
      <c r="G267" s="54" t="n">
        <v>93</v>
      </c>
      <c r="H267" s="54" t="n">
        <v>93</v>
      </c>
      <c r="I267" s="54" t="n">
        <v>86</v>
      </c>
      <c r="J267" s="54" t="n">
        <v>87</v>
      </c>
      <c r="K267" s="54">
        <f>SUM(F267:J267)</f>
        <v/>
      </c>
      <c r="L267" s="56">
        <f>ROUND(K267/500,4)</f>
        <v/>
      </c>
      <c r="M267" s="54">
        <f>IF(L267&gt;=0.9,"A+",IF(L267&gt;=0.8,"A",IF(L267&gt;=0.7,"B",IF(L267&gt;=0.6,"C",IF(L267&gt;=0.33,"D","F")))))</f>
        <v/>
      </c>
      <c r="N267" s="54">
        <f>IF(L267&gt;=0.33,"PASS","FAIL")</f>
        <v/>
      </c>
      <c r="O267" s="54">
        <f>L267&gt;=0.33</f>
        <v/>
      </c>
      <c r="P267" s="54">
        <f>RANK(L267,$L$2:$L$1001)</f>
        <v/>
      </c>
      <c r="Q267" s="54">
        <f>SUMPRODUCT(($C$2:$C$1001=C267)*($L$2:$L$1001&gt;L267))+1</f>
        <v/>
      </c>
      <c r="R267" s="57" t="n">
        <v>46091</v>
      </c>
      <c r="S267" s="58" t="n">
        <v>0.3645833333333333</v>
      </c>
      <c r="T267" s="59" t="n">
        <v>0.994</v>
      </c>
      <c r="U267" s="55">
        <f>IF(N267="PASS",IF(L267&gt;=0.9,"Excellent performance","Good, keep improving"),"Needs immediate attention")</f>
        <v/>
      </c>
    </row>
    <row r="268" ht="15" customHeight="1" s="39">
      <c r="A268" s="54" t="inlineStr">
        <is>
          <t>STU0267</t>
        </is>
      </c>
      <c r="B268" s="55" t="inlineStr">
        <is>
          <t>Parth Malhotra</t>
        </is>
      </c>
      <c r="C268" s="54" t="n">
        <v>10</v>
      </c>
      <c r="D268" s="54" t="inlineStr">
        <is>
          <t>A</t>
        </is>
      </c>
      <c r="E268" s="54" t="inlineStr">
        <is>
          <t>Male</t>
        </is>
      </c>
      <c r="F268" s="54" t="n">
        <v>70</v>
      </c>
      <c r="G268" s="54" t="n">
        <v>60</v>
      </c>
      <c r="H268" s="54" t="n">
        <v>54</v>
      </c>
      <c r="I268" s="54" t="n">
        <v>65</v>
      </c>
      <c r="J268" s="54" t="n">
        <v>79</v>
      </c>
      <c r="K268" s="54">
        <f>SUM(F268:J268)</f>
        <v/>
      </c>
      <c r="L268" s="56">
        <f>ROUND(K268/500,4)</f>
        <v/>
      </c>
      <c r="M268" s="54">
        <f>IF(L268&gt;=0.9,"A+",IF(L268&gt;=0.8,"A",IF(L268&gt;=0.7,"B",IF(L268&gt;=0.6,"C",IF(L268&gt;=0.33,"D","F")))))</f>
        <v/>
      </c>
      <c r="N268" s="54">
        <f>IF(L268&gt;=0.33,"PASS","FAIL")</f>
        <v/>
      </c>
      <c r="O268" s="54">
        <f>L268&gt;=0.33</f>
        <v/>
      </c>
      <c r="P268" s="54">
        <f>RANK(L268,$L$2:$L$1001)</f>
        <v/>
      </c>
      <c r="Q268" s="54">
        <f>SUMPRODUCT(($C$2:$C$1001=C268)*($L$2:$L$1001&gt;L268))+1</f>
        <v/>
      </c>
      <c r="R268" s="57" t="n">
        <v>46091</v>
      </c>
      <c r="S268" s="58" t="n">
        <v>0.34375</v>
      </c>
      <c r="T268" s="59" t="n">
        <v>0.899</v>
      </c>
      <c r="U268" s="55">
        <f>IF(N268="PASS",IF(L268&gt;=0.9,"Excellent performance","Good, keep improving"),"Needs immediate attention")</f>
        <v/>
      </c>
    </row>
    <row r="269" ht="15" customHeight="1" s="39">
      <c r="A269" s="54" t="inlineStr">
        <is>
          <t>STU0268</t>
        </is>
      </c>
      <c r="B269" s="55" t="inlineStr">
        <is>
          <t>Imran Ghosh</t>
        </is>
      </c>
      <c r="C269" s="54" t="n">
        <v>1</v>
      </c>
      <c r="D269" s="54" t="inlineStr">
        <is>
          <t>A</t>
        </is>
      </c>
      <c r="E269" s="54" t="inlineStr">
        <is>
          <t>Male</t>
        </is>
      </c>
      <c r="F269" s="54" t="n">
        <v>72</v>
      </c>
      <c r="G269" s="54" t="n">
        <v>78</v>
      </c>
      <c r="H269" s="54" t="n">
        <v>81</v>
      </c>
      <c r="I269" s="54" t="n">
        <v>74</v>
      </c>
      <c r="J269" s="54" t="n">
        <v>66</v>
      </c>
      <c r="K269" s="54">
        <f>SUM(F269:J269)</f>
        <v/>
      </c>
      <c r="L269" s="56">
        <f>ROUND(K269/500,4)</f>
        <v/>
      </c>
      <c r="M269" s="54">
        <f>IF(L269&gt;=0.9,"A+",IF(L269&gt;=0.8,"A",IF(L269&gt;=0.7,"B",IF(L269&gt;=0.6,"C",IF(L269&gt;=0.33,"D","F")))))</f>
        <v/>
      </c>
      <c r="N269" s="54">
        <f>IF(L269&gt;=0.33,"PASS","FAIL")</f>
        <v/>
      </c>
      <c r="O269" s="54">
        <f>L269&gt;=0.33</f>
        <v/>
      </c>
      <c r="P269" s="54">
        <f>RANK(L269,$L$2:$L$1001)</f>
        <v/>
      </c>
      <c r="Q269" s="54">
        <f>SUMPRODUCT(($C$2:$C$1001=C269)*($L$2:$L$1001&gt;L269))+1</f>
        <v/>
      </c>
      <c r="R269" s="57" t="n">
        <v>46091</v>
      </c>
      <c r="S269" s="58" t="n">
        <v>0.5</v>
      </c>
      <c r="T269" s="59" t="n">
        <v>0.823</v>
      </c>
      <c r="U269" s="55">
        <f>IF(N269="PASS",IF(L269&gt;=0.9,"Excellent performance","Good, keep improving"),"Needs immediate attention")</f>
        <v/>
      </c>
    </row>
    <row r="270" ht="15" customHeight="1" s="39">
      <c r="A270" s="54" t="inlineStr">
        <is>
          <t>STU0269</t>
        </is>
      </c>
      <c r="B270" s="55" t="inlineStr">
        <is>
          <t>Dhruv Srivastava</t>
        </is>
      </c>
      <c r="C270" s="54" t="n">
        <v>11</v>
      </c>
      <c r="D270" s="54" t="inlineStr">
        <is>
          <t>B</t>
        </is>
      </c>
      <c r="E270" s="54" t="inlineStr">
        <is>
          <t>Male</t>
        </is>
      </c>
      <c r="F270" s="54" t="n">
        <v>75</v>
      </c>
      <c r="G270" s="54" t="n">
        <v>79</v>
      </c>
      <c r="H270" s="54" t="n">
        <v>84</v>
      </c>
      <c r="I270" s="54" t="n">
        <v>77</v>
      </c>
      <c r="J270" s="54" t="n">
        <v>67</v>
      </c>
      <c r="K270" s="54">
        <f>SUM(F270:J270)</f>
        <v/>
      </c>
      <c r="L270" s="56">
        <f>ROUND(K270/500,4)</f>
        <v/>
      </c>
      <c r="M270" s="54">
        <f>IF(L270&gt;=0.9,"A+",IF(L270&gt;=0.8,"A",IF(L270&gt;=0.7,"B",IF(L270&gt;=0.6,"C",IF(L270&gt;=0.33,"D","F")))))</f>
        <v/>
      </c>
      <c r="N270" s="54">
        <f>IF(L270&gt;=0.33,"PASS","FAIL")</f>
        <v/>
      </c>
      <c r="O270" s="54">
        <f>L270&gt;=0.33</f>
        <v/>
      </c>
      <c r="P270" s="54">
        <f>RANK(L270,$L$2:$L$1001)</f>
        <v/>
      </c>
      <c r="Q270" s="54">
        <f>SUMPRODUCT(($C$2:$C$1001=C270)*($L$2:$L$1001&gt;L270))+1</f>
        <v/>
      </c>
      <c r="R270" s="57" t="n">
        <v>46091</v>
      </c>
      <c r="S270" s="58" t="n">
        <v>0.4583333333333333</v>
      </c>
      <c r="T270" s="59" t="n">
        <v>0.864</v>
      </c>
      <c r="U270" s="55">
        <f>IF(N270="PASS",IF(L270&gt;=0.9,"Excellent performance","Good, keep improving"),"Needs immediate attention")</f>
        <v/>
      </c>
    </row>
    <row r="271" ht="15" customHeight="1" s="39">
      <c r="A271" s="54" t="inlineStr">
        <is>
          <t>STU0270</t>
        </is>
      </c>
      <c r="B271" s="55" t="inlineStr">
        <is>
          <t>Siya Ghosh</t>
        </is>
      </c>
      <c r="C271" s="54" t="n">
        <v>5</v>
      </c>
      <c r="D271" s="54" t="inlineStr">
        <is>
          <t>D</t>
        </is>
      </c>
      <c r="E271" s="54" t="inlineStr">
        <is>
          <t>Female</t>
        </is>
      </c>
      <c r="F271" s="54" t="n">
        <v>74</v>
      </c>
      <c r="G271" s="54" t="n">
        <v>49</v>
      </c>
      <c r="H271" s="54" t="n">
        <v>60</v>
      </c>
      <c r="I271" s="54" t="n">
        <v>74</v>
      </c>
      <c r="J271" s="54" t="n">
        <v>94</v>
      </c>
      <c r="K271" s="54">
        <f>SUM(F271:J271)</f>
        <v/>
      </c>
      <c r="L271" s="56">
        <f>ROUND(K271/500,4)</f>
        <v/>
      </c>
      <c r="M271" s="54">
        <f>IF(L271&gt;=0.9,"A+",IF(L271&gt;=0.8,"A",IF(L271&gt;=0.7,"B",IF(L271&gt;=0.6,"C",IF(L271&gt;=0.33,"D","F")))))</f>
        <v/>
      </c>
      <c r="N271" s="54">
        <f>IF(L271&gt;=0.33,"PASS","FAIL")</f>
        <v/>
      </c>
      <c r="O271" s="54">
        <f>L271&gt;=0.33</f>
        <v/>
      </c>
      <c r="P271" s="54">
        <f>RANK(L271,$L$2:$L$1001)</f>
        <v/>
      </c>
      <c r="Q271" s="54">
        <f>SUMPRODUCT(($C$2:$C$1001=C271)*($L$2:$L$1001&gt;L271))+1</f>
        <v/>
      </c>
      <c r="R271" s="57" t="n">
        <v>46091</v>
      </c>
      <c r="S271" s="58" t="n">
        <v>0.3541666666666667</v>
      </c>
      <c r="T271" s="59" t="n">
        <v>0.844</v>
      </c>
      <c r="U271" s="55">
        <f>IF(N271="PASS",IF(L271&gt;=0.9,"Excellent performance","Good, keep improving"),"Needs immediate attention")</f>
        <v/>
      </c>
    </row>
    <row r="272" ht="15" customHeight="1" s="39">
      <c r="A272" s="54" t="inlineStr">
        <is>
          <t>STU0271</t>
        </is>
      </c>
      <c r="B272" s="55" t="inlineStr">
        <is>
          <t>Devansh Mukherjee</t>
        </is>
      </c>
      <c r="C272" s="54" t="n">
        <v>8</v>
      </c>
      <c r="D272" s="54" t="inlineStr">
        <is>
          <t>D</t>
        </is>
      </c>
      <c r="E272" s="54" t="inlineStr">
        <is>
          <t>Male</t>
        </is>
      </c>
      <c r="F272" s="54" t="n">
        <v>71</v>
      </c>
      <c r="G272" s="54" t="n">
        <v>66</v>
      </c>
      <c r="H272" s="54" t="n">
        <v>78</v>
      </c>
      <c r="I272" s="54" t="n">
        <v>50</v>
      </c>
      <c r="J272" s="54" t="n">
        <v>78</v>
      </c>
      <c r="K272" s="54">
        <f>SUM(F272:J272)</f>
        <v/>
      </c>
      <c r="L272" s="56">
        <f>ROUND(K272/500,4)</f>
        <v/>
      </c>
      <c r="M272" s="54">
        <f>IF(L272&gt;=0.9,"A+",IF(L272&gt;=0.8,"A",IF(L272&gt;=0.7,"B",IF(L272&gt;=0.6,"C",IF(L272&gt;=0.33,"D","F")))))</f>
        <v/>
      </c>
      <c r="N272" s="54">
        <f>IF(L272&gt;=0.33,"PASS","FAIL")</f>
        <v/>
      </c>
      <c r="O272" s="54">
        <f>L272&gt;=0.33</f>
        <v/>
      </c>
      <c r="P272" s="54">
        <f>RANK(L272,$L$2:$L$1001)</f>
        <v/>
      </c>
      <c r="Q272" s="54">
        <f>SUMPRODUCT(($C$2:$C$1001=C272)*($L$2:$L$1001&gt;L272))+1</f>
        <v/>
      </c>
      <c r="R272" s="57" t="n">
        <v>46091</v>
      </c>
      <c r="S272" s="58" t="n">
        <v>0.4166666666666667</v>
      </c>
      <c r="T272" s="59" t="n">
        <v>0.997</v>
      </c>
      <c r="U272" s="55">
        <f>IF(N272="PASS",IF(L272&gt;=0.9,"Excellent performance","Good, keep improving"),"Needs immediate attention")</f>
        <v/>
      </c>
    </row>
    <row r="273" ht="15" customHeight="1" s="39">
      <c r="A273" s="54" t="inlineStr">
        <is>
          <t>STU0272</t>
        </is>
      </c>
      <c r="B273" s="55" t="inlineStr">
        <is>
          <t>Vivaan Bhat</t>
        </is>
      </c>
      <c r="C273" s="54" t="n">
        <v>11</v>
      </c>
      <c r="D273" s="54" t="inlineStr">
        <is>
          <t>D</t>
        </is>
      </c>
      <c r="E273" s="54" t="inlineStr">
        <is>
          <t>Male</t>
        </is>
      </c>
      <c r="F273" s="54" t="n">
        <v>69</v>
      </c>
      <c r="G273" s="54" t="n">
        <v>46</v>
      </c>
      <c r="H273" s="54" t="n">
        <v>80</v>
      </c>
      <c r="I273" s="54" t="n">
        <v>50</v>
      </c>
      <c r="J273" s="54" t="n">
        <v>60</v>
      </c>
      <c r="K273" s="54">
        <f>SUM(F273:J273)</f>
        <v/>
      </c>
      <c r="L273" s="56">
        <f>ROUND(K273/500,4)</f>
        <v/>
      </c>
      <c r="M273" s="54">
        <f>IF(L273&gt;=0.9,"A+",IF(L273&gt;=0.8,"A",IF(L273&gt;=0.7,"B",IF(L273&gt;=0.6,"C",IF(L273&gt;=0.33,"D","F")))))</f>
        <v/>
      </c>
      <c r="N273" s="54">
        <f>IF(L273&gt;=0.33,"PASS","FAIL")</f>
        <v/>
      </c>
      <c r="O273" s="54">
        <f>L273&gt;=0.33</f>
        <v/>
      </c>
      <c r="P273" s="54">
        <f>RANK(L273,$L$2:$L$1001)</f>
        <v/>
      </c>
      <c r="Q273" s="54">
        <f>SUMPRODUCT(($C$2:$C$1001=C273)*($L$2:$L$1001&gt;L273))+1</f>
        <v/>
      </c>
      <c r="R273" s="57" t="n">
        <v>46091</v>
      </c>
      <c r="S273" s="58" t="n">
        <v>0.46875</v>
      </c>
      <c r="T273" s="59" t="n">
        <v>0.991</v>
      </c>
      <c r="U273" s="55">
        <f>IF(N273="PASS",IF(L273&gt;=0.9,"Excellent performance","Good, keep improving"),"Needs immediate attention")</f>
        <v/>
      </c>
    </row>
    <row r="274" ht="15" customHeight="1" s="39">
      <c r="A274" s="54" t="inlineStr">
        <is>
          <t>STU0273</t>
        </is>
      </c>
      <c r="B274" s="55" t="inlineStr">
        <is>
          <t>Arjun Thakur</t>
        </is>
      </c>
      <c r="C274" s="54" t="n">
        <v>11</v>
      </c>
      <c r="D274" s="54" t="inlineStr">
        <is>
          <t>B</t>
        </is>
      </c>
      <c r="E274" s="54" t="inlineStr">
        <is>
          <t>Male</t>
        </is>
      </c>
      <c r="F274" s="54" t="n">
        <v>72</v>
      </c>
      <c r="G274" s="54" t="n">
        <v>78</v>
      </c>
      <c r="H274" s="54" t="n">
        <v>77</v>
      </c>
      <c r="I274" s="54" t="n">
        <v>87</v>
      </c>
      <c r="J274" s="54" t="n">
        <v>81</v>
      </c>
      <c r="K274" s="54">
        <f>SUM(F274:J274)</f>
        <v/>
      </c>
      <c r="L274" s="56">
        <f>ROUND(K274/500,4)</f>
        <v/>
      </c>
      <c r="M274" s="54">
        <f>IF(L274&gt;=0.9,"A+",IF(L274&gt;=0.8,"A",IF(L274&gt;=0.7,"B",IF(L274&gt;=0.6,"C",IF(L274&gt;=0.33,"D","F")))))</f>
        <v/>
      </c>
      <c r="N274" s="54">
        <f>IF(L274&gt;=0.33,"PASS","FAIL")</f>
        <v/>
      </c>
      <c r="O274" s="54">
        <f>L274&gt;=0.33</f>
        <v/>
      </c>
      <c r="P274" s="54">
        <f>RANK(L274,$L$2:$L$1001)</f>
        <v/>
      </c>
      <c r="Q274" s="54">
        <f>SUMPRODUCT(($C$2:$C$1001=C274)*($L$2:$L$1001&gt;L274))+1</f>
        <v/>
      </c>
      <c r="R274" s="57" t="n">
        <v>46091</v>
      </c>
      <c r="S274" s="58" t="n">
        <v>0.5104166666666666</v>
      </c>
      <c r="T274" s="59" t="n">
        <v>0.9</v>
      </c>
      <c r="U274" s="55">
        <f>IF(N274="PASS",IF(L274&gt;=0.9,"Excellent performance","Good, keep improving"),"Needs immediate attention")</f>
        <v/>
      </c>
    </row>
    <row r="275" ht="15" customHeight="1" s="39">
      <c r="A275" s="54" t="inlineStr">
        <is>
          <t>STU0274</t>
        </is>
      </c>
      <c r="B275" s="55" t="inlineStr">
        <is>
          <t>Ananya Joshi</t>
        </is>
      </c>
      <c r="C275" s="54" t="n">
        <v>5</v>
      </c>
      <c r="D275" s="54" t="inlineStr">
        <is>
          <t>A</t>
        </is>
      </c>
      <c r="E275" s="54" t="inlineStr">
        <is>
          <t>Female</t>
        </is>
      </c>
      <c r="F275" s="54" t="n">
        <v>67</v>
      </c>
      <c r="G275" s="54" t="n">
        <v>61</v>
      </c>
      <c r="H275" s="54" t="n">
        <v>62</v>
      </c>
      <c r="I275" s="54" t="n">
        <v>50</v>
      </c>
      <c r="J275" s="54" t="n">
        <v>70</v>
      </c>
      <c r="K275" s="54">
        <f>SUM(F275:J275)</f>
        <v/>
      </c>
      <c r="L275" s="56">
        <f>ROUND(K275/500,4)</f>
        <v/>
      </c>
      <c r="M275" s="54">
        <f>IF(L275&gt;=0.9,"A+",IF(L275&gt;=0.8,"A",IF(L275&gt;=0.7,"B",IF(L275&gt;=0.6,"C",IF(L275&gt;=0.33,"D","F")))))</f>
        <v/>
      </c>
      <c r="N275" s="54">
        <f>IF(L275&gt;=0.33,"PASS","FAIL")</f>
        <v/>
      </c>
      <c r="O275" s="54">
        <f>L275&gt;=0.33</f>
        <v/>
      </c>
      <c r="P275" s="54">
        <f>RANK(L275,$L$2:$L$1001)</f>
        <v/>
      </c>
      <c r="Q275" s="54">
        <f>SUMPRODUCT(($C$2:$C$1001=C275)*($L$2:$L$1001&gt;L275))+1</f>
        <v/>
      </c>
      <c r="R275" s="57" t="n">
        <v>46091</v>
      </c>
      <c r="S275" s="58" t="n">
        <v>0.3333333333333333</v>
      </c>
      <c r="T275" s="59" t="n">
        <v>0.912</v>
      </c>
      <c r="U275" s="55">
        <f>IF(N275="PASS",IF(L275&gt;=0.9,"Excellent performance","Good, keep improving"),"Needs immediate attention")</f>
        <v/>
      </c>
    </row>
    <row r="276" ht="15" customHeight="1" s="39">
      <c r="A276" s="54" t="inlineStr">
        <is>
          <t>STU0275</t>
        </is>
      </c>
      <c r="B276" s="55" t="inlineStr">
        <is>
          <t>Chirag Banerjee</t>
        </is>
      </c>
      <c r="C276" s="54" t="n">
        <v>9</v>
      </c>
      <c r="D276" s="54" t="inlineStr">
        <is>
          <t>A</t>
        </is>
      </c>
      <c r="E276" s="54" t="inlineStr">
        <is>
          <t>Male</t>
        </is>
      </c>
      <c r="F276" s="54" t="n">
        <v>77</v>
      </c>
      <c r="G276" s="54" t="n">
        <v>80</v>
      </c>
      <c r="H276" s="54" t="n">
        <v>79</v>
      </c>
      <c r="I276" s="54" t="n">
        <v>50</v>
      </c>
      <c r="J276" s="54" t="n">
        <v>61</v>
      </c>
      <c r="K276" s="54">
        <f>SUM(F276:J276)</f>
        <v/>
      </c>
      <c r="L276" s="56">
        <f>ROUND(K276/500,4)</f>
        <v/>
      </c>
      <c r="M276" s="54">
        <f>IF(L276&gt;=0.9,"A+",IF(L276&gt;=0.8,"A",IF(L276&gt;=0.7,"B",IF(L276&gt;=0.6,"C",IF(L276&gt;=0.33,"D","F")))))</f>
        <v/>
      </c>
      <c r="N276" s="54">
        <f>IF(L276&gt;=0.33,"PASS","FAIL")</f>
        <v/>
      </c>
      <c r="O276" s="54">
        <f>L276&gt;=0.33</f>
        <v/>
      </c>
      <c r="P276" s="54">
        <f>RANK(L276,$L$2:$L$1001)</f>
        <v/>
      </c>
      <c r="Q276" s="54">
        <f>SUMPRODUCT(($C$2:$C$1001=C276)*($L$2:$L$1001&gt;L276))+1</f>
        <v/>
      </c>
      <c r="R276" s="57" t="n">
        <v>46091</v>
      </c>
      <c r="S276" s="58" t="n">
        <v>0.4583333333333333</v>
      </c>
      <c r="T276" s="59" t="n">
        <v>0.754</v>
      </c>
      <c r="U276" s="55">
        <f>IF(N276="PASS",IF(L276&gt;=0.9,"Excellent performance","Good, keep improving"),"Needs immediate attention")</f>
        <v/>
      </c>
    </row>
    <row r="277" ht="15" customHeight="1" s="39">
      <c r="A277" s="54" t="inlineStr">
        <is>
          <t>STU0276</t>
        </is>
      </c>
      <c r="B277" s="55" t="inlineStr">
        <is>
          <t>Pari Malhotra</t>
        </is>
      </c>
      <c r="C277" s="54" t="n">
        <v>7</v>
      </c>
      <c r="D277" s="54" t="inlineStr">
        <is>
          <t>B</t>
        </is>
      </c>
      <c r="E277" s="54" t="inlineStr">
        <is>
          <t>Female</t>
        </is>
      </c>
      <c r="F277" s="54" t="n">
        <v>64</v>
      </c>
      <c r="G277" s="54" t="n">
        <v>71</v>
      </c>
      <c r="H277" s="54" t="n">
        <v>63</v>
      </c>
      <c r="I277" s="54" t="n">
        <v>59</v>
      </c>
      <c r="J277" s="54" t="n">
        <v>60</v>
      </c>
      <c r="K277" s="54">
        <f>SUM(F277:J277)</f>
        <v/>
      </c>
      <c r="L277" s="56">
        <f>ROUND(K277/500,4)</f>
        <v/>
      </c>
      <c r="M277" s="54">
        <f>IF(L277&gt;=0.9,"A+",IF(L277&gt;=0.8,"A",IF(L277&gt;=0.7,"B",IF(L277&gt;=0.6,"C",IF(L277&gt;=0.33,"D","F")))))</f>
        <v/>
      </c>
      <c r="N277" s="54">
        <f>IF(L277&gt;=0.33,"PASS","FAIL")</f>
        <v/>
      </c>
      <c r="O277" s="54">
        <f>L277&gt;=0.33</f>
        <v/>
      </c>
      <c r="P277" s="54">
        <f>RANK(L277,$L$2:$L$1001)</f>
        <v/>
      </c>
      <c r="Q277" s="54">
        <f>SUMPRODUCT(($C$2:$C$1001=C277)*($L$2:$L$1001&gt;L277))+1</f>
        <v/>
      </c>
      <c r="R277" s="57" t="n">
        <v>46091</v>
      </c>
      <c r="S277" s="58" t="n">
        <v>0.3645833333333333</v>
      </c>
      <c r="T277" s="59" t="n">
        <v>0.753</v>
      </c>
      <c r="U277" s="55">
        <f>IF(N277="PASS",IF(L277&gt;=0.9,"Excellent performance","Good, keep improving"),"Needs immediate attention")</f>
        <v/>
      </c>
    </row>
    <row r="278" ht="15" customHeight="1" s="39">
      <c r="A278" s="54" t="inlineStr">
        <is>
          <t>STU0277</t>
        </is>
      </c>
      <c r="B278" s="55" t="inlineStr">
        <is>
          <t>Imran Reddy</t>
        </is>
      </c>
      <c r="C278" s="54" t="n">
        <v>1</v>
      </c>
      <c r="D278" s="54" t="inlineStr">
        <is>
          <t>B</t>
        </is>
      </c>
      <c r="E278" s="54" t="inlineStr">
        <is>
          <t>Male</t>
        </is>
      </c>
      <c r="F278" s="54" t="n">
        <v>97</v>
      </c>
      <c r="G278" s="54" t="n">
        <v>94</v>
      </c>
      <c r="H278" s="54" t="n">
        <v>81</v>
      </c>
      <c r="I278" s="54" t="n">
        <v>100</v>
      </c>
      <c r="J278" s="54" t="n">
        <v>84</v>
      </c>
      <c r="K278" s="54">
        <f>SUM(F278:J278)</f>
        <v/>
      </c>
      <c r="L278" s="56">
        <f>ROUND(K278/500,4)</f>
        <v/>
      </c>
      <c r="M278" s="54">
        <f>IF(L278&gt;=0.9,"A+",IF(L278&gt;=0.8,"A",IF(L278&gt;=0.7,"B",IF(L278&gt;=0.6,"C",IF(L278&gt;=0.33,"D","F")))))</f>
        <v/>
      </c>
      <c r="N278" s="54">
        <f>IF(L278&gt;=0.33,"PASS","FAIL")</f>
        <v/>
      </c>
      <c r="O278" s="54">
        <f>L278&gt;=0.33</f>
        <v/>
      </c>
      <c r="P278" s="54">
        <f>RANK(L278,$L$2:$L$1001)</f>
        <v/>
      </c>
      <c r="Q278" s="54">
        <f>SUMPRODUCT(($C$2:$C$1001=C278)*($L$2:$L$1001&gt;L278))+1</f>
        <v/>
      </c>
      <c r="R278" s="57" t="n">
        <v>46091</v>
      </c>
      <c r="S278" s="58" t="n">
        <v>0.4375</v>
      </c>
      <c r="T278" s="59" t="n">
        <v>0.974</v>
      </c>
      <c r="U278" s="55">
        <f>IF(N278="PASS",IF(L278&gt;=0.9,"Excellent performance","Good, keep improving"),"Needs immediate attention")</f>
        <v/>
      </c>
    </row>
    <row r="279" ht="15" customHeight="1" s="39">
      <c r="A279" s="54" t="inlineStr">
        <is>
          <t>STU0278</t>
        </is>
      </c>
      <c r="B279" s="55" t="inlineStr">
        <is>
          <t>Pranav Singh</t>
        </is>
      </c>
      <c r="C279" s="54" t="n">
        <v>8</v>
      </c>
      <c r="D279" s="54" t="inlineStr">
        <is>
          <t>A</t>
        </is>
      </c>
      <c r="E279" s="54" t="inlineStr">
        <is>
          <t>Male</t>
        </is>
      </c>
      <c r="F279" s="54" t="n">
        <v>95</v>
      </c>
      <c r="G279" s="54" t="n">
        <v>80</v>
      </c>
      <c r="H279" s="54" t="n">
        <v>100</v>
      </c>
      <c r="I279" s="54" t="n">
        <v>94</v>
      </c>
      <c r="J279" s="54" t="n">
        <v>91</v>
      </c>
      <c r="K279" s="54">
        <f>SUM(F279:J279)</f>
        <v/>
      </c>
      <c r="L279" s="56">
        <f>ROUND(K279/500,4)</f>
        <v/>
      </c>
      <c r="M279" s="54">
        <f>IF(L279&gt;=0.9,"A+",IF(L279&gt;=0.8,"A",IF(L279&gt;=0.7,"B",IF(L279&gt;=0.6,"C",IF(L279&gt;=0.33,"D","F")))))</f>
        <v/>
      </c>
      <c r="N279" s="54">
        <f>IF(L279&gt;=0.33,"PASS","FAIL")</f>
        <v/>
      </c>
      <c r="O279" s="54">
        <f>L279&gt;=0.33</f>
        <v/>
      </c>
      <c r="P279" s="54">
        <f>RANK(L279,$L$2:$L$1001)</f>
        <v/>
      </c>
      <c r="Q279" s="54">
        <f>SUMPRODUCT(($C$2:$C$1001=C279)*($L$2:$L$1001&gt;L279))+1</f>
        <v/>
      </c>
      <c r="R279" s="57" t="n">
        <v>46091</v>
      </c>
      <c r="S279" s="58" t="n">
        <v>0.5104166666666666</v>
      </c>
      <c r="T279" s="59" t="n">
        <v>0.804</v>
      </c>
      <c r="U279" s="55">
        <f>IF(N279="PASS",IF(L279&gt;=0.9,"Excellent performance","Good, keep improving"),"Needs immediate attention")</f>
        <v/>
      </c>
    </row>
    <row r="280" ht="15" customHeight="1" s="39">
      <c r="A280" s="54" t="inlineStr">
        <is>
          <t>STU0279</t>
        </is>
      </c>
      <c r="B280" s="55" t="inlineStr">
        <is>
          <t>Naveen Dubey</t>
        </is>
      </c>
      <c r="C280" s="54" t="n">
        <v>3</v>
      </c>
      <c r="D280" s="54" t="inlineStr">
        <is>
          <t>C</t>
        </is>
      </c>
      <c r="E280" s="54" t="inlineStr">
        <is>
          <t>Male</t>
        </is>
      </c>
      <c r="F280" s="54" t="n">
        <v>83</v>
      </c>
      <c r="G280" s="54" t="n">
        <v>83</v>
      </c>
      <c r="H280" s="54" t="n">
        <v>82</v>
      </c>
      <c r="I280" s="54" t="n">
        <v>94</v>
      </c>
      <c r="J280" s="54" t="n">
        <v>83</v>
      </c>
      <c r="K280" s="54">
        <f>SUM(F280:J280)</f>
        <v/>
      </c>
      <c r="L280" s="56">
        <f>ROUND(K280/500,4)</f>
        <v/>
      </c>
      <c r="M280" s="54">
        <f>IF(L280&gt;=0.9,"A+",IF(L280&gt;=0.8,"A",IF(L280&gt;=0.7,"B",IF(L280&gt;=0.6,"C",IF(L280&gt;=0.33,"D","F")))))</f>
        <v/>
      </c>
      <c r="N280" s="54">
        <f>IF(L280&gt;=0.33,"PASS","FAIL")</f>
        <v/>
      </c>
      <c r="O280" s="54">
        <f>L280&gt;=0.33</f>
        <v/>
      </c>
      <c r="P280" s="54">
        <f>RANK(L280,$L$2:$L$1001)</f>
        <v/>
      </c>
      <c r="Q280" s="54">
        <f>SUMPRODUCT(($C$2:$C$1001=C280)*($L$2:$L$1001&gt;L280))+1</f>
        <v/>
      </c>
      <c r="R280" s="57" t="n">
        <v>46091</v>
      </c>
      <c r="S280" s="58" t="n">
        <v>0.5208333333333334</v>
      </c>
      <c r="T280" s="59" t="n">
        <v>0.954</v>
      </c>
      <c r="U280" s="55">
        <f>IF(N280="PASS",IF(L280&gt;=0.9,"Excellent performance","Good, keep improving"),"Needs immediate attention")</f>
        <v/>
      </c>
    </row>
    <row r="281" ht="15" customHeight="1" s="39">
      <c r="A281" s="54" t="inlineStr">
        <is>
          <t>STU0280</t>
        </is>
      </c>
      <c r="B281" s="55" t="inlineStr">
        <is>
          <t>Rishabh Rathi</t>
        </is>
      </c>
      <c r="C281" s="54" t="n">
        <v>1</v>
      </c>
      <c r="D281" s="54" t="inlineStr">
        <is>
          <t>C</t>
        </is>
      </c>
      <c r="E281" s="54" t="inlineStr">
        <is>
          <t>Male</t>
        </is>
      </c>
      <c r="F281" s="54" t="n">
        <v>82</v>
      </c>
      <c r="G281" s="54" t="n">
        <v>66</v>
      </c>
      <c r="H281" s="54" t="n">
        <v>78</v>
      </c>
      <c r="I281" s="54" t="n">
        <v>79</v>
      </c>
      <c r="J281" s="54" t="n">
        <v>74</v>
      </c>
      <c r="K281" s="54">
        <f>SUM(F281:J281)</f>
        <v/>
      </c>
      <c r="L281" s="56">
        <f>ROUND(K281/500,4)</f>
        <v/>
      </c>
      <c r="M281" s="54">
        <f>IF(L281&gt;=0.9,"A+",IF(L281&gt;=0.8,"A",IF(L281&gt;=0.7,"B",IF(L281&gt;=0.6,"C",IF(L281&gt;=0.33,"D","F")))))</f>
        <v/>
      </c>
      <c r="N281" s="54">
        <f>IF(L281&gt;=0.33,"PASS","FAIL")</f>
        <v/>
      </c>
      <c r="O281" s="54">
        <f>L281&gt;=0.33</f>
        <v/>
      </c>
      <c r="P281" s="54">
        <f>RANK(L281,$L$2:$L$1001)</f>
        <v/>
      </c>
      <c r="Q281" s="54">
        <f>SUMPRODUCT(($C$2:$C$1001=C281)*($L$2:$L$1001&gt;L281))+1</f>
        <v/>
      </c>
      <c r="R281" s="57" t="n">
        <v>46091</v>
      </c>
      <c r="S281" s="58" t="n">
        <v>0.40625</v>
      </c>
      <c r="T281" s="59" t="n">
        <v>0.892</v>
      </c>
      <c r="U281" s="55">
        <f>IF(N281="PASS",IF(L281&gt;=0.9,"Excellent performance","Good, keep improving"),"Needs immediate attention")</f>
        <v/>
      </c>
    </row>
    <row r="282" ht="15" customHeight="1" s="39">
      <c r="A282" s="54" t="inlineStr">
        <is>
          <t>STU0281</t>
        </is>
      </c>
      <c r="B282" s="55" t="inlineStr">
        <is>
          <t>Vikram Bansal</t>
        </is>
      </c>
      <c r="C282" s="54" t="n">
        <v>2</v>
      </c>
      <c r="D282" s="54" t="inlineStr">
        <is>
          <t>C</t>
        </is>
      </c>
      <c r="E282" s="54" t="inlineStr">
        <is>
          <t>Male</t>
        </is>
      </c>
      <c r="F282" s="54" t="n">
        <v>65</v>
      </c>
      <c r="G282" s="54" t="n">
        <v>93</v>
      </c>
      <c r="H282" s="54" t="n">
        <v>49</v>
      </c>
      <c r="I282" s="54" t="n">
        <v>85</v>
      </c>
      <c r="J282" s="54" t="n">
        <v>73</v>
      </c>
      <c r="K282" s="54">
        <f>SUM(F282:J282)</f>
        <v/>
      </c>
      <c r="L282" s="56">
        <f>ROUND(K282/500,4)</f>
        <v/>
      </c>
      <c r="M282" s="54">
        <f>IF(L282&gt;=0.9,"A+",IF(L282&gt;=0.8,"A",IF(L282&gt;=0.7,"B",IF(L282&gt;=0.6,"C",IF(L282&gt;=0.33,"D","F")))))</f>
        <v/>
      </c>
      <c r="N282" s="54">
        <f>IF(L282&gt;=0.33,"PASS","FAIL")</f>
        <v/>
      </c>
      <c r="O282" s="54">
        <f>L282&gt;=0.33</f>
        <v/>
      </c>
      <c r="P282" s="54">
        <f>RANK(L282,$L$2:$L$1001)</f>
        <v/>
      </c>
      <c r="Q282" s="54">
        <f>SUMPRODUCT(($C$2:$C$1001=C282)*($L$2:$L$1001&gt;L282))+1</f>
        <v/>
      </c>
      <c r="R282" s="57" t="n">
        <v>46091</v>
      </c>
      <c r="S282" s="58" t="n">
        <v>0.3333333333333333</v>
      </c>
      <c r="T282" s="59" t="n">
        <v>0.978</v>
      </c>
      <c r="U282" s="55">
        <f>IF(N282="PASS",IF(L282&gt;=0.9,"Excellent performance","Good, keep improving"),"Needs immediate attention")</f>
        <v/>
      </c>
    </row>
    <row r="283" ht="15" customHeight="1" s="39">
      <c r="A283" s="54" t="inlineStr">
        <is>
          <t>STU0282</t>
        </is>
      </c>
      <c r="B283" s="55" t="inlineStr">
        <is>
          <t>Arjun Ghosh</t>
        </is>
      </c>
      <c r="C283" s="54" t="n">
        <v>2</v>
      </c>
      <c r="D283" s="54" t="inlineStr">
        <is>
          <t>D</t>
        </is>
      </c>
      <c r="E283" s="54" t="inlineStr">
        <is>
          <t>Male</t>
        </is>
      </c>
      <c r="F283" s="54" t="n">
        <v>68</v>
      </c>
      <c r="G283" s="54" t="n">
        <v>79</v>
      </c>
      <c r="H283" s="54" t="n">
        <v>94</v>
      </c>
      <c r="I283" s="54" t="n">
        <v>52</v>
      </c>
      <c r="J283" s="54" t="n">
        <v>89</v>
      </c>
      <c r="K283" s="54">
        <f>SUM(F283:J283)</f>
        <v/>
      </c>
      <c r="L283" s="56">
        <f>ROUND(K283/500,4)</f>
        <v/>
      </c>
      <c r="M283" s="54">
        <f>IF(L283&gt;=0.9,"A+",IF(L283&gt;=0.8,"A",IF(L283&gt;=0.7,"B",IF(L283&gt;=0.6,"C",IF(L283&gt;=0.33,"D","F")))))</f>
        <v/>
      </c>
      <c r="N283" s="54">
        <f>IF(L283&gt;=0.33,"PASS","FAIL")</f>
        <v/>
      </c>
      <c r="O283" s="54">
        <f>L283&gt;=0.33</f>
        <v/>
      </c>
      <c r="P283" s="54">
        <f>RANK(L283,$L$2:$L$1001)</f>
        <v/>
      </c>
      <c r="Q283" s="54">
        <f>SUMPRODUCT(($C$2:$C$1001=C283)*($L$2:$L$1001&gt;L283))+1</f>
        <v/>
      </c>
      <c r="R283" s="57" t="n">
        <v>46091</v>
      </c>
      <c r="S283" s="58" t="n">
        <v>0.46875</v>
      </c>
      <c r="T283" s="59" t="n">
        <v>0.793</v>
      </c>
      <c r="U283" s="55">
        <f>IF(N283="PASS",IF(L283&gt;=0.9,"Excellent performance","Good, keep improving"),"Needs immediate attention")</f>
        <v/>
      </c>
    </row>
    <row r="284" ht="15" customHeight="1" s="39">
      <c r="A284" s="54" t="inlineStr">
        <is>
          <t>STU0283</t>
        </is>
      </c>
      <c r="B284" s="55" t="inlineStr">
        <is>
          <t>Lakshay Kumar</t>
        </is>
      </c>
      <c r="C284" s="54" t="n">
        <v>5</v>
      </c>
      <c r="D284" s="54" t="inlineStr">
        <is>
          <t>A</t>
        </is>
      </c>
      <c r="E284" s="54" t="inlineStr">
        <is>
          <t>Male</t>
        </is>
      </c>
      <c r="F284" s="54" t="n">
        <v>69</v>
      </c>
      <c r="G284" s="54" t="n">
        <v>75</v>
      </c>
      <c r="H284" s="54" t="n">
        <v>47</v>
      </c>
      <c r="I284" s="54" t="n">
        <v>61</v>
      </c>
      <c r="J284" s="54" t="n">
        <v>59</v>
      </c>
      <c r="K284" s="54">
        <f>SUM(F284:J284)</f>
        <v/>
      </c>
      <c r="L284" s="56">
        <f>ROUND(K284/500,4)</f>
        <v/>
      </c>
      <c r="M284" s="54">
        <f>IF(L284&gt;=0.9,"A+",IF(L284&gt;=0.8,"A",IF(L284&gt;=0.7,"B",IF(L284&gt;=0.6,"C",IF(L284&gt;=0.33,"D","F")))))</f>
        <v/>
      </c>
      <c r="N284" s="54">
        <f>IF(L284&gt;=0.33,"PASS","FAIL")</f>
        <v/>
      </c>
      <c r="O284" s="54">
        <f>L284&gt;=0.33</f>
        <v/>
      </c>
      <c r="P284" s="54">
        <f>RANK(L284,$L$2:$L$1001)</f>
        <v/>
      </c>
      <c r="Q284" s="54">
        <f>SUMPRODUCT(($C$2:$C$1001=C284)*($L$2:$L$1001&gt;L284))+1</f>
        <v/>
      </c>
      <c r="R284" s="57" t="n">
        <v>46091</v>
      </c>
      <c r="S284" s="58" t="n">
        <v>0.375</v>
      </c>
      <c r="T284" s="59" t="n">
        <v>0.8159999999999999</v>
      </c>
      <c r="U284" s="55">
        <f>IF(N284="PASS",IF(L284&gt;=0.9,"Excellent performance","Good, keep improving"),"Needs immediate attention")</f>
        <v/>
      </c>
    </row>
    <row r="285" ht="15" customHeight="1" s="39">
      <c r="A285" s="54" t="inlineStr">
        <is>
          <t>STU0284</t>
        </is>
      </c>
      <c r="B285" s="55" t="inlineStr">
        <is>
          <t>Lakshay Singh</t>
        </is>
      </c>
      <c r="C285" s="54" t="n">
        <v>2</v>
      </c>
      <c r="D285" s="54" t="inlineStr">
        <is>
          <t>D</t>
        </is>
      </c>
      <c r="E285" s="54" t="inlineStr">
        <is>
          <t>Male</t>
        </is>
      </c>
      <c r="F285" s="54" t="n">
        <v>54</v>
      </c>
      <c r="G285" s="54" t="n">
        <v>58</v>
      </c>
      <c r="H285" s="54" t="n">
        <v>43</v>
      </c>
      <c r="I285" s="54" t="n">
        <v>65</v>
      </c>
      <c r="J285" s="54" t="n">
        <v>67</v>
      </c>
      <c r="K285" s="54">
        <f>SUM(F285:J285)</f>
        <v/>
      </c>
      <c r="L285" s="56">
        <f>ROUND(K285/500,4)</f>
        <v/>
      </c>
      <c r="M285" s="54">
        <f>IF(L285&gt;=0.9,"A+",IF(L285&gt;=0.8,"A",IF(L285&gt;=0.7,"B",IF(L285&gt;=0.6,"C",IF(L285&gt;=0.33,"D","F")))))</f>
        <v/>
      </c>
      <c r="N285" s="54">
        <f>IF(L285&gt;=0.33,"PASS","FAIL")</f>
        <v/>
      </c>
      <c r="O285" s="54">
        <f>L285&gt;=0.33</f>
        <v/>
      </c>
      <c r="P285" s="54">
        <f>RANK(L285,$L$2:$L$1001)</f>
        <v/>
      </c>
      <c r="Q285" s="54">
        <f>SUMPRODUCT(($C$2:$C$1001=C285)*($L$2:$L$1001&gt;L285))+1</f>
        <v/>
      </c>
      <c r="R285" s="57" t="n">
        <v>46091</v>
      </c>
      <c r="S285" s="58" t="n">
        <v>0.3541666666666667</v>
      </c>
      <c r="T285" s="59" t="n">
        <v>0.856</v>
      </c>
      <c r="U285" s="55">
        <f>IF(N285="PASS",IF(L285&gt;=0.9,"Excellent performance","Good, keep improving"),"Needs immediate attention")</f>
        <v/>
      </c>
    </row>
    <row r="286" ht="15" customHeight="1" s="39">
      <c r="A286" s="54" t="inlineStr">
        <is>
          <t>STU0285</t>
        </is>
      </c>
      <c r="B286" s="55" t="inlineStr">
        <is>
          <t>Riya Rawat</t>
        </is>
      </c>
      <c r="C286" s="54" t="n">
        <v>2</v>
      </c>
      <c r="D286" s="54" t="inlineStr">
        <is>
          <t>B</t>
        </is>
      </c>
      <c r="E286" s="54" t="inlineStr">
        <is>
          <t>Female</t>
        </is>
      </c>
      <c r="F286" s="54" t="n">
        <v>61</v>
      </c>
      <c r="G286" s="54" t="n">
        <v>75</v>
      </c>
      <c r="H286" s="54" t="n">
        <v>57</v>
      </c>
      <c r="I286" s="54" t="n">
        <v>79</v>
      </c>
      <c r="J286" s="54" t="n">
        <v>56</v>
      </c>
      <c r="K286" s="54">
        <f>SUM(F286:J286)</f>
        <v/>
      </c>
      <c r="L286" s="56">
        <f>ROUND(K286/500,4)</f>
        <v/>
      </c>
      <c r="M286" s="54">
        <f>IF(L286&gt;=0.9,"A+",IF(L286&gt;=0.8,"A",IF(L286&gt;=0.7,"B",IF(L286&gt;=0.6,"C",IF(L286&gt;=0.33,"D","F")))))</f>
        <v/>
      </c>
      <c r="N286" s="54">
        <f>IF(L286&gt;=0.33,"PASS","FAIL")</f>
        <v/>
      </c>
      <c r="O286" s="54">
        <f>L286&gt;=0.33</f>
        <v/>
      </c>
      <c r="P286" s="54">
        <f>RANK(L286,$L$2:$L$1001)</f>
        <v/>
      </c>
      <c r="Q286" s="54">
        <f>SUMPRODUCT(($C$2:$C$1001=C286)*($L$2:$L$1001&gt;L286))+1</f>
        <v/>
      </c>
      <c r="R286" s="57" t="n">
        <v>46091</v>
      </c>
      <c r="S286" s="58" t="n">
        <v>0.3645833333333333</v>
      </c>
      <c r="T286" s="59" t="n">
        <v>0.9330000000000001</v>
      </c>
      <c r="U286" s="55">
        <f>IF(N286="PASS",IF(L286&gt;=0.9,"Excellent performance","Good, keep improving"),"Needs immediate attention")</f>
        <v/>
      </c>
    </row>
    <row r="287" ht="15" customHeight="1" s="39">
      <c r="A287" s="54" t="inlineStr">
        <is>
          <t>STU0286</t>
        </is>
      </c>
      <c r="B287" s="55" t="inlineStr">
        <is>
          <t>Riya Srivastava</t>
        </is>
      </c>
      <c r="C287" s="54" t="n">
        <v>1</v>
      </c>
      <c r="D287" s="54" t="inlineStr">
        <is>
          <t>B</t>
        </is>
      </c>
      <c r="E287" s="54" t="inlineStr">
        <is>
          <t>Female</t>
        </is>
      </c>
      <c r="F287" s="54" t="n">
        <v>67</v>
      </c>
      <c r="G287" s="54" t="n">
        <v>66</v>
      </c>
      <c r="H287" s="54" t="n">
        <v>57</v>
      </c>
      <c r="I287" s="54" t="n">
        <v>61</v>
      </c>
      <c r="J287" s="54" t="n">
        <v>95</v>
      </c>
      <c r="K287" s="54">
        <f>SUM(F287:J287)</f>
        <v/>
      </c>
      <c r="L287" s="56">
        <f>ROUND(K287/500,4)</f>
        <v/>
      </c>
      <c r="M287" s="54">
        <f>IF(L287&gt;=0.9,"A+",IF(L287&gt;=0.8,"A",IF(L287&gt;=0.7,"B",IF(L287&gt;=0.6,"C",IF(L287&gt;=0.33,"D","F")))))</f>
        <v/>
      </c>
      <c r="N287" s="54">
        <f>IF(L287&gt;=0.33,"PASS","FAIL")</f>
        <v/>
      </c>
      <c r="O287" s="54">
        <f>L287&gt;=0.33</f>
        <v/>
      </c>
      <c r="P287" s="54">
        <f>RANK(L287,$L$2:$L$1001)</f>
        <v/>
      </c>
      <c r="Q287" s="54">
        <f>SUMPRODUCT(($C$2:$C$1001=C287)*($L$2:$L$1001&gt;L287))+1</f>
        <v/>
      </c>
      <c r="R287" s="57" t="n">
        <v>46091</v>
      </c>
      <c r="S287" s="58" t="n">
        <v>0.34375</v>
      </c>
      <c r="T287" s="59" t="n">
        <v>0.876</v>
      </c>
      <c r="U287" s="55">
        <f>IF(N287="PASS",IF(L287&gt;=0.9,"Excellent performance","Good, keep improving"),"Needs immediate attention")</f>
        <v/>
      </c>
    </row>
    <row r="288" ht="15" customHeight="1" s="39">
      <c r="A288" s="54" t="inlineStr">
        <is>
          <t>STU0287</t>
        </is>
      </c>
      <c r="B288" s="55" t="inlineStr">
        <is>
          <t>Rohan Nair</t>
        </is>
      </c>
      <c r="C288" s="54" t="n">
        <v>11</v>
      </c>
      <c r="D288" s="54" t="inlineStr">
        <is>
          <t>A</t>
        </is>
      </c>
      <c r="E288" s="54" t="inlineStr">
        <is>
          <t>Male</t>
        </is>
      </c>
      <c r="F288" s="54" t="n">
        <v>63</v>
      </c>
      <c r="G288" s="54" t="n">
        <v>69</v>
      </c>
      <c r="H288" s="54" t="n">
        <v>73</v>
      </c>
      <c r="I288" s="54" t="n">
        <v>74</v>
      </c>
      <c r="J288" s="54" t="n">
        <v>63</v>
      </c>
      <c r="K288" s="54">
        <f>SUM(F288:J288)</f>
        <v/>
      </c>
      <c r="L288" s="56">
        <f>ROUND(K288/500,4)</f>
        <v/>
      </c>
      <c r="M288" s="54">
        <f>IF(L288&gt;=0.9,"A+",IF(L288&gt;=0.8,"A",IF(L288&gt;=0.7,"B",IF(L288&gt;=0.6,"C",IF(L288&gt;=0.33,"D","F")))))</f>
        <v/>
      </c>
      <c r="N288" s="54">
        <f>IF(L288&gt;=0.33,"PASS","FAIL")</f>
        <v/>
      </c>
      <c r="O288" s="54">
        <f>L288&gt;=0.33</f>
        <v/>
      </c>
      <c r="P288" s="54">
        <f>RANK(L288,$L$2:$L$1001)</f>
        <v/>
      </c>
      <c r="Q288" s="54">
        <f>SUMPRODUCT(($C$2:$C$1001=C288)*($L$2:$L$1001&gt;L288))+1</f>
        <v/>
      </c>
      <c r="R288" s="57" t="n">
        <v>46091</v>
      </c>
      <c r="S288" s="58" t="n">
        <v>0.5208333333333334</v>
      </c>
      <c r="T288" s="59" t="n">
        <v>0.959</v>
      </c>
      <c r="U288" s="55">
        <f>IF(N288="PASS",IF(L288&gt;=0.9,"Excellent performance","Good, keep improving"),"Needs immediate attention")</f>
        <v/>
      </c>
    </row>
    <row r="289" ht="15" customHeight="1" s="39">
      <c r="A289" s="54" t="inlineStr">
        <is>
          <t>STU0288</t>
        </is>
      </c>
      <c r="B289" s="55" t="inlineStr">
        <is>
          <t>Mahi Rawat</t>
        </is>
      </c>
      <c r="C289" s="54" t="n">
        <v>6</v>
      </c>
      <c r="D289" s="54" t="inlineStr">
        <is>
          <t>C</t>
        </is>
      </c>
      <c r="E289" s="54" t="inlineStr">
        <is>
          <t>Female</t>
        </is>
      </c>
      <c r="F289" s="54" t="n">
        <v>88</v>
      </c>
      <c r="G289" s="54" t="n">
        <v>66</v>
      </c>
      <c r="H289" s="54" t="n">
        <v>74</v>
      </c>
      <c r="I289" s="54" t="n">
        <v>67</v>
      </c>
      <c r="J289" s="54" t="n">
        <v>87</v>
      </c>
      <c r="K289" s="54">
        <f>SUM(F289:J289)</f>
        <v/>
      </c>
      <c r="L289" s="56">
        <f>ROUND(K289/500,4)</f>
        <v/>
      </c>
      <c r="M289" s="54">
        <f>IF(L289&gt;=0.9,"A+",IF(L289&gt;=0.8,"A",IF(L289&gt;=0.7,"B",IF(L289&gt;=0.6,"C",IF(L289&gt;=0.33,"D","F")))))</f>
        <v/>
      </c>
      <c r="N289" s="54">
        <f>IF(L289&gt;=0.33,"PASS","FAIL")</f>
        <v/>
      </c>
      <c r="O289" s="54">
        <f>L289&gt;=0.33</f>
        <v/>
      </c>
      <c r="P289" s="54">
        <f>RANK(L289,$L$2:$L$1001)</f>
        <v/>
      </c>
      <c r="Q289" s="54">
        <f>SUMPRODUCT(($C$2:$C$1001=C289)*($L$2:$L$1001&gt;L289))+1</f>
        <v/>
      </c>
      <c r="R289" s="57" t="n">
        <v>46091</v>
      </c>
      <c r="S289" s="58" t="n">
        <v>0.34375</v>
      </c>
      <c r="T289" s="59" t="n">
        <v>0.98</v>
      </c>
      <c r="U289" s="55">
        <f>IF(N289="PASS",IF(L289&gt;=0.9,"Excellent performance","Good, keep improving"),"Needs immediate attention")</f>
        <v/>
      </c>
    </row>
    <row r="290" ht="15" customHeight="1" s="39">
      <c r="A290" s="54" t="inlineStr">
        <is>
          <t>STU0289</t>
        </is>
      </c>
      <c r="B290" s="55" t="inlineStr">
        <is>
          <t>Ojasvi Agarwal</t>
        </is>
      </c>
      <c r="C290" s="54" t="n">
        <v>5</v>
      </c>
      <c r="D290" s="54" t="inlineStr">
        <is>
          <t>C</t>
        </is>
      </c>
      <c r="E290" s="54" t="inlineStr">
        <is>
          <t>Female</t>
        </is>
      </c>
      <c r="F290" s="54" t="n">
        <v>66</v>
      </c>
      <c r="G290" s="54" t="n">
        <v>83</v>
      </c>
      <c r="H290" s="54" t="n">
        <v>75</v>
      </c>
      <c r="I290" s="54" t="n">
        <v>92</v>
      </c>
      <c r="J290" s="54" t="n">
        <v>80</v>
      </c>
      <c r="K290" s="54">
        <f>SUM(F290:J290)</f>
        <v/>
      </c>
      <c r="L290" s="56">
        <f>ROUND(K290/500,4)</f>
        <v/>
      </c>
      <c r="M290" s="54">
        <f>IF(L290&gt;=0.9,"A+",IF(L290&gt;=0.8,"A",IF(L290&gt;=0.7,"B",IF(L290&gt;=0.6,"C",IF(L290&gt;=0.33,"D","F")))))</f>
        <v/>
      </c>
      <c r="N290" s="54">
        <f>IF(L290&gt;=0.33,"PASS","FAIL")</f>
        <v/>
      </c>
      <c r="O290" s="54">
        <f>L290&gt;=0.33</f>
        <v/>
      </c>
      <c r="P290" s="54">
        <f>RANK(L290,$L$2:$L$1001)</f>
        <v/>
      </c>
      <c r="Q290" s="54">
        <f>SUMPRODUCT(($C$2:$C$1001=C290)*($L$2:$L$1001&gt;L290))+1</f>
        <v/>
      </c>
      <c r="R290" s="57" t="n">
        <v>46091</v>
      </c>
      <c r="S290" s="58" t="n">
        <v>0.4791666666666667</v>
      </c>
      <c r="T290" s="59" t="n">
        <v>0.766</v>
      </c>
      <c r="U290" s="55">
        <f>IF(N290="PASS",IF(L290&gt;=0.9,"Excellent performance","Good, keep improving"),"Needs immediate attention")</f>
        <v/>
      </c>
    </row>
    <row r="291" ht="15" customHeight="1" s="39">
      <c r="A291" s="54" t="inlineStr">
        <is>
          <t>STU0290</t>
        </is>
      </c>
      <c r="B291" s="55" t="inlineStr">
        <is>
          <t>Rahul Pillai</t>
        </is>
      </c>
      <c r="C291" s="54" t="n">
        <v>11</v>
      </c>
      <c r="D291" s="54" t="inlineStr">
        <is>
          <t>A</t>
        </is>
      </c>
      <c r="E291" s="54" t="inlineStr">
        <is>
          <t>Male</t>
        </is>
      </c>
      <c r="F291" s="54" t="n">
        <v>96</v>
      </c>
      <c r="G291" s="54" t="n">
        <v>86</v>
      </c>
      <c r="H291" s="54" t="n">
        <v>98</v>
      </c>
      <c r="I291" s="54" t="n">
        <v>88</v>
      </c>
      <c r="J291" s="54" t="n">
        <v>86</v>
      </c>
      <c r="K291" s="54">
        <f>SUM(F291:J291)</f>
        <v/>
      </c>
      <c r="L291" s="56">
        <f>ROUND(K291/500,4)</f>
        <v/>
      </c>
      <c r="M291" s="54">
        <f>IF(L291&gt;=0.9,"A+",IF(L291&gt;=0.8,"A",IF(L291&gt;=0.7,"B",IF(L291&gt;=0.6,"C",IF(L291&gt;=0.33,"D","F")))))</f>
        <v/>
      </c>
      <c r="N291" s="54">
        <f>IF(L291&gt;=0.33,"PASS","FAIL")</f>
        <v/>
      </c>
      <c r="O291" s="54">
        <f>L291&gt;=0.33</f>
        <v/>
      </c>
      <c r="P291" s="54">
        <f>RANK(L291,$L$2:$L$1001)</f>
        <v/>
      </c>
      <c r="Q291" s="54">
        <f>SUMPRODUCT(($C$2:$C$1001=C291)*($L$2:$L$1001&gt;L291))+1</f>
        <v/>
      </c>
      <c r="R291" s="57" t="n">
        <v>46091</v>
      </c>
      <c r="S291" s="58" t="n">
        <v>0.40625</v>
      </c>
      <c r="T291" s="59" t="n">
        <v>0.92</v>
      </c>
      <c r="U291" s="55">
        <f>IF(N291="PASS",IF(L291&gt;=0.9,"Excellent performance","Good, keep improving"),"Needs immediate attention")</f>
        <v/>
      </c>
    </row>
    <row r="292" ht="15" customHeight="1" s="39">
      <c r="A292" s="54" t="inlineStr">
        <is>
          <t>STU0291</t>
        </is>
      </c>
      <c r="B292" s="55" t="inlineStr">
        <is>
          <t>Pranav Malhotra</t>
        </is>
      </c>
      <c r="C292" s="54" t="n">
        <v>4</v>
      </c>
      <c r="D292" s="54" t="inlineStr">
        <is>
          <t>C</t>
        </is>
      </c>
      <c r="E292" s="54" t="inlineStr">
        <is>
          <t>Male</t>
        </is>
      </c>
      <c r="F292" s="54" t="n">
        <v>55</v>
      </c>
      <c r="G292" s="54" t="n">
        <v>66</v>
      </c>
      <c r="H292" s="54" t="n">
        <v>65</v>
      </c>
      <c r="I292" s="54" t="n">
        <v>89</v>
      </c>
      <c r="J292" s="54" t="n">
        <v>60</v>
      </c>
      <c r="K292" s="54">
        <f>SUM(F292:J292)</f>
        <v/>
      </c>
      <c r="L292" s="56">
        <f>ROUND(K292/500,4)</f>
        <v/>
      </c>
      <c r="M292" s="54">
        <f>IF(L292&gt;=0.9,"A+",IF(L292&gt;=0.8,"A",IF(L292&gt;=0.7,"B",IF(L292&gt;=0.6,"C",IF(L292&gt;=0.33,"D","F")))))</f>
        <v/>
      </c>
      <c r="N292" s="54">
        <f>IF(L292&gt;=0.33,"PASS","FAIL")</f>
        <v/>
      </c>
      <c r="O292" s="54">
        <f>L292&gt;=0.33</f>
        <v/>
      </c>
      <c r="P292" s="54">
        <f>RANK(L292,$L$2:$L$1001)</f>
        <v/>
      </c>
      <c r="Q292" s="54">
        <f>SUMPRODUCT(($C$2:$C$1001=C292)*($L$2:$L$1001&gt;L292))+1</f>
        <v/>
      </c>
      <c r="R292" s="57" t="n">
        <v>46091</v>
      </c>
      <c r="S292" s="58" t="n">
        <v>0.3958333333333333</v>
      </c>
      <c r="T292" s="59" t="n">
        <v>0.782</v>
      </c>
      <c r="U292" s="55">
        <f>IF(N292="PASS",IF(L292&gt;=0.9,"Excellent performance","Good, keep improving"),"Needs immediate attention")</f>
        <v/>
      </c>
    </row>
    <row r="293" ht="15" customHeight="1" s="39">
      <c r="A293" s="54" t="inlineStr">
        <is>
          <t>STU0292</t>
        </is>
      </c>
      <c r="B293" s="55" t="inlineStr">
        <is>
          <t>Siddharth Bhat</t>
        </is>
      </c>
      <c r="C293" s="54" t="n">
        <v>9</v>
      </c>
      <c r="D293" s="54" t="inlineStr">
        <is>
          <t>D</t>
        </is>
      </c>
      <c r="E293" s="54" t="inlineStr">
        <is>
          <t>Male</t>
        </is>
      </c>
      <c r="F293" s="54" t="n">
        <v>78</v>
      </c>
      <c r="G293" s="54" t="n">
        <v>86</v>
      </c>
      <c r="H293" s="54" t="n">
        <v>70</v>
      </c>
      <c r="I293" s="54" t="n">
        <v>74</v>
      </c>
      <c r="J293" s="54" t="n">
        <v>74</v>
      </c>
      <c r="K293" s="54">
        <f>SUM(F293:J293)</f>
        <v/>
      </c>
      <c r="L293" s="56">
        <f>ROUND(K293/500,4)</f>
        <v/>
      </c>
      <c r="M293" s="54">
        <f>IF(L293&gt;=0.9,"A+",IF(L293&gt;=0.8,"A",IF(L293&gt;=0.7,"B",IF(L293&gt;=0.6,"C",IF(L293&gt;=0.33,"D","F")))))</f>
        <v/>
      </c>
      <c r="N293" s="54">
        <f>IF(L293&gt;=0.33,"PASS","FAIL")</f>
        <v/>
      </c>
      <c r="O293" s="54">
        <f>L293&gt;=0.33</f>
        <v/>
      </c>
      <c r="P293" s="54">
        <f>RANK(L293,$L$2:$L$1001)</f>
        <v/>
      </c>
      <c r="Q293" s="54">
        <f>SUMPRODUCT(($C$2:$C$1001=C293)*($L$2:$L$1001&gt;L293))+1</f>
        <v/>
      </c>
      <c r="R293" s="57" t="n">
        <v>46091</v>
      </c>
      <c r="S293" s="58" t="n">
        <v>0.46875</v>
      </c>
      <c r="T293" s="59" t="n">
        <v>0.779</v>
      </c>
      <c r="U293" s="55">
        <f>IF(N293="PASS",IF(L293&gt;=0.9,"Excellent performance","Good, keep improving"),"Needs immediate attention")</f>
        <v/>
      </c>
    </row>
    <row r="294" ht="15" customHeight="1" s="39">
      <c r="A294" s="54" t="inlineStr">
        <is>
          <t>STU0293</t>
        </is>
      </c>
      <c r="B294" s="55" t="inlineStr">
        <is>
          <t>Reyansh Ghosh</t>
        </is>
      </c>
      <c r="C294" s="54" t="n">
        <v>1</v>
      </c>
      <c r="D294" s="54" t="inlineStr">
        <is>
          <t>D</t>
        </is>
      </c>
      <c r="E294" s="54" t="inlineStr">
        <is>
          <t>Male</t>
        </is>
      </c>
      <c r="F294" s="54" t="n">
        <v>68</v>
      </c>
      <c r="G294" s="54" t="n">
        <v>65</v>
      </c>
      <c r="H294" s="54" t="n">
        <v>59</v>
      </c>
      <c r="I294" s="54" t="n">
        <v>76</v>
      </c>
      <c r="J294" s="54" t="n">
        <v>83</v>
      </c>
      <c r="K294" s="54">
        <f>SUM(F294:J294)</f>
        <v/>
      </c>
      <c r="L294" s="56">
        <f>ROUND(K294/500,4)</f>
        <v/>
      </c>
      <c r="M294" s="54">
        <f>IF(L294&gt;=0.9,"A+",IF(L294&gt;=0.8,"A",IF(L294&gt;=0.7,"B",IF(L294&gt;=0.6,"C",IF(L294&gt;=0.33,"D","F")))))</f>
        <v/>
      </c>
      <c r="N294" s="54">
        <f>IF(L294&gt;=0.33,"PASS","FAIL")</f>
        <v/>
      </c>
      <c r="O294" s="54">
        <f>L294&gt;=0.33</f>
        <v/>
      </c>
      <c r="P294" s="54">
        <f>RANK(L294,$L$2:$L$1001)</f>
        <v/>
      </c>
      <c r="Q294" s="54">
        <f>SUMPRODUCT(($C$2:$C$1001=C294)*($L$2:$L$1001&gt;L294))+1</f>
        <v/>
      </c>
      <c r="R294" s="57" t="n">
        <v>46091</v>
      </c>
      <c r="S294" s="58" t="n">
        <v>0.4375</v>
      </c>
      <c r="T294" s="59" t="n">
        <v>0.848</v>
      </c>
      <c r="U294" s="55">
        <f>IF(N294="PASS",IF(L294&gt;=0.9,"Excellent performance","Good, keep improving"),"Needs immediate attention")</f>
        <v/>
      </c>
    </row>
    <row r="295" ht="15" customHeight="1" s="39">
      <c r="A295" s="54" t="inlineStr">
        <is>
          <t>STU0294</t>
        </is>
      </c>
      <c r="B295" s="55" t="inlineStr">
        <is>
          <t>Aadhya Chopra</t>
        </is>
      </c>
      <c r="C295" s="54" t="n">
        <v>5</v>
      </c>
      <c r="D295" s="54" t="inlineStr">
        <is>
          <t>A</t>
        </is>
      </c>
      <c r="E295" s="54" t="inlineStr">
        <is>
          <t>Female</t>
        </is>
      </c>
      <c r="F295" s="54" t="n">
        <v>72</v>
      </c>
      <c r="G295" s="54" t="n">
        <v>64</v>
      </c>
      <c r="H295" s="54" t="n">
        <v>65</v>
      </c>
      <c r="I295" s="54" t="n">
        <v>66</v>
      </c>
      <c r="J295" s="54" t="n">
        <v>56</v>
      </c>
      <c r="K295" s="54">
        <f>SUM(F295:J295)</f>
        <v/>
      </c>
      <c r="L295" s="56">
        <f>ROUND(K295/500,4)</f>
        <v/>
      </c>
      <c r="M295" s="54">
        <f>IF(L295&gt;=0.9,"A+",IF(L295&gt;=0.8,"A",IF(L295&gt;=0.7,"B",IF(L295&gt;=0.6,"C",IF(L295&gt;=0.33,"D","F")))))</f>
        <v/>
      </c>
      <c r="N295" s="54">
        <f>IF(L295&gt;=0.33,"PASS","FAIL")</f>
        <v/>
      </c>
      <c r="O295" s="54">
        <f>L295&gt;=0.33</f>
        <v/>
      </c>
      <c r="P295" s="54">
        <f>RANK(L295,$L$2:$L$1001)</f>
        <v/>
      </c>
      <c r="Q295" s="54">
        <f>SUMPRODUCT(($C$2:$C$1001=C295)*($L$2:$L$1001&gt;L295))+1</f>
        <v/>
      </c>
      <c r="R295" s="57" t="n">
        <v>46091</v>
      </c>
      <c r="S295" s="58" t="n">
        <v>0.4895833333333333</v>
      </c>
      <c r="T295" s="59" t="n">
        <v>0.991</v>
      </c>
      <c r="U295" s="55">
        <f>IF(N295="PASS",IF(L295&gt;=0.9,"Excellent performance","Good, keep improving"),"Needs immediate attention")</f>
        <v/>
      </c>
    </row>
    <row r="296" ht="15" customHeight="1" s="39">
      <c r="A296" s="54" t="inlineStr">
        <is>
          <t>STU0295</t>
        </is>
      </c>
      <c r="B296" s="55" t="inlineStr">
        <is>
          <t>Sara Dubey</t>
        </is>
      </c>
      <c r="C296" s="54" t="n">
        <v>6</v>
      </c>
      <c r="D296" s="54" t="inlineStr">
        <is>
          <t>C</t>
        </is>
      </c>
      <c r="E296" s="54" t="inlineStr">
        <is>
          <t>Female</t>
        </is>
      </c>
      <c r="F296" s="54" t="n">
        <v>83</v>
      </c>
      <c r="G296" s="54" t="n">
        <v>97</v>
      </c>
      <c r="H296" s="54" t="n">
        <v>94</v>
      </c>
      <c r="I296" s="54" t="n">
        <v>91</v>
      </c>
      <c r="J296" s="54" t="n">
        <v>96</v>
      </c>
      <c r="K296" s="54">
        <f>SUM(F296:J296)</f>
        <v/>
      </c>
      <c r="L296" s="56">
        <f>ROUND(K296/500,4)</f>
        <v/>
      </c>
      <c r="M296" s="54">
        <f>IF(L296&gt;=0.9,"A+",IF(L296&gt;=0.8,"A",IF(L296&gt;=0.7,"B",IF(L296&gt;=0.6,"C",IF(L296&gt;=0.33,"D","F")))))</f>
        <v/>
      </c>
      <c r="N296" s="54">
        <f>IF(L296&gt;=0.33,"PASS","FAIL")</f>
        <v/>
      </c>
      <c r="O296" s="54">
        <f>L296&gt;=0.33</f>
        <v/>
      </c>
      <c r="P296" s="54">
        <f>RANK(L296,$L$2:$L$1001)</f>
        <v/>
      </c>
      <c r="Q296" s="54">
        <f>SUMPRODUCT(($C$2:$C$1001=C296)*($L$2:$L$1001&gt;L296))+1</f>
        <v/>
      </c>
      <c r="R296" s="57" t="n">
        <v>46091</v>
      </c>
      <c r="S296" s="58" t="n">
        <v>0.3333333333333333</v>
      </c>
      <c r="T296" s="59" t="n">
        <v>0.86</v>
      </c>
      <c r="U296" s="55">
        <f>IF(N296="PASS",IF(L296&gt;=0.9,"Excellent performance","Good, keep improving"),"Needs immediate attention")</f>
        <v/>
      </c>
    </row>
    <row r="297" ht="15" customHeight="1" s="39">
      <c r="A297" s="54" t="inlineStr">
        <is>
          <t>STU0296</t>
        </is>
      </c>
      <c r="B297" s="55" t="inlineStr">
        <is>
          <t>Chirag Khanna</t>
        </is>
      </c>
      <c r="C297" s="54" t="n">
        <v>9</v>
      </c>
      <c r="D297" s="54" t="inlineStr">
        <is>
          <t>B</t>
        </is>
      </c>
      <c r="E297" s="54" t="inlineStr">
        <is>
          <t>Male</t>
        </is>
      </c>
      <c r="F297" s="54" t="n">
        <v>78</v>
      </c>
      <c r="G297" s="54" t="n">
        <v>54</v>
      </c>
      <c r="H297" s="54" t="n">
        <v>90</v>
      </c>
      <c r="I297" s="54" t="n">
        <v>83</v>
      </c>
      <c r="J297" s="54" t="n">
        <v>53</v>
      </c>
      <c r="K297" s="54">
        <f>SUM(F297:J297)</f>
        <v/>
      </c>
      <c r="L297" s="56">
        <f>ROUND(K297/500,4)</f>
        <v/>
      </c>
      <c r="M297" s="54">
        <f>IF(L297&gt;=0.9,"A+",IF(L297&gt;=0.8,"A",IF(L297&gt;=0.7,"B",IF(L297&gt;=0.6,"C",IF(L297&gt;=0.33,"D","F")))))</f>
        <v/>
      </c>
      <c r="N297" s="54">
        <f>IF(L297&gt;=0.33,"PASS","FAIL")</f>
        <v/>
      </c>
      <c r="O297" s="54">
        <f>L297&gt;=0.33</f>
        <v/>
      </c>
      <c r="P297" s="54">
        <f>RANK(L297,$L$2:$L$1001)</f>
        <v/>
      </c>
      <c r="Q297" s="54">
        <f>SUMPRODUCT(($C$2:$C$1001=C297)*($L$2:$L$1001&gt;L297))+1</f>
        <v/>
      </c>
      <c r="R297" s="57" t="n">
        <v>46091</v>
      </c>
      <c r="S297" s="58" t="n">
        <v>0.40625</v>
      </c>
      <c r="T297" s="59" t="n">
        <v>0.875</v>
      </c>
      <c r="U297" s="55">
        <f>IF(N297="PASS",IF(L297&gt;=0.9,"Excellent performance","Good, keep improving"),"Needs immediate attention")</f>
        <v/>
      </c>
    </row>
    <row r="298" ht="15" customHeight="1" s="39">
      <c r="A298" s="54" t="inlineStr">
        <is>
          <t>STU0297</t>
        </is>
      </c>
      <c r="B298" s="55" t="inlineStr">
        <is>
          <t>Ishita Sethi</t>
        </is>
      </c>
      <c r="C298" s="54" t="n">
        <v>7</v>
      </c>
      <c r="D298" s="54" t="inlineStr">
        <is>
          <t>A</t>
        </is>
      </c>
      <c r="E298" s="54" t="inlineStr">
        <is>
          <t>Female</t>
        </is>
      </c>
      <c r="F298" s="54" t="n">
        <v>61</v>
      </c>
      <c r="G298" s="54" t="n">
        <v>23</v>
      </c>
      <c r="H298" s="54" t="n">
        <v>93</v>
      </c>
      <c r="I298" s="54" t="n">
        <v>18</v>
      </c>
      <c r="J298" s="54" t="n">
        <v>37</v>
      </c>
      <c r="K298" s="54">
        <f>SUM(F298:J298)</f>
        <v/>
      </c>
      <c r="L298" s="56">
        <f>ROUND(K298/500,4)</f>
        <v/>
      </c>
      <c r="M298" s="54">
        <f>IF(L298&gt;=0.9,"A+",IF(L298&gt;=0.8,"A",IF(L298&gt;=0.7,"B",IF(L298&gt;=0.6,"C",IF(L298&gt;=0.33,"D","F")))))</f>
        <v/>
      </c>
      <c r="N298" s="54">
        <f>IF(L298&gt;=0.33,"PASS","FAIL")</f>
        <v/>
      </c>
      <c r="O298" s="54">
        <f>L298&gt;=0.33</f>
        <v/>
      </c>
      <c r="P298" s="54">
        <f>RANK(L298,$L$2:$L$1001)</f>
        <v/>
      </c>
      <c r="Q298" s="54">
        <f>SUMPRODUCT(($C$2:$C$1001=C298)*($L$2:$L$1001&gt;L298))+1</f>
        <v/>
      </c>
      <c r="R298" s="57" t="n">
        <v>46091</v>
      </c>
      <c r="S298" s="58" t="n">
        <v>0.5</v>
      </c>
      <c r="T298" s="59" t="n">
        <v>0.714</v>
      </c>
      <c r="U298" s="55">
        <f>IF(N298="PASS",IF(L298&gt;=0.9,"Excellent performance","Good, keep improving"),"Needs immediate attention")</f>
        <v/>
      </c>
    </row>
    <row r="299" ht="15" customHeight="1" s="39">
      <c r="A299" s="54" t="inlineStr">
        <is>
          <t>STU0298</t>
        </is>
      </c>
      <c r="B299" s="55" t="inlineStr">
        <is>
          <t>Siya Jain</t>
        </is>
      </c>
      <c r="C299" s="54" t="n">
        <v>6</v>
      </c>
      <c r="D299" s="54" t="inlineStr">
        <is>
          <t>A</t>
        </is>
      </c>
      <c r="E299" s="54" t="inlineStr">
        <is>
          <t>Female</t>
        </is>
      </c>
      <c r="F299" s="54" t="n">
        <v>67</v>
      </c>
      <c r="G299" s="54" t="n">
        <v>89</v>
      </c>
      <c r="H299" s="54" t="n">
        <v>44</v>
      </c>
      <c r="I299" s="54" t="n">
        <v>74</v>
      </c>
      <c r="J299" s="54" t="n">
        <v>71</v>
      </c>
      <c r="K299" s="54">
        <f>SUM(F299:J299)</f>
        <v/>
      </c>
      <c r="L299" s="56">
        <f>ROUND(K299/500,4)</f>
        <v/>
      </c>
      <c r="M299" s="54">
        <f>IF(L299&gt;=0.9,"A+",IF(L299&gt;=0.8,"A",IF(L299&gt;=0.7,"B",IF(L299&gt;=0.6,"C",IF(L299&gt;=0.33,"D","F")))))</f>
        <v/>
      </c>
      <c r="N299" s="54">
        <f>IF(L299&gt;=0.33,"PASS","FAIL")</f>
        <v/>
      </c>
      <c r="O299" s="54">
        <f>L299&gt;=0.33</f>
        <v/>
      </c>
      <c r="P299" s="54">
        <f>RANK(L299,$L$2:$L$1001)</f>
        <v/>
      </c>
      <c r="Q299" s="54">
        <f>SUMPRODUCT(($C$2:$C$1001=C299)*($L$2:$L$1001&gt;L299))+1</f>
        <v/>
      </c>
      <c r="R299" s="57" t="n">
        <v>46091</v>
      </c>
      <c r="S299" s="58" t="n">
        <v>0.4895833333333333</v>
      </c>
      <c r="T299" s="59" t="n">
        <v>0.826</v>
      </c>
      <c r="U299" s="55">
        <f>IF(N299="PASS",IF(L299&gt;=0.9,"Excellent performance","Good, keep improving"),"Needs immediate attention")</f>
        <v/>
      </c>
    </row>
    <row r="300" ht="15" customHeight="1" s="39">
      <c r="A300" s="54" t="inlineStr">
        <is>
          <t>STU0299</t>
        </is>
      </c>
      <c r="B300" s="55" t="inlineStr">
        <is>
          <t>Yug Arora</t>
        </is>
      </c>
      <c r="C300" s="54" t="n">
        <v>7</v>
      </c>
      <c r="D300" s="54" t="inlineStr">
        <is>
          <t>A</t>
        </is>
      </c>
      <c r="E300" s="54" t="inlineStr">
        <is>
          <t>Male</t>
        </is>
      </c>
      <c r="F300" s="54" t="n">
        <v>75</v>
      </c>
      <c r="G300" s="54" t="n">
        <v>75</v>
      </c>
      <c r="H300" s="54" t="n">
        <v>81</v>
      </c>
      <c r="I300" s="54" t="n">
        <v>73</v>
      </c>
      <c r="J300" s="54" t="n">
        <v>65</v>
      </c>
      <c r="K300" s="54">
        <f>SUM(F300:J300)</f>
        <v/>
      </c>
      <c r="L300" s="56">
        <f>ROUND(K300/500,4)</f>
        <v/>
      </c>
      <c r="M300" s="54">
        <f>IF(L300&gt;=0.9,"A+",IF(L300&gt;=0.8,"A",IF(L300&gt;=0.7,"B",IF(L300&gt;=0.6,"C",IF(L300&gt;=0.33,"D","F")))))</f>
        <v/>
      </c>
      <c r="N300" s="54">
        <f>IF(L300&gt;=0.33,"PASS","FAIL")</f>
        <v/>
      </c>
      <c r="O300" s="54">
        <f>L300&gt;=0.33</f>
        <v/>
      </c>
      <c r="P300" s="54">
        <f>RANK(L300,$L$2:$L$1001)</f>
        <v/>
      </c>
      <c r="Q300" s="54">
        <f>SUMPRODUCT(($C$2:$C$1001=C300)*($L$2:$L$1001&gt;L300))+1</f>
        <v/>
      </c>
      <c r="R300" s="57" t="n">
        <v>46091</v>
      </c>
      <c r="S300" s="58" t="n">
        <v>0.375</v>
      </c>
      <c r="T300" s="59" t="n">
        <v>0.769</v>
      </c>
      <c r="U300" s="55">
        <f>IF(N300="PASS",IF(L300&gt;=0.9,"Excellent performance","Good, keep improving"),"Needs immediate attention")</f>
        <v/>
      </c>
    </row>
    <row r="301" ht="15" customHeight="1" s="39">
      <c r="A301" s="54" t="inlineStr">
        <is>
          <t>STU0300</t>
        </is>
      </c>
      <c r="B301" s="55" t="inlineStr">
        <is>
          <t>Sara Arora</t>
        </is>
      </c>
      <c r="C301" s="54" t="n">
        <v>7</v>
      </c>
      <c r="D301" s="54" t="inlineStr">
        <is>
          <t>D</t>
        </is>
      </c>
      <c r="E301" s="54" t="inlineStr">
        <is>
          <t>Female</t>
        </is>
      </c>
      <c r="F301" s="54" t="n">
        <v>86</v>
      </c>
      <c r="G301" s="54" t="n">
        <v>95</v>
      </c>
      <c r="H301" s="54" t="n">
        <v>83</v>
      </c>
      <c r="I301" s="54" t="n">
        <v>87</v>
      </c>
      <c r="J301" s="54" t="n">
        <v>98</v>
      </c>
      <c r="K301" s="54">
        <f>SUM(F301:J301)</f>
        <v/>
      </c>
      <c r="L301" s="56">
        <f>ROUND(K301/500,4)</f>
        <v/>
      </c>
      <c r="M301" s="54">
        <f>IF(L301&gt;=0.9,"A+",IF(L301&gt;=0.8,"A",IF(L301&gt;=0.7,"B",IF(L301&gt;=0.6,"C",IF(L301&gt;=0.33,"D","F")))))</f>
        <v/>
      </c>
      <c r="N301" s="54">
        <f>IF(L301&gt;=0.33,"PASS","FAIL")</f>
        <v/>
      </c>
      <c r="O301" s="54">
        <f>L301&gt;=0.33</f>
        <v/>
      </c>
      <c r="P301" s="54">
        <f>RANK(L301,$L$2:$L$1001)</f>
        <v/>
      </c>
      <c r="Q301" s="54">
        <f>SUMPRODUCT(($C$2:$C$1001=C301)*($L$2:$L$1001&gt;L301))+1</f>
        <v/>
      </c>
      <c r="R301" s="57" t="n">
        <v>46091</v>
      </c>
      <c r="S301" s="58" t="n">
        <v>0.34375</v>
      </c>
      <c r="T301" s="59" t="n">
        <v>0.978</v>
      </c>
      <c r="U301" s="55">
        <f>IF(N301="PASS",IF(L301&gt;=0.9,"Excellent performance","Good, keep improving"),"Needs immediate attention")</f>
        <v/>
      </c>
    </row>
    <row r="302" ht="15" customHeight="1" s="39">
      <c r="A302" s="54" t="inlineStr">
        <is>
          <t>STU0301</t>
        </is>
      </c>
      <c r="B302" s="55" t="inlineStr">
        <is>
          <t>Harsh Thakur</t>
        </is>
      </c>
      <c r="C302" s="54" t="n">
        <v>3</v>
      </c>
      <c r="D302" s="54" t="inlineStr">
        <is>
          <t>A</t>
        </is>
      </c>
      <c r="E302" s="54" t="inlineStr">
        <is>
          <t>Male</t>
        </is>
      </c>
      <c r="F302" s="54" t="n">
        <v>73</v>
      </c>
      <c r="G302" s="54" t="n">
        <v>47</v>
      </c>
      <c r="H302" s="54" t="n">
        <v>81</v>
      </c>
      <c r="I302" s="54" t="n">
        <v>23</v>
      </c>
      <c r="J302" s="54" t="n">
        <v>41</v>
      </c>
      <c r="K302" s="54">
        <f>SUM(F302:J302)</f>
        <v/>
      </c>
      <c r="L302" s="56">
        <f>ROUND(K302/500,4)</f>
        <v/>
      </c>
      <c r="M302" s="54">
        <f>IF(L302&gt;=0.9,"A+",IF(L302&gt;=0.8,"A",IF(L302&gt;=0.7,"B",IF(L302&gt;=0.6,"C",IF(L302&gt;=0.33,"D","F")))))</f>
        <v/>
      </c>
      <c r="N302" s="54">
        <f>IF(L302&gt;=0.33,"PASS","FAIL")</f>
        <v/>
      </c>
      <c r="O302" s="54">
        <f>L302&gt;=0.33</f>
        <v/>
      </c>
      <c r="P302" s="54">
        <f>RANK(L302,$L$2:$L$1001)</f>
        <v/>
      </c>
      <c r="Q302" s="54">
        <f>SUMPRODUCT(($C$2:$C$1001=C302)*($L$2:$L$1001&gt;L302))+1</f>
        <v/>
      </c>
      <c r="R302" s="57" t="n">
        <v>46091</v>
      </c>
      <c r="S302" s="58" t="n">
        <v>0.5</v>
      </c>
      <c r="T302" s="59" t="n">
        <v>0.748</v>
      </c>
      <c r="U302" s="55">
        <f>IF(N302="PASS",IF(L302&gt;=0.9,"Excellent performance","Good, keep improving"),"Needs immediate attention")</f>
        <v/>
      </c>
    </row>
    <row r="303" ht="15" customHeight="1" s="39">
      <c r="A303" s="54" t="inlineStr">
        <is>
          <t>STU0302</t>
        </is>
      </c>
      <c r="B303" s="55" t="inlineStr">
        <is>
          <t>Tanvi Chopra</t>
        </is>
      </c>
      <c r="C303" s="54" t="n">
        <v>4</v>
      </c>
      <c r="D303" s="54" t="inlineStr">
        <is>
          <t>A</t>
        </is>
      </c>
      <c r="E303" s="54" t="inlineStr">
        <is>
          <t>Female</t>
        </is>
      </c>
      <c r="F303" s="54" t="n">
        <v>59</v>
      </c>
      <c r="G303" s="54" t="n">
        <v>69</v>
      </c>
      <c r="H303" s="54" t="n">
        <v>79</v>
      </c>
      <c r="I303" s="54" t="n">
        <v>70</v>
      </c>
      <c r="J303" s="54" t="n">
        <v>87</v>
      </c>
      <c r="K303" s="54">
        <f>SUM(F303:J303)</f>
        <v/>
      </c>
      <c r="L303" s="56">
        <f>ROUND(K303/500,4)</f>
        <v/>
      </c>
      <c r="M303" s="54">
        <f>IF(L303&gt;=0.9,"A+",IF(L303&gt;=0.8,"A",IF(L303&gt;=0.7,"B",IF(L303&gt;=0.6,"C",IF(L303&gt;=0.33,"D","F")))))</f>
        <v/>
      </c>
      <c r="N303" s="54">
        <f>IF(L303&gt;=0.33,"PASS","FAIL")</f>
        <v/>
      </c>
      <c r="O303" s="54">
        <f>L303&gt;=0.33</f>
        <v/>
      </c>
      <c r="P303" s="54">
        <f>RANK(L303,$L$2:$L$1001)</f>
        <v/>
      </c>
      <c r="Q303" s="54">
        <f>SUMPRODUCT(($C$2:$C$1001=C303)*($L$2:$L$1001&gt;L303))+1</f>
        <v/>
      </c>
      <c r="R303" s="57" t="n">
        <v>46091</v>
      </c>
      <c r="S303" s="58" t="n">
        <v>0.53125</v>
      </c>
      <c r="T303" s="59" t="n">
        <v>0.76</v>
      </c>
      <c r="U303" s="55">
        <f>IF(N303="PASS",IF(L303&gt;=0.9,"Excellent performance","Good, keep improving"),"Needs immediate attention")</f>
        <v/>
      </c>
    </row>
    <row r="304" ht="15" customHeight="1" s="39">
      <c r="A304" s="54" t="inlineStr">
        <is>
          <t>STU0303</t>
        </is>
      </c>
      <c r="B304" s="55" t="inlineStr">
        <is>
          <t>Ayaan Joshi</t>
        </is>
      </c>
      <c r="C304" s="54" t="n">
        <v>10</v>
      </c>
      <c r="D304" s="54" t="inlineStr">
        <is>
          <t>C</t>
        </is>
      </c>
      <c r="E304" s="54" t="inlineStr">
        <is>
          <t>Male</t>
        </is>
      </c>
      <c r="F304" s="54" t="n">
        <v>96</v>
      </c>
      <c r="G304" s="54" t="n">
        <v>98</v>
      </c>
      <c r="H304" s="54" t="n">
        <v>93</v>
      </c>
      <c r="I304" s="54" t="n">
        <v>91</v>
      </c>
      <c r="J304" s="54" t="n">
        <v>100</v>
      </c>
      <c r="K304" s="54">
        <f>SUM(F304:J304)</f>
        <v/>
      </c>
      <c r="L304" s="56">
        <f>ROUND(K304/500,4)</f>
        <v/>
      </c>
      <c r="M304" s="54">
        <f>IF(L304&gt;=0.9,"A+",IF(L304&gt;=0.8,"A",IF(L304&gt;=0.7,"B",IF(L304&gt;=0.6,"C",IF(L304&gt;=0.33,"D","F")))))</f>
        <v/>
      </c>
      <c r="N304" s="54">
        <f>IF(L304&gt;=0.33,"PASS","FAIL")</f>
        <v/>
      </c>
      <c r="O304" s="54">
        <f>L304&gt;=0.33</f>
        <v/>
      </c>
      <c r="P304" s="54">
        <f>RANK(L304,$L$2:$L$1001)</f>
        <v/>
      </c>
      <c r="Q304" s="54">
        <f>SUMPRODUCT(($C$2:$C$1001=C304)*($L$2:$L$1001&gt;L304))+1</f>
        <v/>
      </c>
      <c r="R304" s="57" t="n">
        <v>46091</v>
      </c>
      <c r="S304" s="58" t="n">
        <v>0.3854166666666667</v>
      </c>
      <c r="T304" s="59" t="n">
        <v>0.908</v>
      </c>
      <c r="U304" s="55">
        <f>IF(N304="PASS",IF(L304&gt;=0.9,"Excellent performance","Good, keep improving"),"Needs immediate attention")</f>
        <v/>
      </c>
    </row>
    <row r="305" ht="15" customHeight="1" s="39">
      <c r="A305" s="54" t="inlineStr">
        <is>
          <t>STU0304</t>
        </is>
      </c>
      <c r="B305" s="55" t="inlineStr">
        <is>
          <t>Trisha Nair</t>
        </is>
      </c>
      <c r="C305" s="54" t="n">
        <v>1</v>
      </c>
      <c r="D305" s="54" t="inlineStr">
        <is>
          <t>B</t>
        </is>
      </c>
      <c r="E305" s="54" t="inlineStr">
        <is>
          <t>Female</t>
        </is>
      </c>
      <c r="F305" s="54" t="n">
        <v>47</v>
      </c>
      <c r="G305" s="54" t="n">
        <v>5</v>
      </c>
      <c r="H305" s="54" t="n">
        <v>82</v>
      </c>
      <c r="I305" s="54" t="n">
        <v>55</v>
      </c>
      <c r="J305" s="54" t="n">
        <v>28</v>
      </c>
      <c r="K305" s="54">
        <f>SUM(F305:J305)</f>
        <v/>
      </c>
      <c r="L305" s="56">
        <f>ROUND(K305/500,4)</f>
        <v/>
      </c>
      <c r="M305" s="54">
        <f>IF(L305&gt;=0.9,"A+",IF(L305&gt;=0.8,"A",IF(L305&gt;=0.7,"B",IF(L305&gt;=0.6,"C",IF(L305&gt;=0.33,"D","F")))))</f>
        <v/>
      </c>
      <c r="N305" s="54">
        <f>IF(L305&gt;=0.33,"PASS","FAIL")</f>
        <v/>
      </c>
      <c r="O305" s="54">
        <f>L305&gt;=0.33</f>
        <v/>
      </c>
      <c r="P305" s="54">
        <f>RANK(L305,$L$2:$L$1001)</f>
        <v/>
      </c>
      <c r="Q305" s="54">
        <f>SUMPRODUCT(($C$2:$C$1001=C305)*($L$2:$L$1001&gt;L305))+1</f>
        <v/>
      </c>
      <c r="R305" s="57" t="n">
        <v>46091</v>
      </c>
      <c r="S305" s="58" t="n">
        <v>0.3541666666666667</v>
      </c>
      <c r="T305" s="59" t="n">
        <v>0.732</v>
      </c>
      <c r="U305" s="55">
        <f>IF(N305="PASS",IF(L305&gt;=0.9,"Excellent performance","Good, keep improving"),"Needs immediate attention")</f>
        <v/>
      </c>
    </row>
    <row r="306" ht="15" customHeight="1" s="39">
      <c r="A306" s="54" t="inlineStr">
        <is>
          <t>STU0305</t>
        </is>
      </c>
      <c r="B306" s="55" t="inlineStr">
        <is>
          <t>Vidhi Verma</t>
        </is>
      </c>
      <c r="C306" s="54" t="n">
        <v>3</v>
      </c>
      <c r="D306" s="54" t="inlineStr">
        <is>
          <t>C</t>
        </is>
      </c>
      <c r="E306" s="54" t="inlineStr">
        <is>
          <t>Female</t>
        </is>
      </c>
      <c r="F306" s="54" t="n">
        <v>62</v>
      </c>
      <c r="G306" s="54" t="n">
        <v>58</v>
      </c>
      <c r="H306" s="54" t="n">
        <v>67</v>
      </c>
      <c r="I306" s="54" t="n">
        <v>77</v>
      </c>
      <c r="J306" s="54" t="n">
        <v>46</v>
      </c>
      <c r="K306" s="54">
        <f>SUM(F306:J306)</f>
        <v/>
      </c>
      <c r="L306" s="56">
        <f>ROUND(K306/500,4)</f>
        <v/>
      </c>
      <c r="M306" s="54">
        <f>IF(L306&gt;=0.9,"A+",IF(L306&gt;=0.8,"A",IF(L306&gt;=0.7,"B",IF(L306&gt;=0.6,"C",IF(L306&gt;=0.33,"D","F")))))</f>
        <v/>
      </c>
      <c r="N306" s="54">
        <f>IF(L306&gt;=0.33,"PASS","FAIL")</f>
        <v/>
      </c>
      <c r="O306" s="54">
        <f>L306&gt;=0.33</f>
        <v/>
      </c>
      <c r="P306" s="54">
        <f>RANK(L306,$L$2:$L$1001)</f>
        <v/>
      </c>
      <c r="Q306" s="54">
        <f>SUMPRODUCT(($C$2:$C$1001=C306)*($L$2:$L$1001&gt;L306))+1</f>
        <v/>
      </c>
      <c r="R306" s="57" t="n">
        <v>46091</v>
      </c>
      <c r="S306" s="58" t="n">
        <v>0.5</v>
      </c>
      <c r="T306" s="59" t="n">
        <v>0.902</v>
      </c>
      <c r="U306" s="55">
        <f>IF(N306="PASS",IF(L306&gt;=0.9,"Excellent performance","Good, keep improving"),"Needs immediate attention")</f>
        <v/>
      </c>
    </row>
    <row r="307" ht="15" customHeight="1" s="39">
      <c r="A307" s="54" t="inlineStr">
        <is>
          <t>STU0306</t>
        </is>
      </c>
      <c r="B307" s="55" t="inlineStr">
        <is>
          <t>Pari Kulkarni</t>
        </is>
      </c>
      <c r="C307" s="54" t="n">
        <v>6</v>
      </c>
      <c r="D307" s="54" t="inlineStr">
        <is>
          <t>B</t>
        </is>
      </c>
      <c r="E307" s="54" t="inlineStr">
        <is>
          <t>Female</t>
        </is>
      </c>
      <c r="F307" s="54" t="n">
        <v>58</v>
      </c>
      <c r="G307" s="54" t="n">
        <v>81</v>
      </c>
      <c r="H307" s="54" t="n">
        <v>76</v>
      </c>
      <c r="I307" s="54" t="n">
        <v>86</v>
      </c>
      <c r="J307" s="54" t="n">
        <v>68</v>
      </c>
      <c r="K307" s="54">
        <f>SUM(F307:J307)</f>
        <v/>
      </c>
      <c r="L307" s="56">
        <f>ROUND(K307/500,4)</f>
        <v/>
      </c>
      <c r="M307" s="54">
        <f>IF(L307&gt;=0.9,"A+",IF(L307&gt;=0.8,"A",IF(L307&gt;=0.7,"B",IF(L307&gt;=0.6,"C",IF(L307&gt;=0.33,"D","F")))))</f>
        <v/>
      </c>
      <c r="N307" s="54">
        <f>IF(L307&gt;=0.33,"PASS","FAIL")</f>
        <v/>
      </c>
      <c r="O307" s="54">
        <f>L307&gt;=0.33</f>
        <v/>
      </c>
      <c r="P307" s="54">
        <f>RANK(L307,$L$2:$L$1001)</f>
        <v/>
      </c>
      <c r="Q307" s="54">
        <f>SUMPRODUCT(($C$2:$C$1001=C307)*($L$2:$L$1001&gt;L307))+1</f>
        <v/>
      </c>
      <c r="R307" s="57" t="n">
        <v>46091</v>
      </c>
      <c r="S307" s="58" t="n">
        <v>0.4375</v>
      </c>
      <c r="T307" s="59" t="n">
        <v>0.828</v>
      </c>
      <c r="U307" s="55">
        <f>IF(N307="PASS",IF(L307&gt;=0.9,"Excellent performance","Good, keep improving"),"Needs immediate attention")</f>
        <v/>
      </c>
    </row>
    <row r="308" ht="15" customHeight="1" s="39">
      <c r="A308" s="54" t="inlineStr">
        <is>
          <t>STU0307</t>
        </is>
      </c>
      <c r="B308" s="55" t="inlineStr">
        <is>
          <t>Kabir Mukherjee</t>
        </is>
      </c>
      <c r="C308" s="54" t="n">
        <v>1</v>
      </c>
      <c r="D308" s="54" t="inlineStr">
        <is>
          <t>B</t>
        </is>
      </c>
      <c r="E308" s="54" t="inlineStr">
        <is>
          <t>Male</t>
        </is>
      </c>
      <c r="F308" s="54" t="n">
        <v>84</v>
      </c>
      <c r="G308" s="54" t="n">
        <v>61</v>
      </c>
      <c r="H308" s="54" t="n">
        <v>69</v>
      </c>
      <c r="I308" s="54" t="n">
        <v>57</v>
      </c>
      <c r="J308" s="54" t="n">
        <v>71</v>
      </c>
      <c r="K308" s="54">
        <f>SUM(F308:J308)</f>
        <v/>
      </c>
      <c r="L308" s="56">
        <f>ROUND(K308/500,4)</f>
        <v/>
      </c>
      <c r="M308" s="54">
        <f>IF(L308&gt;=0.9,"A+",IF(L308&gt;=0.8,"A",IF(L308&gt;=0.7,"B",IF(L308&gt;=0.6,"C",IF(L308&gt;=0.33,"D","F")))))</f>
        <v/>
      </c>
      <c r="N308" s="54">
        <f>IF(L308&gt;=0.33,"PASS","FAIL")</f>
        <v/>
      </c>
      <c r="O308" s="54">
        <f>L308&gt;=0.33</f>
        <v/>
      </c>
      <c r="P308" s="54">
        <f>RANK(L308,$L$2:$L$1001)</f>
        <v/>
      </c>
      <c r="Q308" s="54">
        <f>SUMPRODUCT(($C$2:$C$1001=C308)*($L$2:$L$1001&gt;L308))+1</f>
        <v/>
      </c>
      <c r="R308" s="57" t="n">
        <v>46091</v>
      </c>
      <c r="S308" s="58" t="n">
        <v>0.3541666666666667</v>
      </c>
      <c r="T308" s="59" t="n">
        <v>0.987</v>
      </c>
      <c r="U308" s="55">
        <f>IF(N308="PASS",IF(L308&gt;=0.9,"Excellent performance","Good, keep improving"),"Needs immediate attention")</f>
        <v/>
      </c>
    </row>
    <row r="309" ht="15" customHeight="1" s="39">
      <c r="A309" s="54" t="inlineStr">
        <is>
          <t>STU0308</t>
        </is>
      </c>
      <c r="B309" s="55" t="inlineStr">
        <is>
          <t>Naveen Kulkarni</t>
        </is>
      </c>
      <c r="C309" s="54" t="n">
        <v>10</v>
      </c>
      <c r="D309" s="54" t="inlineStr">
        <is>
          <t>A</t>
        </is>
      </c>
      <c r="E309" s="54" t="inlineStr">
        <is>
          <t>Male</t>
        </is>
      </c>
      <c r="F309" s="54" t="n">
        <v>51</v>
      </c>
      <c r="G309" s="54" t="n">
        <v>66</v>
      </c>
      <c r="H309" s="54" t="n">
        <v>94</v>
      </c>
      <c r="I309" s="54" t="n">
        <v>66</v>
      </c>
      <c r="J309" s="54" t="n">
        <v>80</v>
      </c>
      <c r="K309" s="54">
        <f>SUM(F309:J309)</f>
        <v/>
      </c>
      <c r="L309" s="56">
        <f>ROUND(K309/500,4)</f>
        <v/>
      </c>
      <c r="M309" s="54">
        <f>IF(L309&gt;=0.9,"A+",IF(L309&gt;=0.8,"A",IF(L309&gt;=0.7,"B",IF(L309&gt;=0.6,"C",IF(L309&gt;=0.33,"D","F")))))</f>
        <v/>
      </c>
      <c r="N309" s="54">
        <f>IF(L309&gt;=0.33,"PASS","FAIL")</f>
        <v/>
      </c>
      <c r="O309" s="54">
        <f>L309&gt;=0.33</f>
        <v/>
      </c>
      <c r="P309" s="54">
        <f>RANK(L309,$L$2:$L$1001)</f>
        <v/>
      </c>
      <c r="Q309" s="54">
        <f>SUMPRODUCT(($C$2:$C$1001=C309)*($L$2:$L$1001&gt;L309))+1</f>
        <v/>
      </c>
      <c r="R309" s="57" t="n">
        <v>46091</v>
      </c>
      <c r="S309" s="58" t="n">
        <v>0.34375</v>
      </c>
      <c r="T309" s="59" t="n">
        <v>0.858</v>
      </c>
      <c r="U309" s="55">
        <f>IF(N309="PASS",IF(L309&gt;=0.9,"Excellent performance","Good, keep improving"),"Needs immediate attention")</f>
        <v/>
      </c>
    </row>
    <row r="310" ht="15" customHeight="1" s="39">
      <c r="A310" s="54" t="inlineStr">
        <is>
          <t>STU0309</t>
        </is>
      </c>
      <c r="B310" s="55" t="inlineStr">
        <is>
          <t>Ayaan Trivedi</t>
        </is>
      </c>
      <c r="C310" s="54" t="n">
        <v>5</v>
      </c>
      <c r="D310" s="54" t="inlineStr">
        <is>
          <t>D</t>
        </is>
      </c>
      <c r="E310" s="54" t="inlineStr">
        <is>
          <t>Male</t>
        </is>
      </c>
      <c r="F310" s="54" t="n">
        <v>77</v>
      </c>
      <c r="G310" s="54" t="n">
        <v>88</v>
      </c>
      <c r="H310" s="54" t="n">
        <v>89</v>
      </c>
      <c r="I310" s="54" t="n">
        <v>93</v>
      </c>
      <c r="J310" s="54" t="n">
        <v>86</v>
      </c>
      <c r="K310" s="54">
        <f>SUM(F310:J310)</f>
        <v/>
      </c>
      <c r="L310" s="56">
        <f>ROUND(K310/500,4)</f>
        <v/>
      </c>
      <c r="M310" s="54">
        <f>IF(L310&gt;=0.9,"A+",IF(L310&gt;=0.8,"A",IF(L310&gt;=0.7,"B",IF(L310&gt;=0.6,"C",IF(L310&gt;=0.33,"D","F")))))</f>
        <v/>
      </c>
      <c r="N310" s="54">
        <f>IF(L310&gt;=0.33,"PASS","FAIL")</f>
        <v/>
      </c>
      <c r="O310" s="54">
        <f>L310&gt;=0.33</f>
        <v/>
      </c>
      <c r="P310" s="54">
        <f>RANK(L310,$L$2:$L$1001)</f>
        <v/>
      </c>
      <c r="Q310" s="54">
        <f>SUMPRODUCT(($C$2:$C$1001=C310)*($L$2:$L$1001&gt;L310))+1</f>
        <v/>
      </c>
      <c r="R310" s="57" t="n">
        <v>46091</v>
      </c>
      <c r="S310" s="58" t="n">
        <v>0.53125</v>
      </c>
      <c r="T310" s="59" t="n">
        <v>0.9330000000000001</v>
      </c>
      <c r="U310" s="55">
        <f>IF(N310="PASS",IF(L310&gt;=0.9,"Excellent performance","Good, keep improving"),"Needs immediate attention")</f>
        <v/>
      </c>
    </row>
    <row r="311" ht="15" customHeight="1" s="39">
      <c r="A311" s="54" t="inlineStr">
        <is>
          <t>STU0310</t>
        </is>
      </c>
      <c r="B311" s="55" t="inlineStr">
        <is>
          <t>Ishita Das</t>
        </is>
      </c>
      <c r="C311" s="54" t="n">
        <v>5</v>
      </c>
      <c r="D311" s="54" t="inlineStr">
        <is>
          <t>A</t>
        </is>
      </c>
      <c r="E311" s="54" t="inlineStr">
        <is>
          <t>Female</t>
        </is>
      </c>
      <c r="F311" s="54" t="n">
        <v>48</v>
      </c>
      <c r="G311" s="54" t="n">
        <v>64</v>
      </c>
      <c r="H311" s="54" t="n">
        <v>64</v>
      </c>
      <c r="I311" s="54" t="n">
        <v>49</v>
      </c>
      <c r="J311" s="54" t="n">
        <v>57</v>
      </c>
      <c r="K311" s="54">
        <f>SUM(F311:J311)</f>
        <v/>
      </c>
      <c r="L311" s="56">
        <f>ROUND(K311/500,4)</f>
        <v/>
      </c>
      <c r="M311" s="54">
        <f>IF(L311&gt;=0.9,"A+",IF(L311&gt;=0.8,"A",IF(L311&gt;=0.7,"B",IF(L311&gt;=0.6,"C",IF(L311&gt;=0.33,"D","F")))))</f>
        <v/>
      </c>
      <c r="N311" s="54">
        <f>IF(L311&gt;=0.33,"PASS","FAIL")</f>
        <v/>
      </c>
      <c r="O311" s="54">
        <f>L311&gt;=0.33</f>
        <v/>
      </c>
      <c r="P311" s="54">
        <f>RANK(L311,$L$2:$L$1001)</f>
        <v/>
      </c>
      <c r="Q311" s="54">
        <f>SUMPRODUCT(($C$2:$C$1001=C311)*($L$2:$L$1001&gt;L311))+1</f>
        <v/>
      </c>
      <c r="R311" s="57" t="n">
        <v>46091</v>
      </c>
      <c r="S311" s="58" t="n">
        <v>0.5</v>
      </c>
      <c r="T311" s="59" t="n">
        <v>0.987</v>
      </c>
      <c r="U311" s="55">
        <f>IF(N311="PASS",IF(L311&gt;=0.9,"Excellent performance","Good, keep improving"),"Needs immediate attention")</f>
        <v/>
      </c>
    </row>
    <row r="312" ht="15" customHeight="1" s="39">
      <c r="A312" s="54" t="inlineStr">
        <is>
          <t>STU0311</t>
        </is>
      </c>
      <c r="B312" s="55" t="inlineStr">
        <is>
          <t>Karan Jain</t>
        </is>
      </c>
      <c r="C312" s="54" t="n">
        <v>5</v>
      </c>
      <c r="D312" s="54" t="inlineStr">
        <is>
          <t>D</t>
        </is>
      </c>
      <c r="E312" s="54" t="inlineStr">
        <is>
          <t>Male</t>
        </is>
      </c>
      <c r="F312" s="54" t="n">
        <v>12</v>
      </c>
      <c r="G312" s="54" t="n">
        <v>42</v>
      </c>
      <c r="H312" s="54" t="n">
        <v>20</v>
      </c>
      <c r="I312" s="54" t="n">
        <v>26</v>
      </c>
      <c r="J312" s="54" t="n">
        <v>36</v>
      </c>
      <c r="K312" s="54">
        <f>SUM(F312:J312)</f>
        <v/>
      </c>
      <c r="L312" s="56">
        <f>ROUND(K312/500,4)</f>
        <v/>
      </c>
      <c r="M312" s="54">
        <f>IF(L312&gt;=0.9,"A+",IF(L312&gt;=0.8,"A",IF(L312&gt;=0.7,"B",IF(L312&gt;=0.6,"C",IF(L312&gt;=0.33,"D","F")))))</f>
        <v/>
      </c>
      <c r="N312" s="54">
        <f>IF(L312&gt;=0.33,"PASS","FAIL")</f>
        <v/>
      </c>
      <c r="O312" s="54">
        <f>L312&gt;=0.33</f>
        <v/>
      </c>
      <c r="P312" s="54">
        <f>RANK(L312,$L$2:$L$1001)</f>
        <v/>
      </c>
      <c r="Q312" s="54">
        <f>SUMPRODUCT(($C$2:$C$1001=C312)*($L$2:$L$1001&gt;L312))+1</f>
        <v/>
      </c>
      <c r="R312" s="57" t="n">
        <v>46091</v>
      </c>
      <c r="S312" s="58" t="n">
        <v>0.3958333333333333</v>
      </c>
      <c r="T312" s="59" t="n">
        <v>0.75</v>
      </c>
      <c r="U312" s="55">
        <f>IF(N312="PASS",IF(L312&gt;=0.9,"Excellent performance","Good, keep improving"),"Needs immediate attention")</f>
        <v/>
      </c>
    </row>
    <row r="313" ht="15" customHeight="1" s="39">
      <c r="A313" s="54" t="inlineStr">
        <is>
          <t>STU0312</t>
        </is>
      </c>
      <c r="B313" s="55" t="inlineStr">
        <is>
          <t>Heer Banerjee</t>
        </is>
      </c>
      <c r="C313" s="54" t="n">
        <v>6</v>
      </c>
      <c r="D313" s="54" t="inlineStr">
        <is>
          <t>B</t>
        </is>
      </c>
      <c r="E313" s="54" t="inlineStr">
        <is>
          <t>Female</t>
        </is>
      </c>
      <c r="F313" s="54" t="n">
        <v>78</v>
      </c>
      <c r="G313" s="54" t="n">
        <v>78</v>
      </c>
      <c r="H313" s="54" t="n">
        <v>65</v>
      </c>
      <c r="I313" s="54" t="n">
        <v>69</v>
      </c>
      <c r="J313" s="54" t="n">
        <v>59</v>
      </c>
      <c r="K313" s="54">
        <f>SUM(F313:J313)</f>
        <v/>
      </c>
      <c r="L313" s="56">
        <f>ROUND(K313/500,4)</f>
        <v/>
      </c>
      <c r="M313" s="54">
        <f>IF(L313&gt;=0.9,"A+",IF(L313&gt;=0.8,"A",IF(L313&gt;=0.7,"B",IF(L313&gt;=0.6,"C",IF(L313&gt;=0.33,"D","F")))))</f>
        <v/>
      </c>
      <c r="N313" s="54">
        <f>IF(L313&gt;=0.33,"PASS","FAIL")</f>
        <v/>
      </c>
      <c r="O313" s="54">
        <f>L313&gt;=0.33</f>
        <v/>
      </c>
      <c r="P313" s="54">
        <f>RANK(L313,$L$2:$L$1001)</f>
        <v/>
      </c>
      <c r="Q313" s="54">
        <f>SUMPRODUCT(($C$2:$C$1001=C313)*($L$2:$L$1001&gt;L313))+1</f>
        <v/>
      </c>
      <c r="R313" s="57" t="n">
        <v>46091</v>
      </c>
      <c r="S313" s="58" t="n">
        <v>0.4895833333333333</v>
      </c>
      <c r="T313" s="59" t="n">
        <v>0.85</v>
      </c>
      <c r="U313" s="55">
        <f>IF(N313="PASS",IF(L313&gt;=0.9,"Excellent performance","Good, keep improving"),"Needs immediate attention")</f>
        <v/>
      </c>
    </row>
    <row r="314" ht="15" customHeight="1" s="39">
      <c r="A314" s="54" t="inlineStr">
        <is>
          <t>STU0313</t>
        </is>
      </c>
      <c r="B314" s="55" t="inlineStr">
        <is>
          <t>Shaurya Banerjee</t>
        </is>
      </c>
      <c r="C314" s="54" t="n">
        <v>7</v>
      </c>
      <c r="D314" s="54" t="inlineStr">
        <is>
          <t>B</t>
        </is>
      </c>
      <c r="E314" s="54" t="inlineStr">
        <is>
          <t>Male</t>
        </is>
      </c>
      <c r="F314" s="54" t="n">
        <v>76</v>
      </c>
      <c r="G314" s="54" t="n">
        <v>60</v>
      </c>
      <c r="H314" s="54" t="n">
        <v>68</v>
      </c>
      <c r="I314" s="54" t="n">
        <v>60</v>
      </c>
      <c r="J314" s="54" t="n">
        <v>76</v>
      </c>
      <c r="K314" s="54">
        <f>SUM(F314:J314)</f>
        <v/>
      </c>
      <c r="L314" s="56">
        <f>ROUND(K314/500,4)</f>
        <v/>
      </c>
      <c r="M314" s="54">
        <f>IF(L314&gt;=0.9,"A+",IF(L314&gt;=0.8,"A",IF(L314&gt;=0.7,"B",IF(L314&gt;=0.6,"C",IF(L314&gt;=0.33,"D","F")))))</f>
        <v/>
      </c>
      <c r="N314" s="54">
        <f>IF(L314&gt;=0.33,"PASS","FAIL")</f>
        <v/>
      </c>
      <c r="O314" s="54">
        <f>L314&gt;=0.33</f>
        <v/>
      </c>
      <c r="P314" s="54">
        <f>RANK(L314,$L$2:$L$1001)</f>
        <v/>
      </c>
      <c r="Q314" s="54">
        <f>SUMPRODUCT(($C$2:$C$1001=C314)*($L$2:$L$1001&gt;L314))+1</f>
        <v/>
      </c>
      <c r="R314" s="57" t="n">
        <v>46091</v>
      </c>
      <c r="S314" s="58" t="n">
        <v>0.5104166666666666</v>
      </c>
      <c r="T314" s="59" t="n">
        <v>0.996</v>
      </c>
      <c r="U314" s="55">
        <f>IF(N314="PASS",IF(L314&gt;=0.9,"Excellent performance","Good, keep improving"),"Needs immediate attention")</f>
        <v/>
      </c>
    </row>
    <row r="315" ht="15" customHeight="1" s="39">
      <c r="A315" s="54" t="inlineStr">
        <is>
          <t>STU0314</t>
        </is>
      </c>
      <c r="B315" s="55" t="inlineStr">
        <is>
          <t>Meera Malhotra</t>
        </is>
      </c>
      <c r="C315" s="54" t="n">
        <v>12</v>
      </c>
      <c r="D315" s="54" t="inlineStr">
        <is>
          <t>B</t>
        </is>
      </c>
      <c r="E315" s="54" t="inlineStr">
        <is>
          <t>Female</t>
        </is>
      </c>
      <c r="F315" s="54" t="n">
        <v>80</v>
      </c>
      <c r="G315" s="54" t="n">
        <v>44</v>
      </c>
      <c r="H315" s="54" t="n">
        <v>63</v>
      </c>
      <c r="I315" s="54" t="n">
        <v>83</v>
      </c>
      <c r="J315" s="54" t="n">
        <v>79</v>
      </c>
      <c r="K315" s="54">
        <f>SUM(F315:J315)</f>
        <v/>
      </c>
      <c r="L315" s="56">
        <f>ROUND(K315/500,4)</f>
        <v/>
      </c>
      <c r="M315" s="54">
        <f>IF(L315&gt;=0.9,"A+",IF(L315&gt;=0.8,"A",IF(L315&gt;=0.7,"B",IF(L315&gt;=0.6,"C",IF(L315&gt;=0.33,"D","F")))))</f>
        <v/>
      </c>
      <c r="N315" s="54">
        <f>IF(L315&gt;=0.33,"PASS","FAIL")</f>
        <v/>
      </c>
      <c r="O315" s="54">
        <f>L315&gt;=0.33</f>
        <v/>
      </c>
      <c r="P315" s="54">
        <f>RANK(L315,$L$2:$L$1001)</f>
        <v/>
      </c>
      <c r="Q315" s="54">
        <f>SUMPRODUCT(($C$2:$C$1001=C315)*($L$2:$L$1001&gt;L315))+1</f>
        <v/>
      </c>
      <c r="R315" s="57" t="n">
        <v>46091</v>
      </c>
      <c r="S315" s="58" t="n">
        <v>0.3333333333333333</v>
      </c>
      <c r="T315" s="59" t="n">
        <v>0.9360000000000001</v>
      </c>
      <c r="U315" s="55">
        <f>IF(N315="PASS",IF(L315&gt;=0.9,"Excellent performance","Good, keep improving"),"Needs immediate attention")</f>
        <v/>
      </c>
    </row>
    <row r="316" ht="15" customHeight="1" s="39">
      <c r="A316" s="54" t="inlineStr">
        <is>
          <t>STU0315</t>
        </is>
      </c>
      <c r="B316" s="55" t="inlineStr">
        <is>
          <t>Kiara Arora</t>
        </is>
      </c>
      <c r="C316" s="54" t="n">
        <v>5</v>
      </c>
      <c r="D316" s="54" t="inlineStr">
        <is>
          <t>C</t>
        </is>
      </c>
      <c r="E316" s="54" t="inlineStr">
        <is>
          <t>Female</t>
        </is>
      </c>
      <c r="F316" s="54" t="n">
        <v>90</v>
      </c>
      <c r="G316" s="54" t="n">
        <v>73</v>
      </c>
      <c r="H316" s="54" t="n">
        <v>57</v>
      </c>
      <c r="I316" s="54" t="n">
        <v>74</v>
      </c>
      <c r="J316" s="54" t="n">
        <v>78</v>
      </c>
      <c r="K316" s="54">
        <f>SUM(F316:J316)</f>
        <v/>
      </c>
      <c r="L316" s="56">
        <f>ROUND(K316/500,4)</f>
        <v/>
      </c>
      <c r="M316" s="54">
        <f>IF(L316&gt;=0.9,"A+",IF(L316&gt;=0.8,"A",IF(L316&gt;=0.7,"B",IF(L316&gt;=0.6,"C",IF(L316&gt;=0.33,"D","F")))))</f>
        <v/>
      </c>
      <c r="N316" s="54">
        <f>IF(L316&gt;=0.33,"PASS","FAIL")</f>
        <v/>
      </c>
      <c r="O316" s="54">
        <f>L316&gt;=0.33</f>
        <v/>
      </c>
      <c r="P316" s="54">
        <f>RANK(L316,$L$2:$L$1001)</f>
        <v/>
      </c>
      <c r="Q316" s="54">
        <f>SUMPRODUCT(($C$2:$C$1001=C316)*($L$2:$L$1001&gt;L316))+1</f>
        <v/>
      </c>
      <c r="R316" s="57" t="n">
        <v>46091</v>
      </c>
      <c r="S316" s="58" t="n">
        <v>0.46875</v>
      </c>
      <c r="T316" s="59" t="n">
        <v>0.894</v>
      </c>
      <c r="U316" s="55">
        <f>IF(N316="PASS",IF(L316&gt;=0.9,"Excellent performance","Good, keep improving"),"Needs immediate attention")</f>
        <v/>
      </c>
    </row>
    <row r="317" ht="15" customHeight="1" s="39">
      <c r="A317" s="54" t="inlineStr">
        <is>
          <t>STU0316</t>
        </is>
      </c>
      <c r="B317" s="55" t="inlineStr">
        <is>
          <t>Chirag Yadav</t>
        </is>
      </c>
      <c r="C317" s="54" t="n">
        <v>2</v>
      </c>
      <c r="D317" s="54" t="inlineStr">
        <is>
          <t>B</t>
        </is>
      </c>
      <c r="E317" s="54" t="inlineStr">
        <is>
          <t>Male</t>
        </is>
      </c>
      <c r="F317" s="54" t="n">
        <v>77</v>
      </c>
      <c r="G317" s="54" t="n">
        <v>66</v>
      </c>
      <c r="H317" s="54" t="n">
        <v>56</v>
      </c>
      <c r="I317" s="54" t="n">
        <v>94</v>
      </c>
      <c r="J317" s="54" t="n">
        <v>41</v>
      </c>
      <c r="K317" s="54">
        <f>SUM(F317:J317)</f>
        <v/>
      </c>
      <c r="L317" s="56">
        <f>ROUND(K317/500,4)</f>
        <v/>
      </c>
      <c r="M317" s="54">
        <f>IF(L317&gt;=0.9,"A+",IF(L317&gt;=0.8,"A",IF(L317&gt;=0.7,"B",IF(L317&gt;=0.6,"C",IF(L317&gt;=0.33,"D","F")))))</f>
        <v/>
      </c>
      <c r="N317" s="54">
        <f>IF(L317&gt;=0.33,"PASS","FAIL")</f>
        <v/>
      </c>
      <c r="O317" s="54">
        <f>L317&gt;=0.33</f>
        <v/>
      </c>
      <c r="P317" s="54">
        <f>RANK(L317,$L$2:$L$1001)</f>
        <v/>
      </c>
      <c r="Q317" s="54">
        <f>SUMPRODUCT(($C$2:$C$1001=C317)*($L$2:$L$1001&gt;L317))+1</f>
        <v/>
      </c>
      <c r="R317" s="57" t="n">
        <v>46091</v>
      </c>
      <c r="S317" s="58" t="n">
        <v>0.4270833333333333</v>
      </c>
      <c r="T317" s="59" t="n">
        <v>0.83</v>
      </c>
      <c r="U317" s="55">
        <f>IF(N317="PASS",IF(L317&gt;=0.9,"Excellent performance","Good, keep improving"),"Needs immediate attention")</f>
        <v/>
      </c>
    </row>
    <row r="318" ht="15" customHeight="1" s="39">
      <c r="A318" s="54" t="inlineStr">
        <is>
          <t>STU0317</t>
        </is>
      </c>
      <c r="B318" s="55" t="inlineStr">
        <is>
          <t>Reyansh Chowdhury</t>
        </is>
      </c>
      <c r="C318" s="54" t="n">
        <v>12</v>
      </c>
      <c r="D318" s="54" t="inlineStr">
        <is>
          <t>A</t>
        </is>
      </c>
      <c r="E318" s="54" t="inlineStr">
        <is>
          <t>Male</t>
        </is>
      </c>
      <c r="F318" s="54" t="n">
        <v>58</v>
      </c>
      <c r="G318" s="54" t="n">
        <v>83</v>
      </c>
      <c r="H318" s="54" t="n">
        <v>79</v>
      </c>
      <c r="I318" s="54" t="n">
        <v>81</v>
      </c>
      <c r="J318" s="54" t="n">
        <v>75</v>
      </c>
      <c r="K318" s="54">
        <f>SUM(F318:J318)</f>
        <v/>
      </c>
      <c r="L318" s="56">
        <f>ROUND(K318/500,4)</f>
        <v/>
      </c>
      <c r="M318" s="54">
        <f>IF(L318&gt;=0.9,"A+",IF(L318&gt;=0.8,"A",IF(L318&gt;=0.7,"B",IF(L318&gt;=0.6,"C",IF(L318&gt;=0.33,"D","F")))))</f>
        <v/>
      </c>
      <c r="N318" s="54">
        <f>IF(L318&gt;=0.33,"PASS","FAIL")</f>
        <v/>
      </c>
      <c r="O318" s="54">
        <f>L318&gt;=0.33</f>
        <v/>
      </c>
      <c r="P318" s="54">
        <f>RANK(L318,$L$2:$L$1001)</f>
        <v/>
      </c>
      <c r="Q318" s="54">
        <f>SUMPRODUCT(($C$2:$C$1001=C318)*($L$2:$L$1001&gt;L318))+1</f>
        <v/>
      </c>
      <c r="R318" s="57" t="n">
        <v>46091</v>
      </c>
      <c r="S318" s="58" t="n">
        <v>0.5208333333333334</v>
      </c>
      <c r="T318" s="59" t="n">
        <v>0.904</v>
      </c>
      <c r="U318" s="55">
        <f>IF(N318="PASS",IF(L318&gt;=0.9,"Excellent performance","Good, keep improving"),"Needs immediate attention")</f>
        <v/>
      </c>
    </row>
    <row r="319" ht="15" customHeight="1" s="39">
      <c r="A319" s="54" t="inlineStr">
        <is>
          <t>STU0318</t>
        </is>
      </c>
      <c r="B319" s="55" t="inlineStr">
        <is>
          <t>Ojasvi Arora</t>
        </is>
      </c>
      <c r="C319" s="54" t="n">
        <v>5</v>
      </c>
      <c r="D319" s="54" t="inlineStr">
        <is>
          <t>D</t>
        </is>
      </c>
      <c r="E319" s="54" t="inlineStr">
        <is>
          <t>Female</t>
        </is>
      </c>
      <c r="F319" s="54" t="n">
        <v>86</v>
      </c>
      <c r="G319" s="54" t="n">
        <v>78</v>
      </c>
      <c r="H319" s="54" t="n">
        <v>63</v>
      </c>
      <c r="I319" s="54" t="n">
        <v>78</v>
      </c>
      <c r="J319" s="54" t="n">
        <v>71</v>
      </c>
      <c r="K319" s="54">
        <f>SUM(F319:J319)</f>
        <v/>
      </c>
      <c r="L319" s="56">
        <f>ROUND(K319/500,4)</f>
        <v/>
      </c>
      <c r="M319" s="54">
        <f>IF(L319&gt;=0.9,"A+",IF(L319&gt;=0.8,"A",IF(L319&gt;=0.7,"B",IF(L319&gt;=0.6,"C",IF(L319&gt;=0.33,"D","F")))))</f>
        <v/>
      </c>
      <c r="N319" s="54">
        <f>IF(L319&gt;=0.33,"PASS","FAIL")</f>
        <v/>
      </c>
      <c r="O319" s="54">
        <f>L319&gt;=0.33</f>
        <v/>
      </c>
      <c r="P319" s="54">
        <f>RANK(L319,$L$2:$L$1001)</f>
        <v/>
      </c>
      <c r="Q319" s="54">
        <f>SUMPRODUCT(($C$2:$C$1001=C319)*($L$2:$L$1001&gt;L319))+1</f>
        <v/>
      </c>
      <c r="R319" s="57" t="n">
        <v>46091</v>
      </c>
      <c r="S319" s="58" t="n">
        <v>0.3541666666666667</v>
      </c>
      <c r="T319" s="59" t="n">
        <v>0.909</v>
      </c>
      <c r="U319" s="55">
        <f>IF(N319="PASS",IF(L319&gt;=0.9,"Excellent performance","Good, keep improving"),"Needs immediate attention")</f>
        <v/>
      </c>
    </row>
    <row r="320" ht="15" customHeight="1" s="39">
      <c r="A320" s="54" t="inlineStr">
        <is>
          <t>STU0319</t>
        </is>
      </c>
      <c r="B320" s="55" t="inlineStr">
        <is>
          <t>Ishita Chopra</t>
        </is>
      </c>
      <c r="C320" s="54" t="n">
        <v>12</v>
      </c>
      <c r="D320" s="54" t="inlineStr">
        <is>
          <t>C</t>
        </is>
      </c>
      <c r="E320" s="54" t="inlineStr">
        <is>
          <t>Female</t>
        </is>
      </c>
      <c r="F320" s="54" t="n">
        <v>72</v>
      </c>
      <c r="G320" s="54" t="n">
        <v>64</v>
      </c>
      <c r="H320" s="54" t="n">
        <v>82</v>
      </c>
      <c r="I320" s="54" t="n">
        <v>91</v>
      </c>
      <c r="J320" s="54" t="n">
        <v>59</v>
      </c>
      <c r="K320" s="54">
        <f>SUM(F320:J320)</f>
        <v/>
      </c>
      <c r="L320" s="56">
        <f>ROUND(K320/500,4)</f>
        <v/>
      </c>
      <c r="M320" s="54">
        <f>IF(L320&gt;=0.9,"A+",IF(L320&gt;=0.8,"A",IF(L320&gt;=0.7,"B",IF(L320&gt;=0.6,"C",IF(L320&gt;=0.33,"D","F")))))</f>
        <v/>
      </c>
      <c r="N320" s="54">
        <f>IF(L320&gt;=0.33,"PASS","FAIL")</f>
        <v/>
      </c>
      <c r="O320" s="54">
        <f>L320&gt;=0.33</f>
        <v/>
      </c>
      <c r="P320" s="54">
        <f>RANK(L320,$L$2:$L$1001)</f>
        <v/>
      </c>
      <c r="Q320" s="54">
        <f>SUMPRODUCT(($C$2:$C$1001=C320)*($L$2:$L$1001&gt;L320))+1</f>
        <v/>
      </c>
      <c r="R320" s="57" t="n">
        <v>46091</v>
      </c>
      <c r="S320" s="58" t="n">
        <v>0.3854166666666667</v>
      </c>
      <c r="T320" s="59" t="n">
        <v>0.773</v>
      </c>
      <c r="U320" s="55">
        <f>IF(N320="PASS",IF(L320&gt;=0.9,"Excellent performance","Good, keep improving"),"Needs immediate attention")</f>
        <v/>
      </c>
    </row>
    <row r="321" ht="15" customHeight="1" s="39">
      <c r="A321" s="54" t="inlineStr">
        <is>
          <t>STU0320</t>
        </is>
      </c>
      <c r="B321" s="55" t="inlineStr">
        <is>
          <t>Krishna Sen</t>
        </is>
      </c>
      <c r="C321" s="54" t="n">
        <v>8</v>
      </c>
      <c r="D321" s="54" t="inlineStr">
        <is>
          <t>D</t>
        </is>
      </c>
      <c r="E321" s="54" t="inlineStr">
        <is>
          <t>Male</t>
        </is>
      </c>
      <c r="F321" s="54" t="n">
        <v>100</v>
      </c>
      <c r="G321" s="54" t="n">
        <v>84</v>
      </c>
      <c r="H321" s="54" t="n">
        <v>93</v>
      </c>
      <c r="I321" s="54" t="n">
        <v>97</v>
      </c>
      <c r="J321" s="54" t="n">
        <v>91</v>
      </c>
      <c r="K321" s="54">
        <f>SUM(F321:J321)</f>
        <v/>
      </c>
      <c r="L321" s="56">
        <f>ROUND(K321/500,4)</f>
        <v/>
      </c>
      <c r="M321" s="54">
        <f>IF(L321&gt;=0.9,"A+",IF(L321&gt;=0.8,"A",IF(L321&gt;=0.7,"B",IF(L321&gt;=0.6,"C",IF(L321&gt;=0.33,"D","F")))))</f>
        <v/>
      </c>
      <c r="N321" s="54">
        <f>IF(L321&gt;=0.33,"PASS","FAIL")</f>
        <v/>
      </c>
      <c r="O321" s="54">
        <f>L321&gt;=0.33</f>
        <v/>
      </c>
      <c r="P321" s="54">
        <f>RANK(L321,$L$2:$L$1001)</f>
        <v/>
      </c>
      <c r="Q321" s="54">
        <f>SUMPRODUCT(($C$2:$C$1001=C321)*($L$2:$L$1001&gt;L321))+1</f>
        <v/>
      </c>
      <c r="R321" s="57" t="n">
        <v>46091</v>
      </c>
      <c r="S321" s="58" t="n">
        <v>0.4166666666666667</v>
      </c>
      <c r="T321" s="59" t="n">
        <v>0.889</v>
      </c>
      <c r="U321" s="55">
        <f>IF(N321="PASS",IF(L321&gt;=0.9,"Excellent performance","Good, keep improving"),"Needs immediate attention")</f>
        <v/>
      </c>
    </row>
    <row r="322" ht="15" customHeight="1" s="39">
      <c r="A322" s="54" t="inlineStr">
        <is>
          <t>STU0321</t>
        </is>
      </c>
      <c r="B322" s="55" t="inlineStr">
        <is>
          <t>Yamini Saxena</t>
        </is>
      </c>
      <c r="C322" s="54" t="n">
        <v>6</v>
      </c>
      <c r="D322" s="54" t="inlineStr">
        <is>
          <t>D</t>
        </is>
      </c>
      <c r="E322" s="54" t="inlineStr">
        <is>
          <t>Female</t>
        </is>
      </c>
      <c r="F322" s="54" t="n">
        <v>99</v>
      </c>
      <c r="G322" s="54" t="n">
        <v>93</v>
      </c>
      <c r="H322" s="54" t="n">
        <v>100</v>
      </c>
      <c r="I322" s="54" t="n">
        <v>92</v>
      </c>
      <c r="J322" s="54" t="n">
        <v>81</v>
      </c>
      <c r="K322" s="54">
        <f>SUM(F322:J322)</f>
        <v/>
      </c>
      <c r="L322" s="56">
        <f>ROUND(K322/500,4)</f>
        <v/>
      </c>
      <c r="M322" s="54">
        <f>IF(L322&gt;=0.9,"A+",IF(L322&gt;=0.8,"A",IF(L322&gt;=0.7,"B",IF(L322&gt;=0.6,"C",IF(L322&gt;=0.33,"D","F")))))</f>
        <v/>
      </c>
      <c r="N322" s="54">
        <f>IF(L322&gt;=0.33,"PASS","FAIL")</f>
        <v/>
      </c>
      <c r="O322" s="54">
        <f>L322&gt;=0.33</f>
        <v/>
      </c>
      <c r="P322" s="54">
        <f>RANK(L322,$L$2:$L$1001)</f>
        <v/>
      </c>
      <c r="Q322" s="54">
        <f>SUMPRODUCT(($C$2:$C$1001=C322)*($L$2:$L$1001&gt;L322))+1</f>
        <v/>
      </c>
      <c r="R322" s="57" t="n">
        <v>46091</v>
      </c>
      <c r="S322" s="58" t="n">
        <v>0.3541666666666667</v>
      </c>
      <c r="T322" s="59" t="n">
        <v>0.819</v>
      </c>
      <c r="U322" s="55">
        <f>IF(N322="PASS",IF(L322&gt;=0.9,"Excellent performance","Good, keep improving"),"Needs immediate attention")</f>
        <v/>
      </c>
    </row>
    <row r="323" ht="15" customHeight="1" s="39">
      <c r="A323" s="54" t="inlineStr">
        <is>
          <t>STU0322</t>
        </is>
      </c>
      <c r="B323" s="55" t="inlineStr">
        <is>
          <t>Mahi Agarwal</t>
        </is>
      </c>
      <c r="C323" s="54" t="n">
        <v>8</v>
      </c>
      <c r="D323" s="54" t="inlineStr">
        <is>
          <t>A</t>
        </is>
      </c>
      <c r="E323" s="54" t="inlineStr">
        <is>
          <t>Female</t>
        </is>
      </c>
      <c r="F323" s="54" t="n">
        <v>73</v>
      </c>
      <c r="G323" s="54" t="n">
        <v>51</v>
      </c>
      <c r="H323" s="54" t="n">
        <v>83</v>
      </c>
      <c r="I323" s="54" t="n">
        <v>68</v>
      </c>
      <c r="J323" s="54" t="n">
        <v>66</v>
      </c>
      <c r="K323" s="54">
        <f>SUM(F323:J323)</f>
        <v/>
      </c>
      <c r="L323" s="56">
        <f>ROUND(K323/500,4)</f>
        <v/>
      </c>
      <c r="M323" s="54">
        <f>IF(L323&gt;=0.9,"A+",IF(L323&gt;=0.8,"A",IF(L323&gt;=0.7,"B",IF(L323&gt;=0.6,"C",IF(L323&gt;=0.33,"D","F")))))</f>
        <v/>
      </c>
      <c r="N323" s="54">
        <f>IF(L323&gt;=0.33,"PASS","FAIL")</f>
        <v/>
      </c>
      <c r="O323" s="54">
        <f>L323&gt;=0.33</f>
        <v/>
      </c>
      <c r="P323" s="54">
        <f>RANK(L323,$L$2:$L$1001)</f>
        <v/>
      </c>
      <c r="Q323" s="54">
        <f>SUMPRODUCT(($C$2:$C$1001=C323)*($L$2:$L$1001&gt;L323))+1</f>
        <v/>
      </c>
      <c r="R323" s="57" t="n">
        <v>46091</v>
      </c>
      <c r="S323" s="58" t="n">
        <v>0.5</v>
      </c>
      <c r="T323" s="59" t="n">
        <v>0.985</v>
      </c>
      <c r="U323" s="55">
        <f>IF(N323="PASS",IF(L323&gt;=0.9,"Excellent performance","Good, keep improving"),"Needs immediate attention")</f>
        <v/>
      </c>
    </row>
    <row r="324" ht="15" customHeight="1" s="39">
      <c r="A324" s="54" t="inlineStr">
        <is>
          <t>STU0323</t>
        </is>
      </c>
      <c r="B324" s="55" t="inlineStr">
        <is>
          <t>Naveen Desai</t>
        </is>
      </c>
      <c r="C324" s="54" t="n">
        <v>2</v>
      </c>
      <c r="D324" s="54" t="inlineStr">
        <is>
          <t>B</t>
        </is>
      </c>
      <c r="E324" s="54" t="inlineStr">
        <is>
          <t>Male</t>
        </is>
      </c>
      <c r="F324" s="54" t="n">
        <v>72</v>
      </c>
      <c r="G324" s="54" t="n">
        <v>62</v>
      </c>
      <c r="H324" s="54" t="n">
        <v>67</v>
      </c>
      <c r="I324" s="54" t="n">
        <v>74</v>
      </c>
      <c r="J324" s="54" t="n">
        <v>69</v>
      </c>
      <c r="K324" s="54">
        <f>SUM(F324:J324)</f>
        <v/>
      </c>
      <c r="L324" s="56">
        <f>ROUND(K324/500,4)</f>
        <v/>
      </c>
      <c r="M324" s="54">
        <f>IF(L324&gt;=0.9,"A+",IF(L324&gt;=0.8,"A",IF(L324&gt;=0.7,"B",IF(L324&gt;=0.6,"C",IF(L324&gt;=0.33,"D","F")))))</f>
        <v/>
      </c>
      <c r="N324" s="54">
        <f>IF(L324&gt;=0.33,"PASS","FAIL")</f>
        <v/>
      </c>
      <c r="O324" s="54">
        <f>L324&gt;=0.33</f>
        <v/>
      </c>
      <c r="P324" s="54">
        <f>RANK(L324,$L$2:$L$1001)</f>
        <v/>
      </c>
      <c r="Q324" s="54">
        <f>SUMPRODUCT(($C$2:$C$1001=C324)*($L$2:$L$1001&gt;L324))+1</f>
        <v/>
      </c>
      <c r="R324" s="57" t="n">
        <v>46091</v>
      </c>
      <c r="S324" s="58" t="n">
        <v>0.4166666666666667</v>
      </c>
      <c r="T324" s="59" t="n">
        <v>0.9419999999999999</v>
      </c>
      <c r="U324" s="55">
        <f>IF(N324="PASS",IF(L324&gt;=0.9,"Excellent performance","Good, keep improving"),"Needs immediate attention")</f>
        <v/>
      </c>
    </row>
    <row r="325" ht="15" customHeight="1" s="39">
      <c r="A325" s="54" t="inlineStr">
        <is>
          <t>STU0324</t>
        </is>
      </c>
      <c r="B325" s="55" t="inlineStr">
        <is>
          <t>Parth Bhat</t>
        </is>
      </c>
      <c r="C325" s="54" t="n">
        <v>12</v>
      </c>
      <c r="D325" s="54" t="inlineStr">
        <is>
          <t>B</t>
        </is>
      </c>
      <c r="E325" s="54" t="inlineStr">
        <is>
          <t>Male</t>
        </is>
      </c>
      <c r="F325" s="54" t="n">
        <v>61</v>
      </c>
      <c r="G325" s="54" t="n">
        <v>54</v>
      </c>
      <c r="H325" s="54" t="n">
        <v>77</v>
      </c>
      <c r="I325" s="54" t="n">
        <v>66</v>
      </c>
      <c r="J325" s="54" t="n">
        <v>61</v>
      </c>
      <c r="K325" s="54">
        <f>SUM(F325:J325)</f>
        <v/>
      </c>
      <c r="L325" s="56">
        <f>ROUND(K325/500,4)</f>
        <v/>
      </c>
      <c r="M325" s="54">
        <f>IF(L325&gt;=0.9,"A+",IF(L325&gt;=0.8,"A",IF(L325&gt;=0.7,"B",IF(L325&gt;=0.6,"C",IF(L325&gt;=0.33,"D","F")))))</f>
        <v/>
      </c>
      <c r="N325" s="54">
        <f>IF(L325&gt;=0.33,"PASS","FAIL")</f>
        <v/>
      </c>
      <c r="O325" s="54">
        <f>L325&gt;=0.33</f>
        <v/>
      </c>
      <c r="P325" s="54">
        <f>RANK(L325,$L$2:$L$1001)</f>
        <v/>
      </c>
      <c r="Q325" s="54">
        <f>SUMPRODUCT(($C$2:$C$1001=C325)*($L$2:$L$1001&gt;L325))+1</f>
        <v/>
      </c>
      <c r="R325" s="57" t="n">
        <v>46091</v>
      </c>
      <c r="S325" s="58" t="n">
        <v>0.5104166666666666</v>
      </c>
      <c r="T325" s="59" t="n">
        <v>0.998</v>
      </c>
      <c r="U325" s="55">
        <f>IF(N325="PASS",IF(L325&gt;=0.9,"Excellent performance","Good, keep improving"),"Needs immediate attention")</f>
        <v/>
      </c>
    </row>
    <row r="326" ht="15" customHeight="1" s="39">
      <c r="A326" s="54" t="inlineStr">
        <is>
          <t>STU0325</t>
        </is>
      </c>
      <c r="B326" s="55" t="inlineStr">
        <is>
          <t>Priya Sen</t>
        </is>
      </c>
      <c r="C326" s="54" t="n">
        <v>9</v>
      </c>
      <c r="D326" s="54" t="inlineStr">
        <is>
          <t>C</t>
        </is>
      </c>
      <c r="E326" s="54" t="inlineStr">
        <is>
          <t>Female</t>
        </is>
      </c>
      <c r="F326" s="54" t="n">
        <v>61</v>
      </c>
      <c r="G326" s="54" t="n">
        <v>85</v>
      </c>
      <c r="H326" s="54" t="n">
        <v>91</v>
      </c>
      <c r="I326" s="54" t="n">
        <v>86</v>
      </c>
      <c r="J326" s="54" t="n">
        <v>65</v>
      </c>
      <c r="K326" s="54">
        <f>SUM(F326:J326)</f>
        <v/>
      </c>
      <c r="L326" s="56">
        <f>ROUND(K326/500,4)</f>
        <v/>
      </c>
      <c r="M326" s="54">
        <f>IF(L326&gt;=0.9,"A+",IF(L326&gt;=0.8,"A",IF(L326&gt;=0.7,"B",IF(L326&gt;=0.6,"C",IF(L326&gt;=0.33,"D","F")))))</f>
        <v/>
      </c>
      <c r="N326" s="54">
        <f>IF(L326&gt;=0.33,"PASS","FAIL")</f>
        <v/>
      </c>
      <c r="O326" s="54">
        <f>L326&gt;=0.33</f>
        <v/>
      </c>
      <c r="P326" s="54">
        <f>RANK(L326,$L$2:$L$1001)</f>
        <v/>
      </c>
      <c r="Q326" s="54">
        <f>SUMPRODUCT(($C$2:$C$1001=C326)*($L$2:$L$1001&gt;L326))+1</f>
        <v/>
      </c>
      <c r="R326" s="57" t="n">
        <v>46091</v>
      </c>
      <c r="S326" s="58" t="n">
        <v>0.34375</v>
      </c>
      <c r="T326" s="59" t="n">
        <v>0.855</v>
      </c>
      <c r="U326" s="55">
        <f>IF(N326="PASS",IF(L326&gt;=0.9,"Excellent performance","Good, keep improving"),"Needs immediate attention")</f>
        <v/>
      </c>
    </row>
    <row r="327" ht="15" customHeight="1" s="39">
      <c r="A327" s="54" t="inlineStr">
        <is>
          <t>STU0326</t>
        </is>
      </c>
      <c r="B327" s="55" t="inlineStr">
        <is>
          <t>Rajat Verma</t>
        </is>
      </c>
      <c r="C327" s="54" t="n">
        <v>8</v>
      </c>
      <c r="D327" s="54" t="inlineStr">
        <is>
          <t>D</t>
        </is>
      </c>
      <c r="E327" s="54" t="inlineStr">
        <is>
          <t>Male</t>
        </is>
      </c>
      <c r="F327" s="54" t="n">
        <v>83</v>
      </c>
      <c r="G327" s="54" t="n">
        <v>75</v>
      </c>
      <c r="H327" s="54" t="n">
        <v>72</v>
      </c>
      <c r="I327" s="54" t="n">
        <v>72</v>
      </c>
      <c r="J327" s="54" t="n">
        <v>64</v>
      </c>
      <c r="K327" s="54">
        <f>SUM(F327:J327)</f>
        <v/>
      </c>
      <c r="L327" s="56">
        <f>ROUND(K327/500,4)</f>
        <v/>
      </c>
      <c r="M327" s="54">
        <f>IF(L327&gt;=0.9,"A+",IF(L327&gt;=0.8,"A",IF(L327&gt;=0.7,"B",IF(L327&gt;=0.6,"C",IF(L327&gt;=0.33,"D","F")))))</f>
        <v/>
      </c>
      <c r="N327" s="54">
        <f>IF(L327&gt;=0.33,"PASS","FAIL")</f>
        <v/>
      </c>
      <c r="O327" s="54">
        <f>L327&gt;=0.33</f>
        <v/>
      </c>
      <c r="P327" s="54">
        <f>RANK(L327,$L$2:$L$1001)</f>
        <v/>
      </c>
      <c r="Q327" s="54">
        <f>SUMPRODUCT(($C$2:$C$1001=C327)*($L$2:$L$1001&gt;L327))+1</f>
        <v/>
      </c>
      <c r="R327" s="57" t="n">
        <v>46091</v>
      </c>
      <c r="S327" s="58" t="n">
        <v>0.3958333333333333</v>
      </c>
      <c r="T327" s="59" t="n">
        <v>0.947</v>
      </c>
      <c r="U327" s="55">
        <f>IF(N327="PASS",IF(L327&gt;=0.9,"Excellent performance","Good, keep improving"),"Needs immediate attention")</f>
        <v/>
      </c>
    </row>
    <row r="328" ht="15" customHeight="1" s="39">
      <c r="A328" s="54" t="inlineStr">
        <is>
          <t>STU0327</t>
        </is>
      </c>
      <c r="B328" s="55" t="inlineStr">
        <is>
          <t>Kajal Naidu</t>
        </is>
      </c>
      <c r="C328" s="54" t="n">
        <v>3</v>
      </c>
      <c r="D328" s="54" t="inlineStr">
        <is>
          <t>D</t>
        </is>
      </c>
      <c r="E328" s="54" t="inlineStr">
        <is>
          <t>Female</t>
        </is>
      </c>
      <c r="F328" s="54" t="n">
        <v>64</v>
      </c>
      <c r="G328" s="54" t="n">
        <v>50</v>
      </c>
      <c r="H328" s="54" t="n">
        <v>75</v>
      </c>
      <c r="I328" s="54" t="n">
        <v>74</v>
      </c>
      <c r="J328" s="54" t="n">
        <v>71</v>
      </c>
      <c r="K328" s="54">
        <f>SUM(F328:J328)</f>
        <v/>
      </c>
      <c r="L328" s="56">
        <f>ROUND(K328/500,4)</f>
        <v/>
      </c>
      <c r="M328" s="54">
        <f>IF(L328&gt;=0.9,"A+",IF(L328&gt;=0.8,"A",IF(L328&gt;=0.7,"B",IF(L328&gt;=0.6,"C",IF(L328&gt;=0.33,"D","F")))))</f>
        <v/>
      </c>
      <c r="N328" s="54">
        <f>IF(L328&gt;=0.33,"PASS","FAIL")</f>
        <v/>
      </c>
      <c r="O328" s="54">
        <f>L328&gt;=0.33</f>
        <v/>
      </c>
      <c r="P328" s="54">
        <f>RANK(L328,$L$2:$L$1001)</f>
        <v/>
      </c>
      <c r="Q328" s="54">
        <f>SUMPRODUCT(($C$2:$C$1001=C328)*($L$2:$L$1001&gt;L328))+1</f>
        <v/>
      </c>
      <c r="R328" s="57" t="n">
        <v>46091</v>
      </c>
      <c r="S328" s="58" t="n">
        <v>0.4895833333333333</v>
      </c>
      <c r="T328" s="59" t="n">
        <v>0.958</v>
      </c>
      <c r="U328" s="55">
        <f>IF(N328="PASS",IF(L328&gt;=0.9,"Excellent performance","Good, keep improving"),"Needs immediate attention")</f>
        <v/>
      </c>
    </row>
    <row r="329" ht="15" customHeight="1" s="39">
      <c r="A329" s="54" t="inlineStr">
        <is>
          <t>STU0328</t>
        </is>
      </c>
      <c r="B329" s="55" t="inlineStr">
        <is>
          <t>Vanya Srivastava</t>
        </is>
      </c>
      <c r="C329" s="54" t="n">
        <v>12</v>
      </c>
      <c r="D329" s="54" t="inlineStr">
        <is>
          <t>D</t>
        </is>
      </c>
      <c r="E329" s="54" t="inlineStr">
        <is>
          <t>Female</t>
        </is>
      </c>
      <c r="F329" s="54" t="n">
        <v>64</v>
      </c>
      <c r="G329" s="54" t="n">
        <v>67</v>
      </c>
      <c r="H329" s="54" t="n">
        <v>82</v>
      </c>
      <c r="I329" s="54" t="n">
        <v>71</v>
      </c>
      <c r="J329" s="54" t="n">
        <v>67</v>
      </c>
      <c r="K329" s="54">
        <f>SUM(F329:J329)</f>
        <v/>
      </c>
      <c r="L329" s="56">
        <f>ROUND(K329/500,4)</f>
        <v/>
      </c>
      <c r="M329" s="54">
        <f>IF(L329&gt;=0.9,"A+",IF(L329&gt;=0.8,"A",IF(L329&gt;=0.7,"B",IF(L329&gt;=0.6,"C",IF(L329&gt;=0.33,"D","F")))))</f>
        <v/>
      </c>
      <c r="N329" s="54">
        <f>IF(L329&gt;=0.33,"PASS","FAIL")</f>
        <v/>
      </c>
      <c r="O329" s="54">
        <f>L329&gt;=0.33</f>
        <v/>
      </c>
      <c r="P329" s="54">
        <f>RANK(L329,$L$2:$L$1001)</f>
        <v/>
      </c>
      <c r="Q329" s="54">
        <f>SUMPRODUCT(($C$2:$C$1001=C329)*($L$2:$L$1001&gt;L329))+1</f>
        <v/>
      </c>
      <c r="R329" s="57" t="n">
        <v>46091</v>
      </c>
      <c r="S329" s="58" t="n">
        <v>0.46875</v>
      </c>
      <c r="T329" s="59" t="n">
        <v>0.856</v>
      </c>
      <c r="U329" s="55">
        <f>IF(N329="PASS",IF(L329&gt;=0.9,"Excellent performance","Good, keep improving"),"Needs immediate attention")</f>
        <v/>
      </c>
    </row>
    <row r="330" ht="15" customHeight="1" s="39">
      <c r="A330" s="54" t="inlineStr">
        <is>
          <t>STU0329</t>
        </is>
      </c>
      <c r="B330" s="55" t="inlineStr">
        <is>
          <t>Ira Rathi</t>
        </is>
      </c>
      <c r="C330" s="54" t="n">
        <v>7</v>
      </c>
      <c r="D330" s="54" t="inlineStr">
        <is>
          <t>A</t>
        </is>
      </c>
      <c r="E330" s="54" t="inlineStr">
        <is>
          <t>Female</t>
        </is>
      </c>
      <c r="F330" s="54" t="n">
        <v>76</v>
      </c>
      <c r="G330" s="54" t="n">
        <v>69</v>
      </c>
      <c r="H330" s="54" t="n">
        <v>75</v>
      </c>
      <c r="I330" s="54" t="n">
        <v>81</v>
      </c>
      <c r="J330" s="54" t="n">
        <v>71</v>
      </c>
      <c r="K330" s="54">
        <f>SUM(F330:J330)</f>
        <v/>
      </c>
      <c r="L330" s="56">
        <f>ROUND(K330/500,4)</f>
        <v/>
      </c>
      <c r="M330" s="54">
        <f>IF(L330&gt;=0.9,"A+",IF(L330&gt;=0.8,"A",IF(L330&gt;=0.7,"B",IF(L330&gt;=0.6,"C",IF(L330&gt;=0.33,"D","F")))))</f>
        <v/>
      </c>
      <c r="N330" s="54">
        <f>IF(L330&gt;=0.33,"PASS","FAIL")</f>
        <v/>
      </c>
      <c r="O330" s="54">
        <f>L330&gt;=0.33</f>
        <v/>
      </c>
      <c r="P330" s="54">
        <f>RANK(L330,$L$2:$L$1001)</f>
        <v/>
      </c>
      <c r="Q330" s="54">
        <f>SUMPRODUCT(($C$2:$C$1001=C330)*($L$2:$L$1001&gt;L330))+1</f>
        <v/>
      </c>
      <c r="R330" s="57" t="n">
        <v>46091</v>
      </c>
      <c r="S330" s="58" t="n">
        <v>0.4791666666666667</v>
      </c>
      <c r="T330" s="59" t="n">
        <v>0.961</v>
      </c>
      <c r="U330" s="55">
        <f>IF(N330="PASS",IF(L330&gt;=0.9,"Excellent performance","Good, keep improving"),"Needs immediate attention")</f>
        <v/>
      </c>
    </row>
    <row r="331" ht="15" customHeight="1" s="39">
      <c r="A331" s="54" t="inlineStr">
        <is>
          <t>STU0330</t>
        </is>
      </c>
      <c r="B331" s="55" t="inlineStr">
        <is>
          <t>Ishaan Sharma</t>
        </is>
      </c>
      <c r="C331" s="54" t="n">
        <v>6</v>
      </c>
      <c r="D331" s="54" t="inlineStr">
        <is>
          <t>C</t>
        </is>
      </c>
      <c r="E331" s="54" t="inlineStr">
        <is>
          <t>Male</t>
        </is>
      </c>
      <c r="F331" s="54" t="n">
        <v>46</v>
      </c>
      <c r="G331" s="54" t="n">
        <v>59</v>
      </c>
      <c r="H331" s="54" t="n">
        <v>58</v>
      </c>
      <c r="I331" s="54" t="n">
        <v>68</v>
      </c>
      <c r="J331" s="54" t="n">
        <v>73</v>
      </c>
      <c r="K331" s="54">
        <f>SUM(F331:J331)</f>
        <v/>
      </c>
      <c r="L331" s="56">
        <f>ROUND(K331/500,4)</f>
        <v/>
      </c>
      <c r="M331" s="54">
        <f>IF(L331&gt;=0.9,"A+",IF(L331&gt;=0.8,"A",IF(L331&gt;=0.7,"B",IF(L331&gt;=0.6,"C",IF(L331&gt;=0.33,"D","F")))))</f>
        <v/>
      </c>
      <c r="N331" s="54">
        <f>IF(L331&gt;=0.33,"PASS","FAIL")</f>
        <v/>
      </c>
      <c r="O331" s="54">
        <f>L331&gt;=0.33</f>
        <v/>
      </c>
      <c r="P331" s="54">
        <f>RANK(L331,$L$2:$L$1001)</f>
        <v/>
      </c>
      <c r="Q331" s="54">
        <f>SUMPRODUCT(($C$2:$C$1001=C331)*($L$2:$L$1001&gt;L331))+1</f>
        <v/>
      </c>
      <c r="R331" s="57" t="n">
        <v>46091</v>
      </c>
      <c r="S331" s="58" t="n">
        <v>0.3645833333333333</v>
      </c>
      <c r="T331" s="59" t="n">
        <v>0.831</v>
      </c>
      <c r="U331" s="55">
        <f>IF(N331="PASS",IF(L331&gt;=0.9,"Excellent performance","Good, keep improving"),"Needs immediate attention")</f>
        <v/>
      </c>
    </row>
    <row r="332" ht="15" customHeight="1" s="39">
      <c r="A332" s="54" t="inlineStr">
        <is>
          <t>STU0331</t>
        </is>
      </c>
      <c r="B332" s="55" t="inlineStr">
        <is>
          <t>Pari Agarwal</t>
        </is>
      </c>
      <c r="C332" s="54" t="n">
        <v>2</v>
      </c>
      <c r="D332" s="54" t="inlineStr">
        <is>
          <t>A</t>
        </is>
      </c>
      <c r="E332" s="54" t="inlineStr">
        <is>
          <t>Female</t>
        </is>
      </c>
      <c r="F332" s="54" t="n">
        <v>65</v>
      </c>
      <c r="G332" s="54" t="n">
        <v>72</v>
      </c>
      <c r="H332" s="54" t="n">
        <v>73</v>
      </c>
      <c r="I332" s="54" t="n">
        <v>79</v>
      </c>
      <c r="J332" s="54" t="n">
        <v>65</v>
      </c>
      <c r="K332" s="54">
        <f>SUM(F332:J332)</f>
        <v/>
      </c>
      <c r="L332" s="56">
        <f>ROUND(K332/500,4)</f>
        <v/>
      </c>
      <c r="M332" s="54">
        <f>IF(L332&gt;=0.9,"A+",IF(L332&gt;=0.8,"A",IF(L332&gt;=0.7,"B",IF(L332&gt;=0.6,"C",IF(L332&gt;=0.33,"D","F")))))</f>
        <v/>
      </c>
      <c r="N332" s="54">
        <f>IF(L332&gt;=0.33,"PASS","FAIL")</f>
        <v/>
      </c>
      <c r="O332" s="54">
        <f>L332&gt;=0.33</f>
        <v/>
      </c>
      <c r="P332" s="54">
        <f>RANK(L332,$L$2:$L$1001)</f>
        <v/>
      </c>
      <c r="Q332" s="54">
        <f>SUMPRODUCT(($C$2:$C$1001=C332)*($L$2:$L$1001&gt;L332))+1</f>
        <v/>
      </c>
      <c r="R332" s="57" t="n">
        <v>46091</v>
      </c>
      <c r="S332" s="58" t="n">
        <v>0.4166666666666667</v>
      </c>
      <c r="T332" s="59" t="n">
        <v>0.959</v>
      </c>
      <c r="U332" s="55">
        <f>IF(N332="PASS",IF(L332&gt;=0.9,"Excellent performance","Good, keep improving"),"Needs immediate attention")</f>
        <v/>
      </c>
    </row>
    <row r="333" ht="15" customHeight="1" s="39">
      <c r="A333" s="54" t="inlineStr">
        <is>
          <t>STU0332</t>
        </is>
      </c>
      <c r="B333" s="55" t="inlineStr">
        <is>
          <t>Lakshay Kumar</t>
        </is>
      </c>
      <c r="C333" s="54" t="n">
        <v>6</v>
      </c>
      <c r="D333" s="54" t="inlineStr">
        <is>
          <t>D</t>
        </is>
      </c>
      <c r="E333" s="54" t="inlineStr">
        <is>
          <t>Male</t>
        </is>
      </c>
      <c r="F333" s="54" t="n">
        <v>84</v>
      </c>
      <c r="G333" s="54" t="n">
        <v>68</v>
      </c>
      <c r="H333" s="54" t="n">
        <v>62</v>
      </c>
      <c r="I333" s="54" t="n">
        <v>55</v>
      </c>
      <c r="J333" s="54" t="n">
        <v>58</v>
      </c>
      <c r="K333" s="54">
        <f>SUM(F333:J333)</f>
        <v/>
      </c>
      <c r="L333" s="56">
        <f>ROUND(K333/500,4)</f>
        <v/>
      </c>
      <c r="M333" s="54">
        <f>IF(L333&gt;=0.9,"A+",IF(L333&gt;=0.8,"A",IF(L333&gt;=0.7,"B",IF(L333&gt;=0.6,"C",IF(L333&gt;=0.33,"D","F")))))</f>
        <v/>
      </c>
      <c r="N333" s="54">
        <f>IF(L333&gt;=0.33,"PASS","FAIL")</f>
        <v/>
      </c>
      <c r="O333" s="54">
        <f>L333&gt;=0.33</f>
        <v/>
      </c>
      <c r="P333" s="54">
        <f>RANK(L333,$L$2:$L$1001)</f>
        <v/>
      </c>
      <c r="Q333" s="54">
        <f>SUMPRODUCT(($C$2:$C$1001=C333)*($L$2:$L$1001&gt;L333))+1</f>
        <v/>
      </c>
      <c r="R333" s="57" t="n">
        <v>46091</v>
      </c>
      <c r="S333" s="58" t="n">
        <v>0.34375</v>
      </c>
      <c r="T333" s="59" t="n">
        <v>0.806</v>
      </c>
      <c r="U333" s="55">
        <f>IF(N333="PASS",IF(L333&gt;=0.9,"Excellent performance","Good, keep improving"),"Needs immediate attention")</f>
        <v/>
      </c>
    </row>
    <row r="334" ht="15" customHeight="1" s="39">
      <c r="A334" s="54" t="inlineStr">
        <is>
          <t>STU0333</t>
        </is>
      </c>
      <c r="B334" s="55" t="inlineStr">
        <is>
          <t>Trisha Rao</t>
        </is>
      </c>
      <c r="C334" s="54" t="n">
        <v>11</v>
      </c>
      <c r="D334" s="54" t="inlineStr">
        <is>
          <t>C</t>
        </is>
      </c>
      <c r="E334" s="54" t="inlineStr">
        <is>
          <t>Female</t>
        </is>
      </c>
      <c r="F334" s="54" t="n">
        <v>70</v>
      </c>
      <c r="G334" s="54" t="n">
        <v>57</v>
      </c>
      <c r="H334" s="54" t="n">
        <v>63</v>
      </c>
      <c r="I334" s="54" t="n">
        <v>71</v>
      </c>
      <c r="J334" s="54" t="n">
        <v>56</v>
      </c>
      <c r="K334" s="54">
        <f>SUM(F334:J334)</f>
        <v/>
      </c>
      <c r="L334" s="56">
        <f>ROUND(K334/500,4)</f>
        <v/>
      </c>
      <c r="M334" s="54">
        <f>IF(L334&gt;=0.9,"A+",IF(L334&gt;=0.8,"A",IF(L334&gt;=0.7,"B",IF(L334&gt;=0.6,"C",IF(L334&gt;=0.33,"D","F")))))</f>
        <v/>
      </c>
      <c r="N334" s="54">
        <f>IF(L334&gt;=0.33,"PASS","FAIL")</f>
        <v/>
      </c>
      <c r="O334" s="54">
        <f>L334&gt;=0.33</f>
        <v/>
      </c>
      <c r="P334" s="54">
        <f>RANK(L334,$L$2:$L$1001)</f>
        <v/>
      </c>
      <c r="Q334" s="54">
        <f>SUMPRODUCT(($C$2:$C$1001=C334)*($L$2:$L$1001&gt;L334))+1</f>
        <v/>
      </c>
      <c r="R334" s="57" t="n">
        <v>46091</v>
      </c>
      <c r="S334" s="58" t="n">
        <v>0.3958333333333333</v>
      </c>
      <c r="T334" s="59" t="n">
        <v>0.826</v>
      </c>
      <c r="U334" s="55">
        <f>IF(N334="PASS",IF(L334&gt;=0.9,"Excellent performance","Good, keep improving"),"Needs immediate attention")</f>
        <v/>
      </c>
    </row>
    <row r="335" ht="15" customHeight="1" s="39">
      <c r="A335" s="54" t="inlineStr">
        <is>
          <t>STU0334</t>
        </is>
      </c>
      <c r="B335" s="55" t="inlineStr">
        <is>
          <t>Heer Bhat</t>
        </is>
      </c>
      <c r="C335" s="54" t="n">
        <v>1</v>
      </c>
      <c r="D335" s="54" t="inlineStr">
        <is>
          <t>C</t>
        </is>
      </c>
      <c r="E335" s="54" t="inlineStr">
        <is>
          <t>Female</t>
        </is>
      </c>
      <c r="F335" s="54" t="n">
        <v>61</v>
      </c>
      <c r="G335" s="54" t="n">
        <v>64</v>
      </c>
      <c r="H335" s="54" t="n">
        <v>97</v>
      </c>
      <c r="I335" s="54" t="n">
        <v>83</v>
      </c>
      <c r="J335" s="54" t="n">
        <v>90</v>
      </c>
      <c r="K335" s="54">
        <f>SUM(F335:J335)</f>
        <v/>
      </c>
      <c r="L335" s="56">
        <f>ROUND(K335/500,4)</f>
        <v/>
      </c>
      <c r="M335" s="54">
        <f>IF(L335&gt;=0.9,"A+",IF(L335&gt;=0.8,"A",IF(L335&gt;=0.7,"B",IF(L335&gt;=0.6,"C",IF(L335&gt;=0.33,"D","F")))))</f>
        <v/>
      </c>
      <c r="N335" s="54">
        <f>IF(L335&gt;=0.33,"PASS","FAIL")</f>
        <v/>
      </c>
      <c r="O335" s="54">
        <f>L335&gt;=0.33</f>
        <v/>
      </c>
      <c r="P335" s="54">
        <f>RANK(L335,$L$2:$L$1001)</f>
        <v/>
      </c>
      <c r="Q335" s="54">
        <f>SUMPRODUCT(($C$2:$C$1001=C335)*($L$2:$L$1001&gt;L335))+1</f>
        <v/>
      </c>
      <c r="R335" s="57" t="n">
        <v>46091</v>
      </c>
      <c r="S335" s="58" t="n">
        <v>0.4895833333333333</v>
      </c>
      <c r="T335" s="59" t="n">
        <v>0.9389999999999999</v>
      </c>
      <c r="U335" s="55">
        <f>IF(N335="PASS",IF(L335&gt;=0.9,"Excellent performance","Good, keep improving"),"Needs immediate attention")</f>
        <v/>
      </c>
    </row>
    <row r="336" ht="15" customHeight="1" s="39">
      <c r="A336" s="54" t="inlineStr">
        <is>
          <t>STU0335</t>
        </is>
      </c>
      <c r="B336" s="55" t="inlineStr">
        <is>
          <t>Vanya Sharma</t>
        </is>
      </c>
      <c r="C336" s="54" t="n">
        <v>9</v>
      </c>
      <c r="D336" s="54" t="inlineStr">
        <is>
          <t>C</t>
        </is>
      </c>
      <c r="E336" s="54" t="inlineStr">
        <is>
          <t>Female</t>
        </is>
      </c>
      <c r="F336" s="54" t="n">
        <v>75</v>
      </c>
      <c r="G336" s="54" t="n">
        <v>65</v>
      </c>
      <c r="H336" s="54" t="n">
        <v>95</v>
      </c>
      <c r="I336" s="54" t="n">
        <v>60</v>
      </c>
      <c r="J336" s="54" t="n">
        <v>66</v>
      </c>
      <c r="K336" s="54">
        <f>SUM(F336:J336)</f>
        <v/>
      </c>
      <c r="L336" s="56">
        <f>ROUND(K336/500,4)</f>
        <v/>
      </c>
      <c r="M336" s="54">
        <f>IF(L336&gt;=0.9,"A+",IF(L336&gt;=0.8,"A",IF(L336&gt;=0.7,"B",IF(L336&gt;=0.6,"C",IF(L336&gt;=0.33,"D","F")))))</f>
        <v/>
      </c>
      <c r="N336" s="54">
        <f>IF(L336&gt;=0.33,"PASS","FAIL")</f>
        <v/>
      </c>
      <c r="O336" s="54">
        <f>L336&gt;=0.33</f>
        <v/>
      </c>
      <c r="P336" s="54">
        <f>RANK(L336,$L$2:$L$1001)</f>
        <v/>
      </c>
      <c r="Q336" s="54">
        <f>SUMPRODUCT(($C$2:$C$1001=C336)*($L$2:$L$1001&gt;L336))+1</f>
        <v/>
      </c>
      <c r="R336" s="57" t="n">
        <v>46091</v>
      </c>
      <c r="S336" s="58" t="n">
        <v>0.40625</v>
      </c>
      <c r="T336" s="59" t="n">
        <v>0.842</v>
      </c>
      <c r="U336" s="55">
        <f>IF(N336="PASS",IF(L336&gt;=0.9,"Excellent performance","Good, keep improving"),"Needs immediate attention")</f>
        <v/>
      </c>
    </row>
    <row r="337" ht="15" customHeight="1" s="39">
      <c r="A337" s="54" t="inlineStr">
        <is>
          <t>STU0336</t>
        </is>
      </c>
      <c r="B337" s="55" t="inlineStr">
        <is>
          <t>Dhruv Khanna</t>
        </is>
      </c>
      <c r="C337" s="54" t="n">
        <v>8</v>
      </c>
      <c r="D337" s="54" t="inlineStr">
        <is>
          <t>D</t>
        </is>
      </c>
      <c r="E337" s="54" t="inlineStr">
        <is>
          <t>Male</t>
        </is>
      </c>
      <c r="F337" s="54" t="n">
        <v>55</v>
      </c>
      <c r="G337" s="54" t="n">
        <v>2</v>
      </c>
      <c r="H337" s="54" t="n">
        <v>3</v>
      </c>
      <c r="I337" s="54" t="n">
        <v>35</v>
      </c>
      <c r="J337" s="54" t="n">
        <v>19</v>
      </c>
      <c r="K337" s="54">
        <f>SUM(F337:J337)</f>
        <v/>
      </c>
      <c r="L337" s="56">
        <f>ROUND(K337/500,4)</f>
        <v/>
      </c>
      <c r="M337" s="54">
        <f>IF(L337&gt;=0.9,"A+",IF(L337&gt;=0.8,"A",IF(L337&gt;=0.7,"B",IF(L337&gt;=0.6,"C",IF(L337&gt;=0.33,"D","F")))))</f>
        <v/>
      </c>
      <c r="N337" s="54">
        <f>IF(L337&gt;=0.33,"PASS","FAIL")</f>
        <v/>
      </c>
      <c r="O337" s="54">
        <f>L337&gt;=0.33</f>
        <v/>
      </c>
      <c r="P337" s="54">
        <f>RANK(L337,$L$2:$L$1001)</f>
        <v/>
      </c>
      <c r="Q337" s="54">
        <f>SUMPRODUCT(($C$2:$C$1001=C337)*($L$2:$L$1001&gt;L337))+1</f>
        <v/>
      </c>
      <c r="R337" s="57" t="n">
        <v>46091</v>
      </c>
      <c r="S337" s="58" t="n">
        <v>0.5</v>
      </c>
      <c r="T337" s="59" t="n">
        <v>0.765</v>
      </c>
      <c r="U337" s="55">
        <f>IF(N337="PASS",IF(L337&gt;=0.9,"Excellent performance","Good, keep improving"),"Needs immediate attention")</f>
        <v/>
      </c>
    </row>
    <row r="338" ht="15" customHeight="1" s="39">
      <c r="A338" s="54" t="inlineStr">
        <is>
          <t>STU0337</t>
        </is>
      </c>
      <c r="B338" s="55" t="inlineStr">
        <is>
          <t>Advait Naidu</t>
        </is>
      </c>
      <c r="C338" s="54" t="n">
        <v>12</v>
      </c>
      <c r="D338" s="54" t="inlineStr">
        <is>
          <t>A</t>
        </is>
      </c>
      <c r="E338" s="54" t="inlineStr">
        <is>
          <t>Male</t>
        </is>
      </c>
      <c r="F338" s="54" t="n">
        <v>78</v>
      </c>
      <c r="G338" s="54" t="n">
        <v>94</v>
      </c>
      <c r="H338" s="54" t="n">
        <v>87</v>
      </c>
      <c r="I338" s="54" t="n">
        <v>81</v>
      </c>
      <c r="J338" s="54" t="n">
        <v>80</v>
      </c>
      <c r="K338" s="54">
        <f>SUM(F338:J338)</f>
        <v/>
      </c>
      <c r="L338" s="56">
        <f>ROUND(K338/500,4)</f>
        <v/>
      </c>
      <c r="M338" s="54">
        <f>IF(L338&gt;=0.9,"A+",IF(L338&gt;=0.8,"A",IF(L338&gt;=0.7,"B",IF(L338&gt;=0.6,"C",IF(L338&gt;=0.33,"D","F")))))</f>
        <v/>
      </c>
      <c r="N338" s="54">
        <f>IF(L338&gt;=0.33,"PASS","FAIL")</f>
        <v/>
      </c>
      <c r="O338" s="54">
        <f>L338&gt;=0.33</f>
        <v/>
      </c>
      <c r="P338" s="54">
        <f>RANK(L338,$L$2:$L$1001)</f>
        <v/>
      </c>
      <c r="Q338" s="54">
        <f>SUMPRODUCT(($C$2:$C$1001=C338)*($L$2:$L$1001&gt;L338))+1</f>
        <v/>
      </c>
      <c r="R338" s="57" t="n">
        <v>46091</v>
      </c>
      <c r="S338" s="58" t="n">
        <v>0.4375</v>
      </c>
      <c r="T338" s="59" t="n">
        <v>0.824</v>
      </c>
      <c r="U338" s="55">
        <f>IF(N338="PASS",IF(L338&gt;=0.9,"Excellent performance","Good, keep improving"),"Needs immediate attention")</f>
        <v/>
      </c>
    </row>
    <row r="339" ht="15" customHeight="1" s="39">
      <c r="A339" s="54" t="inlineStr">
        <is>
          <t>STU0338</t>
        </is>
      </c>
      <c r="B339" s="55" t="inlineStr">
        <is>
          <t>Vikram Trivedi</t>
        </is>
      </c>
      <c r="C339" s="54" t="n">
        <v>1</v>
      </c>
      <c r="D339" s="54" t="inlineStr">
        <is>
          <t>B</t>
        </is>
      </c>
      <c r="E339" s="54" t="inlineStr">
        <is>
          <t>Male</t>
        </is>
      </c>
      <c r="F339" s="54" t="n">
        <v>59</v>
      </c>
      <c r="G339" s="54" t="n">
        <v>69</v>
      </c>
      <c r="H339" s="54" t="n">
        <v>30</v>
      </c>
      <c r="I339" s="54" t="n">
        <v>56</v>
      </c>
      <c r="J339" s="54" t="n">
        <v>79</v>
      </c>
      <c r="K339" s="54">
        <f>SUM(F339:J339)</f>
        <v/>
      </c>
      <c r="L339" s="56">
        <f>ROUND(K339/500,4)</f>
        <v/>
      </c>
      <c r="M339" s="54">
        <f>IF(L339&gt;=0.9,"A+",IF(L339&gt;=0.8,"A",IF(L339&gt;=0.7,"B",IF(L339&gt;=0.6,"C",IF(L339&gt;=0.33,"D","F")))))</f>
        <v/>
      </c>
      <c r="N339" s="54">
        <f>IF(L339&gt;=0.33,"PASS","FAIL")</f>
        <v/>
      </c>
      <c r="O339" s="54">
        <f>L339&gt;=0.33</f>
        <v/>
      </c>
      <c r="P339" s="54">
        <f>RANK(L339,$L$2:$L$1001)</f>
        <v/>
      </c>
      <c r="Q339" s="54">
        <f>SUMPRODUCT(($C$2:$C$1001=C339)*($L$2:$L$1001&gt;L339))+1</f>
        <v/>
      </c>
      <c r="R339" s="57" t="n">
        <v>46091</v>
      </c>
      <c r="S339" s="58" t="n">
        <v>0.4375</v>
      </c>
      <c r="T339" s="59" t="n">
        <v>0.93</v>
      </c>
      <c r="U339" s="55">
        <f>IF(N339="PASS",IF(L339&gt;=0.9,"Excellent performance","Good, keep improving"),"Needs immediate attention")</f>
        <v/>
      </c>
    </row>
    <row r="340" ht="15" customHeight="1" s="39">
      <c r="A340" s="54" t="inlineStr">
        <is>
          <t>STU0339</t>
        </is>
      </c>
      <c r="B340" s="55" t="inlineStr">
        <is>
          <t>Devansh Ahluwalia</t>
        </is>
      </c>
      <c r="C340" s="54" t="n">
        <v>3</v>
      </c>
      <c r="D340" s="54" t="inlineStr">
        <is>
          <t>C</t>
        </is>
      </c>
      <c r="E340" s="54" t="inlineStr">
        <is>
          <t>Male</t>
        </is>
      </c>
      <c r="F340" s="54" t="n">
        <v>68</v>
      </c>
      <c r="G340" s="54" t="n">
        <v>72</v>
      </c>
      <c r="H340" s="54" t="n">
        <v>49</v>
      </c>
      <c r="I340" s="54" t="n">
        <v>49</v>
      </c>
      <c r="J340" s="54" t="n">
        <v>60</v>
      </c>
      <c r="K340" s="54">
        <f>SUM(F340:J340)</f>
        <v/>
      </c>
      <c r="L340" s="56">
        <f>ROUND(K340/500,4)</f>
        <v/>
      </c>
      <c r="M340" s="54">
        <f>IF(L340&gt;=0.9,"A+",IF(L340&gt;=0.8,"A",IF(L340&gt;=0.7,"B",IF(L340&gt;=0.6,"C",IF(L340&gt;=0.33,"D","F")))))</f>
        <v/>
      </c>
      <c r="N340" s="54">
        <f>IF(L340&gt;=0.33,"PASS","FAIL")</f>
        <v/>
      </c>
      <c r="O340" s="54">
        <f>L340&gt;=0.33</f>
        <v/>
      </c>
      <c r="P340" s="54">
        <f>RANK(L340,$L$2:$L$1001)</f>
        <v/>
      </c>
      <c r="Q340" s="54">
        <f>SUMPRODUCT(($C$2:$C$1001=C340)*($L$2:$L$1001&gt;L340))+1</f>
        <v/>
      </c>
      <c r="R340" s="57" t="n">
        <v>46091</v>
      </c>
      <c r="S340" s="58" t="n">
        <v>0.5104166666666666</v>
      </c>
      <c r="T340" s="59" t="n">
        <v>0.9350000000000001</v>
      </c>
      <c r="U340" s="55">
        <f>IF(N340="PASS",IF(L340&gt;=0.9,"Excellent performance","Good, keep improving"),"Needs immediate attention")</f>
        <v/>
      </c>
    </row>
    <row r="341" ht="15" customHeight="1" s="39">
      <c r="A341" s="54" t="inlineStr">
        <is>
          <t>STU0340</t>
        </is>
      </c>
      <c r="B341" s="55" t="inlineStr">
        <is>
          <t>Vihaan Banerjee</t>
        </is>
      </c>
      <c r="C341" s="54" t="n">
        <v>10</v>
      </c>
      <c r="D341" s="54" t="inlineStr">
        <is>
          <t>B</t>
        </is>
      </c>
      <c r="E341" s="54" t="inlineStr">
        <is>
          <t>Male</t>
        </is>
      </c>
      <c r="F341" s="54" t="n">
        <v>70</v>
      </c>
      <c r="G341" s="54" t="n">
        <v>65</v>
      </c>
      <c r="H341" s="54" t="n">
        <v>64</v>
      </c>
      <c r="I341" s="54" t="n">
        <v>74</v>
      </c>
      <c r="J341" s="54" t="n">
        <v>73</v>
      </c>
      <c r="K341" s="54">
        <f>SUM(F341:J341)</f>
        <v/>
      </c>
      <c r="L341" s="56">
        <f>ROUND(K341/500,4)</f>
        <v/>
      </c>
      <c r="M341" s="54">
        <f>IF(L341&gt;=0.9,"A+",IF(L341&gt;=0.8,"A",IF(L341&gt;=0.7,"B",IF(L341&gt;=0.6,"C",IF(L341&gt;=0.33,"D","F")))))</f>
        <v/>
      </c>
      <c r="N341" s="54">
        <f>IF(L341&gt;=0.33,"PASS","FAIL")</f>
        <v/>
      </c>
      <c r="O341" s="54">
        <f>L341&gt;=0.33</f>
        <v/>
      </c>
      <c r="P341" s="54">
        <f>RANK(L341,$L$2:$L$1001)</f>
        <v/>
      </c>
      <c r="Q341" s="54">
        <f>SUMPRODUCT(($C$2:$C$1001=C341)*($L$2:$L$1001&gt;L341))+1</f>
        <v/>
      </c>
      <c r="R341" s="57" t="n">
        <v>46091</v>
      </c>
      <c r="S341" s="58" t="n">
        <v>0.3333333333333333</v>
      </c>
      <c r="T341" s="59" t="n">
        <v>0.83</v>
      </c>
      <c r="U341" s="55">
        <f>IF(N341="PASS",IF(L341&gt;=0.9,"Excellent performance","Good, keep improving"),"Needs immediate attention")</f>
        <v/>
      </c>
    </row>
    <row r="342" ht="15" customHeight="1" s="39">
      <c r="A342" s="54" t="inlineStr">
        <is>
          <t>STU0341</t>
        </is>
      </c>
      <c r="B342" s="55" t="inlineStr">
        <is>
          <t>Reyansh Kapoor</t>
        </is>
      </c>
      <c r="C342" s="54" t="n">
        <v>10</v>
      </c>
      <c r="D342" s="54" t="inlineStr">
        <is>
          <t>B</t>
        </is>
      </c>
      <c r="E342" s="54" t="inlineStr">
        <is>
          <t>Male</t>
        </is>
      </c>
      <c r="F342" s="54" t="n">
        <v>85</v>
      </c>
      <c r="G342" s="54" t="n">
        <v>83</v>
      </c>
      <c r="H342" s="54" t="n">
        <v>71</v>
      </c>
      <c r="I342" s="54" t="n">
        <v>71</v>
      </c>
      <c r="J342" s="54" t="n">
        <v>81</v>
      </c>
      <c r="K342" s="54">
        <f>SUM(F342:J342)</f>
        <v/>
      </c>
      <c r="L342" s="56">
        <f>ROUND(K342/500,4)</f>
        <v/>
      </c>
      <c r="M342" s="54">
        <f>IF(L342&gt;=0.9,"A+",IF(L342&gt;=0.8,"A",IF(L342&gt;=0.7,"B",IF(L342&gt;=0.6,"C",IF(L342&gt;=0.33,"D","F")))))</f>
        <v/>
      </c>
      <c r="N342" s="54">
        <f>IF(L342&gt;=0.33,"PASS","FAIL")</f>
        <v/>
      </c>
      <c r="O342" s="54">
        <f>L342&gt;=0.33</f>
        <v/>
      </c>
      <c r="P342" s="54">
        <f>RANK(L342,$L$2:$L$1001)</f>
        <v/>
      </c>
      <c r="Q342" s="54">
        <f>SUMPRODUCT(($C$2:$C$1001=C342)*($L$2:$L$1001&gt;L342))+1</f>
        <v/>
      </c>
      <c r="R342" s="57" t="n">
        <v>46091</v>
      </c>
      <c r="S342" s="58" t="n">
        <v>0.4375</v>
      </c>
      <c r="T342" s="59" t="n">
        <v>0.906</v>
      </c>
      <c r="U342" s="55">
        <f>IF(N342="PASS",IF(L342&gt;=0.9,"Excellent performance","Good, keep improving"),"Needs immediate attention")</f>
        <v/>
      </c>
    </row>
    <row r="343" ht="15" customHeight="1" s="39">
      <c r="A343" s="54" t="inlineStr">
        <is>
          <t>STU0342</t>
        </is>
      </c>
      <c r="B343" s="55" t="inlineStr">
        <is>
          <t>Anika Agarwal</t>
        </is>
      </c>
      <c r="C343" s="54" t="n">
        <v>2</v>
      </c>
      <c r="D343" s="54" t="inlineStr">
        <is>
          <t>D</t>
        </is>
      </c>
      <c r="E343" s="54" t="inlineStr">
        <is>
          <t>Female</t>
        </is>
      </c>
      <c r="F343" s="54" t="n">
        <v>61</v>
      </c>
      <c r="G343" s="54" t="n">
        <v>87</v>
      </c>
      <c r="H343" s="54" t="n">
        <v>95</v>
      </c>
      <c r="I343" s="54" t="n">
        <v>87</v>
      </c>
      <c r="J343" s="54" t="n">
        <v>68</v>
      </c>
      <c r="K343" s="54">
        <f>SUM(F343:J343)</f>
        <v/>
      </c>
      <c r="L343" s="56">
        <f>ROUND(K343/500,4)</f>
        <v/>
      </c>
      <c r="M343" s="54">
        <f>IF(L343&gt;=0.9,"A+",IF(L343&gt;=0.8,"A",IF(L343&gt;=0.7,"B",IF(L343&gt;=0.6,"C",IF(L343&gt;=0.33,"D","F")))))</f>
        <v/>
      </c>
      <c r="N343" s="54">
        <f>IF(L343&gt;=0.33,"PASS","FAIL")</f>
        <v/>
      </c>
      <c r="O343" s="54">
        <f>L343&gt;=0.33</f>
        <v/>
      </c>
      <c r="P343" s="54">
        <f>RANK(L343,$L$2:$L$1001)</f>
        <v/>
      </c>
      <c r="Q343" s="54">
        <f>SUMPRODUCT(($C$2:$C$1001=C343)*($L$2:$L$1001&gt;L343))+1</f>
        <v/>
      </c>
      <c r="R343" s="57" t="n">
        <v>46091</v>
      </c>
      <c r="S343" s="58" t="n">
        <v>0.3854166666666667</v>
      </c>
      <c r="T343" s="59" t="n">
        <v>0.903</v>
      </c>
      <c r="U343" s="55">
        <f>IF(N343="PASS",IF(L343&gt;=0.9,"Excellent performance","Good, keep improving"),"Needs immediate attention")</f>
        <v/>
      </c>
    </row>
    <row r="344" ht="15" customHeight="1" s="39">
      <c r="A344" s="54" t="inlineStr">
        <is>
          <t>STU0343</t>
        </is>
      </c>
      <c r="B344" s="55" t="inlineStr">
        <is>
          <t>Yamini Thakur</t>
        </is>
      </c>
      <c r="C344" s="54" t="n">
        <v>5</v>
      </c>
      <c r="D344" s="54" t="inlineStr">
        <is>
          <t>B</t>
        </is>
      </c>
      <c r="E344" s="54" t="inlineStr">
        <is>
          <t>Female</t>
        </is>
      </c>
      <c r="F344" s="54" t="n">
        <v>84</v>
      </c>
      <c r="G344" s="54" t="n">
        <v>93</v>
      </c>
      <c r="H344" s="54" t="n">
        <v>79</v>
      </c>
      <c r="I344" s="54" t="n">
        <v>86</v>
      </c>
      <c r="J344" s="54" t="n">
        <v>93</v>
      </c>
      <c r="K344" s="54">
        <f>SUM(F344:J344)</f>
        <v/>
      </c>
      <c r="L344" s="56">
        <f>ROUND(K344/500,4)</f>
        <v/>
      </c>
      <c r="M344" s="54">
        <f>IF(L344&gt;=0.9,"A+",IF(L344&gt;=0.8,"A",IF(L344&gt;=0.7,"B",IF(L344&gt;=0.6,"C",IF(L344&gt;=0.33,"D","F")))))</f>
        <v/>
      </c>
      <c r="N344" s="54">
        <f>IF(L344&gt;=0.33,"PASS","FAIL")</f>
        <v/>
      </c>
      <c r="O344" s="54">
        <f>L344&gt;=0.33</f>
        <v/>
      </c>
      <c r="P344" s="54">
        <f>RANK(L344,$L$2:$L$1001)</f>
        <v/>
      </c>
      <c r="Q344" s="54">
        <f>SUMPRODUCT(($C$2:$C$1001=C344)*($L$2:$L$1001&gt;L344))+1</f>
        <v/>
      </c>
      <c r="R344" s="57" t="n">
        <v>46091</v>
      </c>
      <c r="S344" s="58" t="n">
        <v>0.4375</v>
      </c>
      <c r="T344" s="59" t="n">
        <v>0.756</v>
      </c>
      <c r="U344" s="55">
        <f>IF(N344="PASS",IF(L344&gt;=0.9,"Excellent performance","Good, keep improving"),"Needs immediate attention")</f>
        <v/>
      </c>
    </row>
    <row r="345" ht="15" customHeight="1" s="39">
      <c r="A345" s="54" t="inlineStr">
        <is>
          <t>STU0344</t>
        </is>
      </c>
      <c r="B345" s="55" t="inlineStr">
        <is>
          <t>Tara Mishra</t>
        </is>
      </c>
      <c r="C345" s="54" t="n">
        <v>2</v>
      </c>
      <c r="D345" s="54" t="inlineStr">
        <is>
          <t>B</t>
        </is>
      </c>
      <c r="E345" s="54" t="inlineStr">
        <is>
          <t>Female</t>
        </is>
      </c>
      <c r="F345" s="54" t="n">
        <v>13</v>
      </c>
      <c r="G345" s="54" t="n">
        <v>59</v>
      </c>
      <c r="H345" s="54" t="n">
        <v>21</v>
      </c>
      <c r="I345" s="54" t="n">
        <v>17</v>
      </c>
      <c r="J345" s="54" t="n">
        <v>28</v>
      </c>
      <c r="K345" s="54">
        <f>SUM(F345:J345)</f>
        <v/>
      </c>
      <c r="L345" s="56">
        <f>ROUND(K345/500,4)</f>
        <v/>
      </c>
      <c r="M345" s="54">
        <f>IF(L345&gt;=0.9,"A+",IF(L345&gt;=0.8,"A",IF(L345&gt;=0.7,"B",IF(L345&gt;=0.6,"C",IF(L345&gt;=0.33,"D","F")))))</f>
        <v/>
      </c>
      <c r="N345" s="54">
        <f>IF(L345&gt;=0.33,"PASS","FAIL")</f>
        <v/>
      </c>
      <c r="O345" s="54">
        <f>L345&gt;=0.33</f>
        <v/>
      </c>
      <c r="P345" s="54">
        <f>RANK(L345,$L$2:$L$1001)</f>
        <v/>
      </c>
      <c r="Q345" s="54">
        <f>SUMPRODUCT(($C$2:$C$1001=C345)*($L$2:$L$1001&gt;L345))+1</f>
        <v/>
      </c>
      <c r="R345" s="57" t="n">
        <v>46091</v>
      </c>
      <c r="S345" s="58" t="n">
        <v>0.4479166666666667</v>
      </c>
      <c r="T345" s="59" t="n">
        <v>0.797</v>
      </c>
      <c r="U345" s="55">
        <f>IF(N345="PASS",IF(L345&gt;=0.9,"Excellent performance","Good, keep improving"),"Needs immediate attention")</f>
        <v/>
      </c>
    </row>
    <row r="346" ht="15" customHeight="1" s="39">
      <c r="A346" s="54" t="inlineStr">
        <is>
          <t>STU0345</t>
        </is>
      </c>
      <c r="B346" s="55" t="inlineStr">
        <is>
          <t>Pari Nair</t>
        </is>
      </c>
      <c r="C346" s="54" t="n">
        <v>10</v>
      </c>
      <c r="D346" s="54" t="inlineStr">
        <is>
          <t>C</t>
        </is>
      </c>
      <c r="E346" s="54" t="inlineStr">
        <is>
          <t>Female</t>
        </is>
      </c>
      <c r="F346" s="54" t="n">
        <v>72</v>
      </c>
      <c r="G346" s="54" t="n">
        <v>66</v>
      </c>
      <c r="H346" s="54" t="n">
        <v>82</v>
      </c>
      <c r="I346" s="54" t="n">
        <v>69</v>
      </c>
      <c r="J346" s="54" t="n">
        <v>34</v>
      </c>
      <c r="K346" s="54">
        <f>SUM(F346:J346)</f>
        <v/>
      </c>
      <c r="L346" s="56">
        <f>ROUND(K346/500,4)</f>
        <v/>
      </c>
      <c r="M346" s="54">
        <f>IF(L346&gt;=0.9,"A+",IF(L346&gt;=0.8,"A",IF(L346&gt;=0.7,"B",IF(L346&gt;=0.6,"C",IF(L346&gt;=0.33,"D","F")))))</f>
        <v/>
      </c>
      <c r="N346" s="54">
        <f>IF(L346&gt;=0.33,"PASS","FAIL")</f>
        <v/>
      </c>
      <c r="O346" s="54">
        <f>L346&gt;=0.33</f>
        <v/>
      </c>
      <c r="P346" s="54">
        <f>RANK(L346,$L$2:$L$1001)</f>
        <v/>
      </c>
      <c r="Q346" s="54">
        <f>SUMPRODUCT(($C$2:$C$1001=C346)*($L$2:$L$1001&gt;L346))+1</f>
        <v/>
      </c>
      <c r="R346" s="57" t="n">
        <v>46091</v>
      </c>
      <c r="S346" s="58" t="n">
        <v>0.4895833333333333</v>
      </c>
      <c r="T346" s="59" t="n">
        <v>0.95</v>
      </c>
      <c r="U346" s="55">
        <f>IF(N346="PASS",IF(L346&gt;=0.9,"Excellent performance","Good, keep improving"),"Needs immediate attention")</f>
        <v/>
      </c>
    </row>
    <row r="347" ht="15" customHeight="1" s="39">
      <c r="A347" s="54" t="inlineStr">
        <is>
          <t>STU0346</t>
        </is>
      </c>
      <c r="B347" s="55" t="inlineStr">
        <is>
          <t>Pihu Das</t>
        </is>
      </c>
      <c r="C347" s="54" t="n">
        <v>5</v>
      </c>
      <c r="D347" s="54" t="inlineStr">
        <is>
          <t>C</t>
        </is>
      </c>
      <c r="E347" s="54" t="inlineStr">
        <is>
          <t>Female</t>
        </is>
      </c>
      <c r="F347" s="54" t="n">
        <v>54</v>
      </c>
      <c r="G347" s="54" t="n">
        <v>62</v>
      </c>
      <c r="H347" s="54" t="n">
        <v>76</v>
      </c>
      <c r="I347" s="54" t="n">
        <v>61</v>
      </c>
      <c r="J347" s="54" t="n">
        <v>62</v>
      </c>
      <c r="K347" s="54">
        <f>SUM(F347:J347)</f>
        <v/>
      </c>
      <c r="L347" s="56">
        <f>ROUND(K347/500,4)</f>
        <v/>
      </c>
      <c r="M347" s="54">
        <f>IF(L347&gt;=0.9,"A+",IF(L347&gt;=0.8,"A",IF(L347&gt;=0.7,"B",IF(L347&gt;=0.6,"C",IF(L347&gt;=0.33,"D","F")))))</f>
        <v/>
      </c>
      <c r="N347" s="54">
        <f>IF(L347&gt;=0.33,"PASS","FAIL")</f>
        <v/>
      </c>
      <c r="O347" s="54">
        <f>L347&gt;=0.33</f>
        <v/>
      </c>
      <c r="P347" s="54">
        <f>RANK(L347,$L$2:$L$1001)</f>
        <v/>
      </c>
      <c r="Q347" s="54">
        <f>SUMPRODUCT(($C$2:$C$1001=C347)*($L$2:$L$1001&gt;L347))+1</f>
        <v/>
      </c>
      <c r="R347" s="57" t="n">
        <v>46091</v>
      </c>
      <c r="S347" s="58" t="n">
        <v>0.4895833333333333</v>
      </c>
      <c r="T347" s="59" t="n">
        <v>0.972</v>
      </c>
      <c r="U347" s="55">
        <f>IF(N347="PASS",IF(L347&gt;=0.9,"Excellent performance","Good, keep improving"),"Needs immediate attention")</f>
        <v/>
      </c>
    </row>
    <row r="348" ht="15" customHeight="1" s="39">
      <c r="A348" s="54" t="inlineStr">
        <is>
          <t>STU0347</t>
        </is>
      </c>
      <c r="B348" s="55" t="inlineStr">
        <is>
          <t>Kartik Nair</t>
        </is>
      </c>
      <c r="C348" s="54" t="n">
        <v>7</v>
      </c>
      <c r="D348" s="54" t="inlineStr">
        <is>
          <t>B</t>
        </is>
      </c>
      <c r="E348" s="54" t="inlineStr">
        <is>
          <t>Male</t>
        </is>
      </c>
      <c r="F348" s="54" t="n">
        <v>26</v>
      </c>
      <c r="G348" s="54" t="n">
        <v>47</v>
      </c>
      <c r="H348" s="54" t="n">
        <v>53</v>
      </c>
      <c r="I348" s="54" t="n">
        <v>35</v>
      </c>
      <c r="J348" s="54" t="n">
        <v>33</v>
      </c>
      <c r="K348" s="54">
        <f>SUM(F348:J348)</f>
        <v/>
      </c>
      <c r="L348" s="56">
        <f>ROUND(K348/500,4)</f>
        <v/>
      </c>
      <c r="M348" s="54">
        <f>IF(L348&gt;=0.9,"A+",IF(L348&gt;=0.8,"A",IF(L348&gt;=0.7,"B",IF(L348&gt;=0.6,"C",IF(L348&gt;=0.33,"D","F")))))</f>
        <v/>
      </c>
      <c r="N348" s="54">
        <f>IF(L348&gt;=0.33,"PASS","FAIL")</f>
        <v/>
      </c>
      <c r="O348" s="54">
        <f>L348&gt;=0.33</f>
        <v/>
      </c>
      <c r="P348" s="54">
        <f>RANK(L348,$L$2:$L$1001)</f>
        <v/>
      </c>
      <c r="Q348" s="54">
        <f>SUMPRODUCT(($C$2:$C$1001=C348)*($L$2:$L$1001&gt;L348))+1</f>
        <v/>
      </c>
      <c r="R348" s="57" t="n">
        <v>46091</v>
      </c>
      <c r="S348" s="58" t="n">
        <v>0.3854166666666667</v>
      </c>
      <c r="T348" s="59" t="n">
        <v>0.641</v>
      </c>
      <c r="U348" s="55">
        <f>IF(N348="PASS",IF(L348&gt;=0.9,"Excellent performance","Good, keep improving"),"Needs immediate attention")</f>
        <v/>
      </c>
    </row>
    <row r="349" ht="15" customHeight="1" s="39">
      <c r="A349" s="54" t="inlineStr">
        <is>
          <t>STU0348</t>
        </is>
      </c>
      <c r="B349" s="55" t="inlineStr">
        <is>
          <t>Saanvi Reddy</t>
        </is>
      </c>
      <c r="C349" s="54" t="n">
        <v>1</v>
      </c>
      <c r="D349" s="54" t="inlineStr">
        <is>
          <t>D</t>
        </is>
      </c>
      <c r="E349" s="54" t="inlineStr">
        <is>
          <t>Female</t>
        </is>
      </c>
      <c r="F349" s="54" t="n">
        <v>75</v>
      </c>
      <c r="G349" s="54" t="n">
        <v>41</v>
      </c>
      <c r="H349" s="54" t="n">
        <v>68</v>
      </c>
      <c r="I349" s="54" t="n">
        <v>82</v>
      </c>
      <c r="J349" s="54" t="n">
        <v>71</v>
      </c>
      <c r="K349" s="54">
        <f>SUM(F349:J349)</f>
        <v/>
      </c>
      <c r="L349" s="56">
        <f>ROUND(K349/500,4)</f>
        <v/>
      </c>
      <c r="M349" s="54">
        <f>IF(L349&gt;=0.9,"A+",IF(L349&gt;=0.8,"A",IF(L349&gt;=0.7,"B",IF(L349&gt;=0.6,"C",IF(L349&gt;=0.33,"D","F")))))</f>
        <v/>
      </c>
      <c r="N349" s="54">
        <f>IF(L349&gt;=0.33,"PASS","FAIL")</f>
        <v/>
      </c>
      <c r="O349" s="54">
        <f>L349&gt;=0.33</f>
        <v/>
      </c>
      <c r="P349" s="54">
        <f>RANK(L349,$L$2:$L$1001)</f>
        <v/>
      </c>
      <c r="Q349" s="54">
        <f>SUMPRODUCT(($C$2:$C$1001=C349)*($L$2:$L$1001&gt;L349))+1</f>
        <v/>
      </c>
      <c r="R349" s="57" t="n">
        <v>46091</v>
      </c>
      <c r="S349" s="58" t="n">
        <v>0.5208333333333334</v>
      </c>
      <c r="T349" s="59" t="n">
        <v>0.869</v>
      </c>
      <c r="U349" s="55">
        <f>IF(N349="PASS",IF(L349&gt;=0.9,"Excellent performance","Good, keep improving"),"Needs immediate attention")</f>
        <v/>
      </c>
    </row>
    <row r="350" ht="15" customHeight="1" s="39">
      <c r="A350" s="54" t="inlineStr">
        <is>
          <t>STU0349</t>
        </is>
      </c>
      <c r="B350" s="55" t="inlineStr">
        <is>
          <t>Gauri Mishra</t>
        </is>
      </c>
      <c r="C350" s="54" t="n">
        <v>6</v>
      </c>
      <c r="D350" s="54" t="inlineStr">
        <is>
          <t>C</t>
        </is>
      </c>
      <c r="E350" s="54" t="inlineStr">
        <is>
          <t>Female</t>
        </is>
      </c>
      <c r="F350" s="54" t="n">
        <v>64</v>
      </c>
      <c r="G350" s="54" t="n">
        <v>74</v>
      </c>
      <c r="H350" s="54" t="n">
        <v>63</v>
      </c>
      <c r="I350" s="54" t="n">
        <v>69</v>
      </c>
      <c r="J350" s="54" t="n">
        <v>77</v>
      </c>
      <c r="K350" s="54">
        <f>SUM(F350:J350)</f>
        <v/>
      </c>
      <c r="L350" s="56">
        <f>ROUND(K350/500,4)</f>
        <v/>
      </c>
      <c r="M350" s="54">
        <f>IF(L350&gt;=0.9,"A+",IF(L350&gt;=0.8,"A",IF(L350&gt;=0.7,"B",IF(L350&gt;=0.6,"C",IF(L350&gt;=0.33,"D","F")))))</f>
        <v/>
      </c>
      <c r="N350" s="54">
        <f>IF(L350&gt;=0.33,"PASS","FAIL")</f>
        <v/>
      </c>
      <c r="O350" s="54">
        <f>L350&gt;=0.33</f>
        <v/>
      </c>
      <c r="P350" s="54">
        <f>RANK(L350,$L$2:$L$1001)</f>
        <v/>
      </c>
      <c r="Q350" s="54">
        <f>SUMPRODUCT(($C$2:$C$1001=C350)*($L$2:$L$1001&gt;L350))+1</f>
        <v/>
      </c>
      <c r="R350" s="57" t="n">
        <v>46091</v>
      </c>
      <c r="S350" s="58" t="n">
        <v>0.4479166666666667</v>
      </c>
      <c r="T350" s="59" t="n">
        <v>0.956</v>
      </c>
      <c r="U350" s="55">
        <f>IF(N350="PASS",IF(L350&gt;=0.9,"Excellent performance","Good, keep improving"),"Needs immediate attention")</f>
        <v/>
      </c>
    </row>
    <row r="351" ht="15" customHeight="1" s="39">
      <c r="A351" s="54" t="inlineStr">
        <is>
          <t>STU0350</t>
        </is>
      </c>
      <c r="B351" s="55" t="inlineStr">
        <is>
          <t>Saanvi Rathi</t>
        </is>
      </c>
      <c r="C351" s="54" t="n">
        <v>1</v>
      </c>
      <c r="D351" s="54" t="inlineStr">
        <is>
          <t>D</t>
        </is>
      </c>
      <c r="E351" s="54" t="inlineStr">
        <is>
          <t>Female</t>
        </is>
      </c>
      <c r="F351" s="54" t="n">
        <v>53</v>
      </c>
      <c r="G351" s="54" t="n">
        <v>36</v>
      </c>
      <c r="H351" s="54" t="n">
        <v>75</v>
      </c>
      <c r="I351" s="54" t="n">
        <v>79</v>
      </c>
      <c r="J351" s="54" t="n">
        <v>58</v>
      </c>
      <c r="K351" s="54">
        <f>SUM(F351:J351)</f>
        <v/>
      </c>
      <c r="L351" s="56">
        <f>ROUND(K351/500,4)</f>
        <v/>
      </c>
      <c r="M351" s="54">
        <f>IF(L351&gt;=0.9,"A+",IF(L351&gt;=0.8,"A",IF(L351&gt;=0.7,"B",IF(L351&gt;=0.6,"C",IF(L351&gt;=0.33,"D","F")))))</f>
        <v/>
      </c>
      <c r="N351" s="54">
        <f>IF(L351&gt;=0.33,"PASS","FAIL")</f>
        <v/>
      </c>
      <c r="O351" s="54">
        <f>L351&gt;=0.33</f>
        <v/>
      </c>
      <c r="P351" s="54">
        <f>RANK(L351,$L$2:$L$1001)</f>
        <v/>
      </c>
      <c r="Q351" s="54">
        <f>SUMPRODUCT(($C$2:$C$1001=C351)*($L$2:$L$1001&gt;L351))+1</f>
        <v/>
      </c>
      <c r="R351" s="57" t="n">
        <v>46091</v>
      </c>
      <c r="S351" s="58" t="n">
        <v>0.4583333333333333</v>
      </c>
      <c r="T351" s="59" t="n">
        <v>0.778</v>
      </c>
      <c r="U351" s="55">
        <f>IF(N351="PASS",IF(L351&gt;=0.9,"Excellent performance","Good, keep improving"),"Needs immediate attention")</f>
        <v/>
      </c>
    </row>
    <row r="352" ht="15" customHeight="1" s="39">
      <c r="A352" s="54" t="inlineStr">
        <is>
          <t>STU0351</t>
        </is>
      </c>
      <c r="B352" s="55" t="inlineStr">
        <is>
          <t>Aakash Sethi</t>
        </is>
      </c>
      <c r="C352" s="54" t="n">
        <v>1</v>
      </c>
      <c r="D352" s="54" t="inlineStr">
        <is>
          <t>C</t>
        </is>
      </c>
      <c r="E352" s="54" t="inlineStr">
        <is>
          <t>Male</t>
        </is>
      </c>
      <c r="F352" s="54" t="n">
        <v>54</v>
      </c>
      <c r="G352" s="54" t="n">
        <v>74</v>
      </c>
      <c r="H352" s="54" t="n">
        <v>35</v>
      </c>
      <c r="I352" s="54" t="n">
        <v>66</v>
      </c>
      <c r="J352" s="54" t="n">
        <v>67</v>
      </c>
      <c r="K352" s="54">
        <f>SUM(F352:J352)</f>
        <v/>
      </c>
      <c r="L352" s="56">
        <f>ROUND(K352/500,4)</f>
        <v/>
      </c>
      <c r="M352" s="54">
        <f>IF(L352&gt;=0.9,"A+",IF(L352&gt;=0.8,"A",IF(L352&gt;=0.7,"B",IF(L352&gt;=0.6,"C",IF(L352&gt;=0.33,"D","F")))))</f>
        <v/>
      </c>
      <c r="N352" s="54">
        <f>IF(L352&gt;=0.33,"PASS","FAIL")</f>
        <v/>
      </c>
      <c r="O352" s="54">
        <f>L352&gt;=0.33</f>
        <v/>
      </c>
      <c r="P352" s="54">
        <f>RANK(L352,$L$2:$L$1001)</f>
        <v/>
      </c>
      <c r="Q352" s="54">
        <f>SUMPRODUCT(($C$2:$C$1001=C352)*($L$2:$L$1001&gt;L352))+1</f>
        <v/>
      </c>
      <c r="R352" s="57" t="n">
        <v>46091</v>
      </c>
      <c r="S352" s="58" t="n">
        <v>0.4375</v>
      </c>
      <c r="T352" s="59" t="n">
        <v>0.928</v>
      </c>
      <c r="U352" s="55">
        <f>IF(N352="PASS",IF(L352&gt;=0.9,"Excellent performance","Good, keep improving"),"Needs immediate attention")</f>
        <v/>
      </c>
    </row>
    <row r="353" ht="15" customHeight="1" s="39">
      <c r="A353" s="54" t="inlineStr">
        <is>
          <t>STU0352</t>
        </is>
      </c>
      <c r="B353" s="55" t="inlineStr">
        <is>
          <t>Ishita Iyer</t>
        </is>
      </c>
      <c r="C353" s="54" t="n">
        <v>11</v>
      </c>
      <c r="D353" s="54" t="inlineStr">
        <is>
          <t>B</t>
        </is>
      </c>
      <c r="E353" s="54" t="inlineStr">
        <is>
          <t>Female</t>
        </is>
      </c>
      <c r="F353" s="54" t="n">
        <v>96</v>
      </c>
      <c r="G353" s="54" t="n">
        <v>59</v>
      </c>
      <c r="H353" s="54" t="n">
        <v>69</v>
      </c>
      <c r="I353" s="54" t="n">
        <v>78</v>
      </c>
      <c r="J353" s="54" t="n">
        <v>70</v>
      </c>
      <c r="K353" s="54">
        <f>SUM(F353:J353)</f>
        <v/>
      </c>
      <c r="L353" s="56">
        <f>ROUND(K353/500,4)</f>
        <v/>
      </c>
      <c r="M353" s="54">
        <f>IF(L353&gt;=0.9,"A+",IF(L353&gt;=0.8,"A",IF(L353&gt;=0.7,"B",IF(L353&gt;=0.6,"C",IF(L353&gt;=0.33,"D","F")))))</f>
        <v/>
      </c>
      <c r="N353" s="54">
        <f>IF(L353&gt;=0.33,"PASS","FAIL")</f>
        <v/>
      </c>
      <c r="O353" s="54">
        <f>L353&gt;=0.33</f>
        <v/>
      </c>
      <c r="P353" s="54">
        <f>RANK(L353,$L$2:$L$1001)</f>
        <v/>
      </c>
      <c r="Q353" s="54">
        <f>SUMPRODUCT(($C$2:$C$1001=C353)*($L$2:$L$1001&gt;L353))+1</f>
        <v/>
      </c>
      <c r="R353" s="57" t="n">
        <v>46091</v>
      </c>
      <c r="S353" s="58" t="n">
        <v>0.3541666666666667</v>
      </c>
      <c r="T353" s="59" t="n">
        <v>0.914</v>
      </c>
      <c r="U353" s="55">
        <f>IF(N353="PASS",IF(L353&gt;=0.9,"Excellent performance","Good, keep improving"),"Needs immediate attention")</f>
        <v/>
      </c>
    </row>
    <row r="354" ht="15" customHeight="1" s="39">
      <c r="A354" s="54" t="inlineStr">
        <is>
          <t>STU0353</t>
        </is>
      </c>
      <c r="B354" s="55" t="inlineStr">
        <is>
          <t>Mahi Kulkarni</t>
        </is>
      </c>
      <c r="C354" s="54" t="n">
        <v>9</v>
      </c>
      <c r="D354" s="54" t="inlineStr">
        <is>
          <t>D</t>
        </is>
      </c>
      <c r="E354" s="54" t="inlineStr">
        <is>
          <t>Female</t>
        </is>
      </c>
      <c r="F354" s="54" t="n">
        <v>61</v>
      </c>
      <c r="G354" s="54" t="n">
        <v>51</v>
      </c>
      <c r="H354" s="54" t="n">
        <v>76</v>
      </c>
      <c r="I354" s="54" t="n">
        <v>89</v>
      </c>
      <c r="J354" s="54" t="n">
        <v>49</v>
      </c>
      <c r="K354" s="54">
        <f>SUM(F354:J354)</f>
        <v/>
      </c>
      <c r="L354" s="56">
        <f>ROUND(K354/500,4)</f>
        <v/>
      </c>
      <c r="M354" s="54">
        <f>IF(L354&gt;=0.9,"A+",IF(L354&gt;=0.8,"A",IF(L354&gt;=0.7,"B",IF(L354&gt;=0.6,"C",IF(L354&gt;=0.33,"D","F")))))</f>
        <v/>
      </c>
      <c r="N354" s="54">
        <f>IF(L354&gt;=0.33,"PASS","FAIL")</f>
        <v/>
      </c>
      <c r="O354" s="54">
        <f>L354&gt;=0.33</f>
        <v/>
      </c>
      <c r="P354" s="54">
        <f>RANK(L354,$L$2:$L$1001)</f>
        <v/>
      </c>
      <c r="Q354" s="54">
        <f>SUMPRODUCT(($C$2:$C$1001=C354)*($L$2:$L$1001&gt;L354))+1</f>
        <v/>
      </c>
      <c r="R354" s="57" t="n">
        <v>46091</v>
      </c>
      <c r="S354" s="58" t="n">
        <v>0.46875</v>
      </c>
      <c r="T354" s="59" t="n">
        <v>0.785</v>
      </c>
      <c r="U354" s="55">
        <f>IF(N354="PASS",IF(L354&gt;=0.9,"Excellent performance","Good, keep improving"),"Needs immediate attention")</f>
        <v/>
      </c>
    </row>
    <row r="355" ht="15" customHeight="1" s="39">
      <c r="A355" s="54" t="inlineStr">
        <is>
          <t>STU0354</t>
        </is>
      </c>
      <c r="B355" s="55" t="inlineStr">
        <is>
          <t>Yug Iyer</t>
        </is>
      </c>
      <c r="C355" s="54" t="n">
        <v>9</v>
      </c>
      <c r="D355" s="54" t="inlineStr">
        <is>
          <t>B</t>
        </is>
      </c>
      <c r="E355" s="54" t="inlineStr">
        <is>
          <t>Male</t>
        </is>
      </c>
      <c r="F355" s="54" t="n">
        <v>67</v>
      </c>
      <c r="G355" s="54" t="n">
        <v>68</v>
      </c>
      <c r="H355" s="54" t="n">
        <v>54</v>
      </c>
      <c r="I355" s="54" t="n">
        <v>88</v>
      </c>
      <c r="J355" s="54" t="n">
        <v>78</v>
      </c>
      <c r="K355" s="54">
        <f>SUM(F355:J355)</f>
        <v/>
      </c>
      <c r="L355" s="56">
        <f>ROUND(K355/500,4)</f>
        <v/>
      </c>
      <c r="M355" s="54">
        <f>IF(L355&gt;=0.9,"A+",IF(L355&gt;=0.8,"A",IF(L355&gt;=0.7,"B",IF(L355&gt;=0.6,"C",IF(L355&gt;=0.33,"D","F")))))</f>
        <v/>
      </c>
      <c r="N355" s="54">
        <f>IF(L355&gt;=0.33,"PASS","FAIL")</f>
        <v/>
      </c>
      <c r="O355" s="54">
        <f>L355&gt;=0.33</f>
        <v/>
      </c>
      <c r="P355" s="54">
        <f>RANK(L355,$L$2:$L$1001)</f>
        <v/>
      </c>
      <c r="Q355" s="54">
        <f>SUMPRODUCT(($C$2:$C$1001=C355)*($L$2:$L$1001&gt;L355))+1</f>
        <v/>
      </c>
      <c r="R355" s="57" t="n">
        <v>46091</v>
      </c>
      <c r="S355" s="58" t="n">
        <v>0.4375</v>
      </c>
      <c r="T355" s="59" t="n">
        <v>0.802</v>
      </c>
      <c r="U355" s="55">
        <f>IF(N355="PASS",IF(L355&gt;=0.9,"Excellent performance","Good, keep improving"),"Needs immediate attention")</f>
        <v/>
      </c>
    </row>
    <row r="356" ht="15" customHeight="1" s="39">
      <c r="A356" s="54" t="inlineStr">
        <is>
          <t>STU0355</t>
        </is>
      </c>
      <c r="B356" s="55" t="inlineStr">
        <is>
          <t>Ishaan Ghosh</t>
        </is>
      </c>
      <c r="C356" s="54" t="n">
        <v>3</v>
      </c>
      <c r="D356" s="54" t="inlineStr">
        <is>
          <t>B</t>
        </is>
      </c>
      <c r="E356" s="54" t="inlineStr">
        <is>
          <t>Male</t>
        </is>
      </c>
      <c r="F356" s="54" t="n">
        <v>86</v>
      </c>
      <c r="G356" s="54" t="n">
        <v>87</v>
      </c>
      <c r="H356" s="54" t="n">
        <v>78</v>
      </c>
      <c r="I356" s="54" t="n">
        <v>95</v>
      </c>
      <c r="J356" s="54" t="n">
        <v>81</v>
      </c>
      <c r="K356" s="54">
        <f>SUM(F356:J356)</f>
        <v/>
      </c>
      <c r="L356" s="56">
        <f>ROUND(K356/500,4)</f>
        <v/>
      </c>
      <c r="M356" s="54">
        <f>IF(L356&gt;=0.9,"A+",IF(L356&gt;=0.8,"A",IF(L356&gt;=0.7,"B",IF(L356&gt;=0.6,"C",IF(L356&gt;=0.33,"D","F")))))</f>
        <v/>
      </c>
      <c r="N356" s="54">
        <f>IF(L356&gt;=0.33,"PASS","FAIL")</f>
        <v/>
      </c>
      <c r="O356" s="54">
        <f>L356&gt;=0.33</f>
        <v/>
      </c>
      <c r="P356" s="54">
        <f>RANK(L356,$L$2:$L$1001)</f>
        <v/>
      </c>
      <c r="Q356" s="54">
        <f>SUMPRODUCT(($C$2:$C$1001=C356)*($L$2:$L$1001&gt;L356))+1</f>
        <v/>
      </c>
      <c r="R356" s="57" t="n">
        <v>46091</v>
      </c>
      <c r="S356" s="58" t="n">
        <v>0.5</v>
      </c>
      <c r="T356" s="59" t="n">
        <v>0.9429999999999999</v>
      </c>
      <c r="U356" s="55">
        <f>IF(N356="PASS",IF(L356&gt;=0.9,"Excellent performance","Good, keep improving"),"Needs immediate attention")</f>
        <v/>
      </c>
    </row>
    <row r="357" ht="15" customHeight="1" s="39">
      <c r="A357" s="54" t="inlineStr">
        <is>
          <t>STU0356</t>
        </is>
      </c>
      <c r="B357" s="55" t="inlineStr">
        <is>
          <t>Arjun Bhat</t>
        </is>
      </c>
      <c r="C357" s="54" t="n">
        <v>12</v>
      </c>
      <c r="D357" s="54" t="inlineStr">
        <is>
          <t>C</t>
        </is>
      </c>
      <c r="E357" s="54" t="inlineStr">
        <is>
          <t>Male</t>
        </is>
      </c>
      <c r="F357" s="54" t="n">
        <v>88</v>
      </c>
      <c r="G357" s="54" t="n">
        <v>85</v>
      </c>
      <c r="H357" s="54" t="n">
        <v>99</v>
      </c>
      <c r="I357" s="54" t="n">
        <v>90</v>
      </c>
      <c r="J357" s="54" t="n">
        <v>97</v>
      </c>
      <c r="K357" s="54">
        <f>SUM(F357:J357)</f>
        <v/>
      </c>
      <c r="L357" s="56">
        <f>ROUND(K357/500,4)</f>
        <v/>
      </c>
      <c r="M357" s="54">
        <f>IF(L357&gt;=0.9,"A+",IF(L357&gt;=0.8,"A",IF(L357&gt;=0.7,"B",IF(L357&gt;=0.6,"C",IF(L357&gt;=0.33,"D","F")))))</f>
        <v/>
      </c>
      <c r="N357" s="54">
        <f>IF(L357&gt;=0.33,"PASS","FAIL")</f>
        <v/>
      </c>
      <c r="O357" s="54">
        <f>L357&gt;=0.33</f>
        <v/>
      </c>
      <c r="P357" s="54">
        <f>RANK(L357,$L$2:$L$1001)</f>
        <v/>
      </c>
      <c r="Q357" s="54">
        <f>SUMPRODUCT(($C$2:$C$1001=C357)*($L$2:$L$1001&gt;L357))+1</f>
        <v/>
      </c>
      <c r="R357" s="57" t="n">
        <v>46091</v>
      </c>
      <c r="S357" s="58" t="n">
        <v>0.4375</v>
      </c>
      <c r="T357" s="59" t="n">
        <v>0.91</v>
      </c>
      <c r="U357" s="55">
        <f>IF(N357="PASS",IF(L357&gt;=0.9,"Excellent performance","Good, keep improving"),"Needs immediate attention")</f>
        <v/>
      </c>
    </row>
    <row r="358" ht="15" customHeight="1" s="39">
      <c r="A358" s="54" t="inlineStr">
        <is>
          <t>STU0357</t>
        </is>
      </c>
      <c r="B358" s="55" t="inlineStr">
        <is>
          <t>Reyansh Pathak</t>
        </is>
      </c>
      <c r="C358" s="54" t="n">
        <v>8</v>
      </c>
      <c r="D358" s="54" t="inlineStr">
        <is>
          <t>B</t>
        </is>
      </c>
      <c r="E358" s="54" t="inlineStr">
        <is>
          <t>Male</t>
        </is>
      </c>
      <c r="F358" s="54" t="n">
        <v>66</v>
      </c>
      <c r="G358" s="54" t="n">
        <v>44</v>
      </c>
      <c r="H358" s="54" t="n">
        <v>88</v>
      </c>
      <c r="I358" s="54" t="n">
        <v>47</v>
      </c>
      <c r="J358" s="54" t="n">
        <v>77</v>
      </c>
      <c r="K358" s="54">
        <f>SUM(F358:J358)</f>
        <v/>
      </c>
      <c r="L358" s="56">
        <f>ROUND(K358/500,4)</f>
        <v/>
      </c>
      <c r="M358" s="54">
        <f>IF(L358&gt;=0.9,"A+",IF(L358&gt;=0.8,"A",IF(L358&gt;=0.7,"B",IF(L358&gt;=0.6,"C",IF(L358&gt;=0.33,"D","F")))))</f>
        <v/>
      </c>
      <c r="N358" s="54">
        <f>IF(L358&gt;=0.33,"PASS","FAIL")</f>
        <v/>
      </c>
      <c r="O358" s="54">
        <f>L358&gt;=0.33</f>
        <v/>
      </c>
      <c r="P358" s="54">
        <f>RANK(L358,$L$2:$L$1001)</f>
        <v/>
      </c>
      <c r="Q358" s="54">
        <f>SUMPRODUCT(($C$2:$C$1001=C358)*($L$2:$L$1001&gt;L358))+1</f>
        <v/>
      </c>
      <c r="R358" s="57" t="n">
        <v>46091</v>
      </c>
      <c r="S358" s="58" t="n">
        <v>0.4895833333333333</v>
      </c>
      <c r="T358" s="59" t="n">
        <v>0.751</v>
      </c>
      <c r="U358" s="55">
        <f>IF(N358="PASS",IF(L358&gt;=0.9,"Excellent performance","Good, keep improving"),"Needs immediate attention")</f>
        <v/>
      </c>
    </row>
    <row r="359" ht="15" customHeight="1" s="39">
      <c r="A359" s="54" t="inlineStr">
        <is>
          <t>STU0358</t>
        </is>
      </c>
      <c r="B359" s="55" t="inlineStr">
        <is>
          <t>Naveen Mukherjee</t>
        </is>
      </c>
      <c r="C359" s="54" t="n">
        <v>5</v>
      </c>
      <c r="D359" s="54" t="inlineStr">
        <is>
          <t>C</t>
        </is>
      </c>
      <c r="E359" s="54" t="inlineStr">
        <is>
          <t>Male</t>
        </is>
      </c>
      <c r="F359" s="54" t="n">
        <v>86</v>
      </c>
      <c r="G359" s="54" t="n">
        <v>80</v>
      </c>
      <c r="H359" s="54" t="n">
        <v>77</v>
      </c>
      <c r="I359" s="54" t="n">
        <v>58</v>
      </c>
      <c r="J359" s="54" t="n">
        <v>58</v>
      </c>
      <c r="K359" s="54">
        <f>SUM(F359:J359)</f>
        <v/>
      </c>
      <c r="L359" s="56">
        <f>ROUND(K359/500,4)</f>
        <v/>
      </c>
      <c r="M359" s="54">
        <f>IF(L359&gt;=0.9,"A+",IF(L359&gt;=0.8,"A",IF(L359&gt;=0.7,"B",IF(L359&gt;=0.6,"C",IF(L359&gt;=0.33,"D","F")))))</f>
        <v/>
      </c>
      <c r="N359" s="54">
        <f>IF(L359&gt;=0.33,"PASS","FAIL")</f>
        <v/>
      </c>
      <c r="O359" s="54">
        <f>L359&gt;=0.33</f>
        <v/>
      </c>
      <c r="P359" s="54">
        <f>RANK(L359,$L$2:$L$1001)</f>
        <v/>
      </c>
      <c r="Q359" s="54">
        <f>SUMPRODUCT(($C$2:$C$1001=C359)*($L$2:$L$1001&gt;L359))+1</f>
        <v/>
      </c>
      <c r="R359" s="57" t="n">
        <v>46091</v>
      </c>
      <c r="S359" s="58" t="n">
        <v>0.4166666666666667</v>
      </c>
      <c r="T359" s="59" t="n">
        <v>0.979</v>
      </c>
      <c r="U359" s="55">
        <f>IF(N359="PASS",IF(L359&gt;=0.9,"Excellent performance","Good, keep improving"),"Needs immediate attention")</f>
        <v/>
      </c>
    </row>
    <row r="360" ht="15" customHeight="1" s="39">
      <c r="A360" s="54" t="inlineStr">
        <is>
          <t>STU0359</t>
        </is>
      </c>
      <c r="B360" s="55" t="inlineStr">
        <is>
          <t>Kiara Patel</t>
        </is>
      </c>
      <c r="C360" s="54" t="n">
        <v>12</v>
      </c>
      <c r="D360" s="54" t="inlineStr">
        <is>
          <t>D</t>
        </is>
      </c>
      <c r="E360" s="54" t="inlineStr">
        <is>
          <t>Female</t>
        </is>
      </c>
      <c r="F360" s="54" t="n">
        <v>48</v>
      </c>
      <c r="G360" s="54" t="n">
        <v>86</v>
      </c>
      <c r="H360" s="54" t="n">
        <v>94</v>
      </c>
      <c r="I360" s="54" t="n">
        <v>88</v>
      </c>
      <c r="J360" s="54" t="n">
        <v>80</v>
      </c>
      <c r="K360" s="54">
        <f>SUM(F360:J360)</f>
        <v/>
      </c>
      <c r="L360" s="56">
        <f>ROUND(K360/500,4)</f>
        <v/>
      </c>
      <c r="M360" s="54">
        <f>IF(L360&gt;=0.9,"A+",IF(L360&gt;=0.8,"A",IF(L360&gt;=0.7,"B",IF(L360&gt;=0.6,"C",IF(L360&gt;=0.33,"D","F")))))</f>
        <v/>
      </c>
      <c r="N360" s="54">
        <f>IF(L360&gt;=0.33,"PASS","FAIL")</f>
        <v/>
      </c>
      <c r="O360" s="54">
        <f>L360&gt;=0.33</f>
        <v/>
      </c>
      <c r="P360" s="54">
        <f>RANK(L360,$L$2:$L$1001)</f>
        <v/>
      </c>
      <c r="Q360" s="54">
        <f>SUMPRODUCT(($C$2:$C$1001=C360)*($L$2:$L$1001&gt;L360))+1</f>
        <v/>
      </c>
      <c r="R360" s="57" t="n">
        <v>46091</v>
      </c>
      <c r="S360" s="58" t="n">
        <v>0.3958333333333333</v>
      </c>
      <c r="T360" s="59" t="n">
        <v>0.883</v>
      </c>
      <c r="U360" s="55">
        <f>IF(N360="PASS",IF(L360&gt;=0.9,"Excellent performance","Good, keep improving"),"Needs immediate attention")</f>
        <v/>
      </c>
    </row>
    <row r="361" ht="15" customHeight="1" s="39">
      <c r="A361" s="54" t="inlineStr">
        <is>
          <t>STU0360</t>
        </is>
      </c>
      <c r="B361" s="55" t="inlineStr">
        <is>
          <t>Vidhi Khanna</t>
        </is>
      </c>
      <c r="C361" s="54" t="n">
        <v>2</v>
      </c>
      <c r="D361" s="54" t="inlineStr">
        <is>
          <t>C</t>
        </is>
      </c>
      <c r="E361" s="54" t="inlineStr">
        <is>
          <t>Female</t>
        </is>
      </c>
      <c r="F361" s="54" t="n">
        <v>47</v>
      </c>
      <c r="G361" s="54" t="n">
        <v>96</v>
      </c>
      <c r="H361" s="54" t="n">
        <v>48</v>
      </c>
      <c r="I361" s="54" t="n">
        <v>70</v>
      </c>
      <c r="J361" s="54" t="n">
        <v>51</v>
      </c>
      <c r="K361" s="54">
        <f>SUM(F361:J361)</f>
        <v/>
      </c>
      <c r="L361" s="56">
        <f>ROUND(K361/500,4)</f>
        <v/>
      </c>
      <c r="M361" s="54">
        <f>IF(L361&gt;=0.9,"A+",IF(L361&gt;=0.8,"A",IF(L361&gt;=0.7,"B",IF(L361&gt;=0.6,"C",IF(L361&gt;=0.33,"D","F")))))</f>
        <v/>
      </c>
      <c r="N361" s="54">
        <f>IF(L361&gt;=0.33,"PASS","FAIL")</f>
        <v/>
      </c>
      <c r="O361" s="54">
        <f>L361&gt;=0.33</f>
        <v/>
      </c>
      <c r="P361" s="54">
        <f>RANK(L361,$L$2:$L$1001)</f>
        <v/>
      </c>
      <c r="Q361" s="54">
        <f>SUMPRODUCT(($C$2:$C$1001=C361)*($L$2:$L$1001&gt;L361))+1</f>
        <v/>
      </c>
      <c r="R361" s="57" t="n">
        <v>46091</v>
      </c>
      <c r="S361" s="58" t="n">
        <v>0.40625</v>
      </c>
      <c r="T361" s="59" t="n">
        <v>0.907</v>
      </c>
      <c r="U361" s="55">
        <f>IF(N361="PASS",IF(L361&gt;=0.9,"Excellent performance","Good, keep improving"),"Needs immediate attention")</f>
        <v/>
      </c>
    </row>
    <row r="362" ht="15" customHeight="1" s="39">
      <c r="A362" s="54" t="inlineStr">
        <is>
          <t>STU0361</t>
        </is>
      </c>
      <c r="B362" s="55" t="inlineStr">
        <is>
          <t>Siya Chowdhury</t>
        </is>
      </c>
      <c r="C362" s="54" t="n">
        <v>6</v>
      </c>
      <c r="D362" s="54" t="inlineStr">
        <is>
          <t>C</t>
        </is>
      </c>
      <c r="E362" s="54" t="inlineStr">
        <is>
          <t>Female</t>
        </is>
      </c>
      <c r="F362" s="54" t="n">
        <v>73</v>
      </c>
      <c r="G362" s="54" t="n">
        <v>70</v>
      </c>
      <c r="H362" s="54" t="n">
        <v>54</v>
      </c>
      <c r="I362" s="54" t="n">
        <v>76</v>
      </c>
      <c r="J362" s="54" t="n">
        <v>81</v>
      </c>
      <c r="K362" s="54">
        <f>SUM(F362:J362)</f>
        <v/>
      </c>
      <c r="L362" s="56">
        <f>ROUND(K362/500,4)</f>
        <v/>
      </c>
      <c r="M362" s="54">
        <f>IF(L362&gt;=0.9,"A+",IF(L362&gt;=0.8,"A",IF(L362&gt;=0.7,"B",IF(L362&gt;=0.6,"C",IF(L362&gt;=0.33,"D","F")))))</f>
        <v/>
      </c>
      <c r="N362" s="54">
        <f>IF(L362&gt;=0.33,"PASS","FAIL")</f>
        <v/>
      </c>
      <c r="O362" s="54">
        <f>L362&gt;=0.33</f>
        <v/>
      </c>
      <c r="P362" s="54">
        <f>RANK(L362,$L$2:$L$1001)</f>
        <v/>
      </c>
      <c r="Q362" s="54">
        <f>SUMPRODUCT(($C$2:$C$1001=C362)*($L$2:$L$1001&gt;L362))+1</f>
        <v/>
      </c>
      <c r="R362" s="57" t="n">
        <v>46091</v>
      </c>
      <c r="S362" s="58" t="n">
        <v>0.4895833333333333</v>
      </c>
      <c r="T362" s="59" t="n">
        <v>0.766</v>
      </c>
      <c r="U362" s="55">
        <f>IF(N362="PASS",IF(L362&gt;=0.9,"Excellent performance","Good, keep improving"),"Needs immediate attention")</f>
        <v/>
      </c>
    </row>
    <row r="363" ht="15" customHeight="1" s="39">
      <c r="A363" s="54" t="inlineStr">
        <is>
          <t>STU0362</t>
        </is>
      </c>
      <c r="B363" s="55" t="inlineStr">
        <is>
          <t>Arjun Srivastava</t>
        </is>
      </c>
      <c r="C363" s="54" t="n">
        <v>6</v>
      </c>
      <c r="D363" s="54" t="inlineStr">
        <is>
          <t>A</t>
        </is>
      </c>
      <c r="E363" s="54" t="inlineStr">
        <is>
          <t>Male</t>
        </is>
      </c>
      <c r="F363" s="54" t="n">
        <v>62</v>
      </c>
      <c r="G363" s="54" t="n">
        <v>74</v>
      </c>
      <c r="H363" s="54" t="n">
        <v>72</v>
      </c>
      <c r="I363" s="54" t="n">
        <v>64</v>
      </c>
      <c r="J363" s="54" t="n">
        <v>74</v>
      </c>
      <c r="K363" s="54">
        <f>SUM(F363:J363)</f>
        <v/>
      </c>
      <c r="L363" s="56">
        <f>ROUND(K363/500,4)</f>
        <v/>
      </c>
      <c r="M363" s="54">
        <f>IF(L363&gt;=0.9,"A+",IF(L363&gt;=0.8,"A",IF(L363&gt;=0.7,"B",IF(L363&gt;=0.6,"C",IF(L363&gt;=0.33,"D","F")))))</f>
        <v/>
      </c>
      <c r="N363" s="54">
        <f>IF(L363&gt;=0.33,"PASS","FAIL")</f>
        <v/>
      </c>
      <c r="O363" s="54">
        <f>L363&gt;=0.33</f>
        <v/>
      </c>
      <c r="P363" s="54">
        <f>RANK(L363,$L$2:$L$1001)</f>
        <v/>
      </c>
      <c r="Q363" s="54">
        <f>SUMPRODUCT(($C$2:$C$1001=C363)*($L$2:$L$1001&gt;L363))+1</f>
        <v/>
      </c>
      <c r="R363" s="57" t="n">
        <v>46091</v>
      </c>
      <c r="S363" s="58" t="n">
        <v>0.5</v>
      </c>
      <c r="T363" s="59" t="n">
        <v>0.944</v>
      </c>
      <c r="U363" s="55">
        <f>IF(N363="PASS",IF(L363&gt;=0.9,"Excellent performance","Good, keep improving"),"Needs immediate attention")</f>
        <v/>
      </c>
    </row>
    <row r="364" ht="15" customHeight="1" s="39">
      <c r="A364" s="54" t="inlineStr">
        <is>
          <t>STU0363</t>
        </is>
      </c>
      <c r="B364" s="55" t="inlineStr">
        <is>
          <t>Rudra Arora</t>
        </is>
      </c>
      <c r="C364" s="54" t="n">
        <v>3</v>
      </c>
      <c r="D364" s="54" t="inlineStr">
        <is>
          <t>B</t>
        </is>
      </c>
      <c r="E364" s="54" t="inlineStr">
        <is>
          <t>Male</t>
        </is>
      </c>
      <c r="F364" s="54" t="n">
        <v>60</v>
      </c>
      <c r="G364" s="54" t="n">
        <v>84</v>
      </c>
      <c r="H364" s="54" t="n">
        <v>81</v>
      </c>
      <c r="I364" s="54" t="n">
        <v>76</v>
      </c>
      <c r="J364" s="54" t="n">
        <v>78</v>
      </c>
      <c r="K364" s="54">
        <f>SUM(F364:J364)</f>
        <v/>
      </c>
      <c r="L364" s="56">
        <f>ROUND(K364/500,4)</f>
        <v/>
      </c>
      <c r="M364" s="54">
        <f>IF(L364&gt;=0.9,"A+",IF(L364&gt;=0.8,"A",IF(L364&gt;=0.7,"B",IF(L364&gt;=0.6,"C",IF(L364&gt;=0.33,"D","F")))))</f>
        <v/>
      </c>
      <c r="N364" s="54">
        <f>IF(L364&gt;=0.33,"PASS","FAIL")</f>
        <v/>
      </c>
      <c r="O364" s="54">
        <f>L364&gt;=0.33</f>
        <v/>
      </c>
      <c r="P364" s="54">
        <f>RANK(L364,$L$2:$L$1001)</f>
        <v/>
      </c>
      <c r="Q364" s="54">
        <f>SUMPRODUCT(($C$2:$C$1001=C364)*($L$2:$L$1001&gt;L364))+1</f>
        <v/>
      </c>
      <c r="R364" s="57" t="n">
        <v>46091</v>
      </c>
      <c r="S364" s="58" t="n">
        <v>0.4479166666666667</v>
      </c>
      <c r="T364" s="59" t="n">
        <v>0.8</v>
      </c>
      <c r="U364" s="55">
        <f>IF(N364="PASS",IF(L364&gt;=0.9,"Excellent performance","Good, keep improving"),"Needs immediate attention")</f>
        <v/>
      </c>
    </row>
    <row r="365" ht="15" customHeight="1" s="39">
      <c r="A365" s="54" t="inlineStr">
        <is>
          <t>STU0364</t>
        </is>
      </c>
      <c r="B365" s="55" t="inlineStr">
        <is>
          <t>Zaid Kumar</t>
        </is>
      </c>
      <c r="C365" s="54" t="n">
        <v>11</v>
      </c>
      <c r="D365" s="54" t="inlineStr">
        <is>
          <t>C</t>
        </is>
      </c>
      <c r="E365" s="54" t="inlineStr">
        <is>
          <t>Male</t>
        </is>
      </c>
      <c r="F365" s="54" t="n">
        <v>75</v>
      </c>
      <c r="G365" s="54" t="n">
        <v>75</v>
      </c>
      <c r="H365" s="54" t="n">
        <v>58</v>
      </c>
      <c r="I365" s="54" t="n">
        <v>50</v>
      </c>
      <c r="J365" s="54" t="n">
        <v>51</v>
      </c>
      <c r="K365" s="54">
        <f>SUM(F365:J365)</f>
        <v/>
      </c>
      <c r="L365" s="56">
        <f>ROUND(K365/500,4)</f>
        <v/>
      </c>
      <c r="M365" s="54">
        <f>IF(L365&gt;=0.9,"A+",IF(L365&gt;=0.8,"A",IF(L365&gt;=0.7,"B",IF(L365&gt;=0.6,"C",IF(L365&gt;=0.33,"D","F")))))</f>
        <v/>
      </c>
      <c r="N365" s="54">
        <f>IF(L365&gt;=0.33,"PASS","FAIL")</f>
        <v/>
      </c>
      <c r="O365" s="54">
        <f>L365&gt;=0.33</f>
        <v/>
      </c>
      <c r="P365" s="54">
        <f>RANK(L365,$L$2:$L$1001)</f>
        <v/>
      </c>
      <c r="Q365" s="54">
        <f>SUMPRODUCT(($C$2:$C$1001=C365)*($L$2:$L$1001&gt;L365))+1</f>
        <v/>
      </c>
      <c r="R365" s="57" t="n">
        <v>46091</v>
      </c>
      <c r="S365" s="58" t="n">
        <v>0.46875</v>
      </c>
      <c r="T365" s="59" t="n">
        <v>0.877</v>
      </c>
      <c r="U365" s="55">
        <f>IF(N365="PASS",IF(L365&gt;=0.9,"Excellent performance","Good, keep improving"),"Needs immediate attention")</f>
        <v/>
      </c>
    </row>
    <row r="366" ht="15" customHeight="1" s="39">
      <c r="A366" s="54" t="inlineStr">
        <is>
          <t>STU0365</t>
        </is>
      </c>
      <c r="B366" s="55" t="inlineStr">
        <is>
          <t>Shaurya Trivedi</t>
        </is>
      </c>
      <c r="C366" s="54" t="n">
        <v>2</v>
      </c>
      <c r="D366" s="54" t="inlineStr">
        <is>
          <t>C</t>
        </is>
      </c>
      <c r="E366" s="54" t="inlineStr">
        <is>
          <t>Male</t>
        </is>
      </c>
      <c r="F366" s="54" t="n">
        <v>85</v>
      </c>
      <c r="G366" s="54" t="n">
        <v>79</v>
      </c>
      <c r="H366" s="54" t="n">
        <v>83</v>
      </c>
      <c r="I366" s="54" t="n">
        <v>62</v>
      </c>
      <c r="J366" s="54" t="n">
        <v>66</v>
      </c>
      <c r="K366" s="54">
        <f>SUM(F366:J366)</f>
        <v/>
      </c>
      <c r="L366" s="56">
        <f>ROUND(K366/500,4)</f>
        <v/>
      </c>
      <c r="M366" s="54">
        <f>IF(L366&gt;=0.9,"A+",IF(L366&gt;=0.8,"A",IF(L366&gt;=0.7,"B",IF(L366&gt;=0.6,"C",IF(L366&gt;=0.33,"D","F")))))</f>
        <v/>
      </c>
      <c r="N366" s="54">
        <f>IF(L366&gt;=0.33,"PASS","FAIL")</f>
        <v/>
      </c>
      <c r="O366" s="54">
        <f>L366&gt;=0.33</f>
        <v/>
      </c>
      <c r="P366" s="54">
        <f>RANK(L366,$L$2:$L$1001)</f>
        <v/>
      </c>
      <c r="Q366" s="54">
        <f>SUMPRODUCT(($C$2:$C$1001=C366)*($L$2:$L$1001&gt;L366))+1</f>
        <v/>
      </c>
      <c r="R366" s="57" t="n">
        <v>46091</v>
      </c>
      <c r="S366" s="58" t="n">
        <v>0.5</v>
      </c>
      <c r="T366" s="59" t="n">
        <v>0.962</v>
      </c>
      <c r="U366" s="55">
        <f>IF(N366="PASS",IF(L366&gt;=0.9,"Excellent performance","Good, keep improving"),"Needs immediate attention")</f>
        <v/>
      </c>
    </row>
    <row r="367" ht="15" customHeight="1" s="39">
      <c r="A367" s="54" t="inlineStr">
        <is>
          <t>STU0366</t>
        </is>
      </c>
      <c r="B367" s="55" t="inlineStr">
        <is>
          <t>Advait Nair</t>
        </is>
      </c>
      <c r="C367" s="54" t="n">
        <v>3</v>
      </c>
      <c r="D367" s="54" t="inlineStr">
        <is>
          <t>D</t>
        </is>
      </c>
      <c r="E367" s="54" t="inlineStr">
        <is>
          <t>Male</t>
        </is>
      </c>
      <c r="F367" s="54" t="n">
        <v>56</v>
      </c>
      <c r="G367" s="54" t="n">
        <v>80</v>
      </c>
      <c r="H367" s="54" t="n">
        <v>73</v>
      </c>
      <c r="I367" s="54" t="n">
        <v>82</v>
      </c>
      <c r="J367" s="54" t="n">
        <v>99</v>
      </c>
      <c r="K367" s="54">
        <f>SUM(F367:J367)</f>
        <v/>
      </c>
      <c r="L367" s="56">
        <f>ROUND(K367/500,4)</f>
        <v/>
      </c>
      <c r="M367" s="54">
        <f>IF(L367&gt;=0.9,"A+",IF(L367&gt;=0.8,"A",IF(L367&gt;=0.7,"B",IF(L367&gt;=0.6,"C",IF(L367&gt;=0.33,"D","F")))))</f>
        <v/>
      </c>
      <c r="N367" s="54">
        <f>IF(L367&gt;=0.33,"PASS","FAIL")</f>
        <v/>
      </c>
      <c r="O367" s="54">
        <f>L367&gt;=0.33</f>
        <v/>
      </c>
      <c r="P367" s="54">
        <f>RANK(L367,$L$2:$L$1001)</f>
        <v/>
      </c>
      <c r="Q367" s="54">
        <f>SUMPRODUCT(($C$2:$C$1001=C367)*($L$2:$L$1001&gt;L367))+1</f>
        <v/>
      </c>
      <c r="R367" s="57" t="n">
        <v>46091</v>
      </c>
      <c r="S367" s="58" t="n">
        <v>0.4166666666666667</v>
      </c>
      <c r="T367" s="59" t="n">
        <v>0.884</v>
      </c>
      <c r="U367" s="55">
        <f>IF(N367="PASS",IF(L367&gt;=0.9,"Excellent performance","Good, keep improving"),"Needs immediate attention")</f>
        <v/>
      </c>
    </row>
    <row r="368" ht="15" customHeight="1" s="39">
      <c r="A368" s="54" t="inlineStr">
        <is>
          <t>STU0367</t>
        </is>
      </c>
      <c r="B368" s="55" t="inlineStr">
        <is>
          <t>Karan Chowdhury</t>
        </is>
      </c>
      <c r="C368" s="54" t="n">
        <v>12</v>
      </c>
      <c r="D368" s="54" t="inlineStr">
        <is>
          <t>B</t>
        </is>
      </c>
      <c r="E368" s="54" t="inlineStr">
        <is>
          <t>Male</t>
        </is>
      </c>
      <c r="F368" s="54" t="n">
        <v>87</v>
      </c>
      <c r="G368" s="54" t="n">
        <v>92</v>
      </c>
      <c r="H368" s="54" t="n">
        <v>82</v>
      </c>
      <c r="I368" s="54" t="n">
        <v>84</v>
      </c>
      <c r="J368" s="54" t="n">
        <v>89</v>
      </c>
      <c r="K368" s="54">
        <f>SUM(F368:J368)</f>
        <v/>
      </c>
      <c r="L368" s="56">
        <f>ROUND(K368/500,4)</f>
        <v/>
      </c>
      <c r="M368" s="54">
        <f>IF(L368&gt;=0.9,"A+",IF(L368&gt;=0.8,"A",IF(L368&gt;=0.7,"B",IF(L368&gt;=0.6,"C",IF(L368&gt;=0.33,"D","F")))))</f>
        <v/>
      </c>
      <c r="N368" s="54">
        <f>IF(L368&gt;=0.33,"PASS","FAIL")</f>
        <v/>
      </c>
      <c r="O368" s="54">
        <f>L368&gt;=0.33</f>
        <v/>
      </c>
      <c r="P368" s="54">
        <f>RANK(L368,$L$2:$L$1001)</f>
        <v/>
      </c>
      <c r="Q368" s="54">
        <f>SUMPRODUCT(($C$2:$C$1001=C368)*($L$2:$L$1001&gt;L368))+1</f>
        <v/>
      </c>
      <c r="R368" s="57" t="n">
        <v>46091</v>
      </c>
      <c r="S368" s="58" t="n">
        <v>0.3958333333333333</v>
      </c>
      <c r="T368" s="59" t="n">
        <v>0.979</v>
      </c>
      <c r="U368" s="55">
        <f>IF(N368="PASS",IF(L368&gt;=0.9,"Excellent performance","Good, keep improving"),"Needs immediate attention")</f>
        <v/>
      </c>
    </row>
    <row r="369" ht="15" customHeight="1" s="39">
      <c r="A369" s="54" t="inlineStr">
        <is>
          <t>STU0368</t>
        </is>
      </c>
      <c r="B369" s="55" t="inlineStr">
        <is>
          <t>Meera Ahluwalia</t>
        </is>
      </c>
      <c r="C369" s="54" t="n">
        <v>12</v>
      </c>
      <c r="D369" s="54" t="inlineStr">
        <is>
          <t>C</t>
        </is>
      </c>
      <c r="E369" s="54" t="inlineStr">
        <is>
          <t>Female</t>
        </is>
      </c>
      <c r="F369" s="54" t="n">
        <v>97</v>
      </c>
      <c r="G369" s="54" t="n">
        <v>66</v>
      </c>
      <c r="H369" s="54" t="n">
        <v>52</v>
      </c>
      <c r="I369" s="54" t="n">
        <v>68</v>
      </c>
      <c r="J369" s="54" t="n">
        <v>80</v>
      </c>
      <c r="K369" s="54">
        <f>SUM(F369:J369)</f>
        <v/>
      </c>
      <c r="L369" s="56">
        <f>ROUND(K369/500,4)</f>
        <v/>
      </c>
      <c r="M369" s="54">
        <f>IF(L369&gt;=0.9,"A+",IF(L369&gt;=0.8,"A",IF(L369&gt;=0.7,"B",IF(L369&gt;=0.6,"C",IF(L369&gt;=0.33,"D","F")))))</f>
        <v/>
      </c>
      <c r="N369" s="54">
        <f>IF(L369&gt;=0.33,"PASS","FAIL")</f>
        <v/>
      </c>
      <c r="O369" s="54">
        <f>L369&gt;=0.33</f>
        <v/>
      </c>
      <c r="P369" s="54">
        <f>RANK(L369,$L$2:$L$1001)</f>
        <v/>
      </c>
      <c r="Q369" s="54">
        <f>SUMPRODUCT(($C$2:$C$1001=C369)*($L$2:$L$1001&gt;L369))+1</f>
        <v/>
      </c>
      <c r="R369" s="57" t="n">
        <v>46091</v>
      </c>
      <c r="S369" s="58" t="n">
        <v>0.3958333333333333</v>
      </c>
      <c r="T369" s="59" t="n">
        <v>0.989</v>
      </c>
      <c r="U369" s="55">
        <f>IF(N369="PASS",IF(L369&gt;=0.9,"Excellent performance","Good, keep improving"),"Needs immediate attention")</f>
        <v/>
      </c>
    </row>
    <row r="370" ht="15" customHeight="1" s="39">
      <c r="A370" s="54" t="inlineStr">
        <is>
          <t>STU0369</t>
        </is>
      </c>
      <c r="B370" s="55" t="inlineStr">
        <is>
          <t>Riya Bhat</t>
        </is>
      </c>
      <c r="C370" s="54" t="n">
        <v>2</v>
      </c>
      <c r="D370" s="54" t="inlineStr">
        <is>
          <t>D</t>
        </is>
      </c>
      <c r="E370" s="54" t="inlineStr">
        <is>
          <t>Female</t>
        </is>
      </c>
      <c r="F370" s="54" t="n">
        <v>54</v>
      </c>
      <c r="G370" s="54" t="n">
        <v>95</v>
      </c>
      <c r="H370" s="54" t="n">
        <v>80</v>
      </c>
      <c r="I370" s="54" t="n">
        <v>65</v>
      </c>
      <c r="J370" s="54" t="n">
        <v>75</v>
      </c>
      <c r="K370" s="54">
        <f>SUM(F370:J370)</f>
        <v/>
      </c>
      <c r="L370" s="56">
        <f>ROUND(K370/500,4)</f>
        <v/>
      </c>
      <c r="M370" s="54">
        <f>IF(L370&gt;=0.9,"A+",IF(L370&gt;=0.8,"A",IF(L370&gt;=0.7,"B",IF(L370&gt;=0.6,"C",IF(L370&gt;=0.33,"D","F")))))</f>
        <v/>
      </c>
      <c r="N370" s="54">
        <f>IF(L370&gt;=0.33,"PASS","FAIL")</f>
        <v/>
      </c>
      <c r="O370" s="54">
        <f>L370&gt;=0.33</f>
        <v/>
      </c>
      <c r="P370" s="54">
        <f>RANK(L370,$L$2:$L$1001)</f>
        <v/>
      </c>
      <c r="Q370" s="54">
        <f>SUMPRODUCT(($C$2:$C$1001=C370)*($L$2:$L$1001&gt;L370))+1</f>
        <v/>
      </c>
      <c r="R370" s="57" t="n">
        <v>46091</v>
      </c>
      <c r="S370" s="58" t="n">
        <v>0.3333333333333333</v>
      </c>
      <c r="T370" s="59" t="n">
        <v>0.987</v>
      </c>
      <c r="U370" s="55">
        <f>IF(N370="PASS",IF(L370&gt;=0.9,"Excellent performance","Good, keep improving"),"Needs immediate attention")</f>
        <v/>
      </c>
    </row>
    <row r="371" ht="15" customHeight="1" s="39">
      <c r="A371" s="54" t="inlineStr">
        <is>
          <t>STU0370</t>
        </is>
      </c>
      <c r="B371" s="55" t="inlineStr">
        <is>
          <t>Falak Chauhan</t>
        </is>
      </c>
      <c r="C371" s="54" t="n">
        <v>5</v>
      </c>
      <c r="D371" s="54" t="inlineStr">
        <is>
          <t>A</t>
        </is>
      </c>
      <c r="E371" s="54" t="inlineStr">
        <is>
          <t>Female</t>
        </is>
      </c>
      <c r="F371" s="54" t="n">
        <v>100</v>
      </c>
      <c r="G371" s="54" t="n">
        <v>99</v>
      </c>
      <c r="H371" s="54" t="n">
        <v>84</v>
      </c>
      <c r="I371" s="54" t="n">
        <v>91</v>
      </c>
      <c r="J371" s="54" t="n">
        <v>90</v>
      </c>
      <c r="K371" s="54">
        <f>SUM(F371:J371)</f>
        <v/>
      </c>
      <c r="L371" s="56">
        <f>ROUND(K371/500,4)</f>
        <v/>
      </c>
      <c r="M371" s="54">
        <f>IF(L371&gt;=0.9,"A+",IF(L371&gt;=0.8,"A",IF(L371&gt;=0.7,"B",IF(L371&gt;=0.6,"C",IF(L371&gt;=0.33,"D","F")))))</f>
        <v/>
      </c>
      <c r="N371" s="54">
        <f>IF(L371&gt;=0.33,"PASS","FAIL")</f>
        <v/>
      </c>
      <c r="O371" s="54">
        <f>L371&gt;=0.33</f>
        <v/>
      </c>
      <c r="P371" s="54">
        <f>RANK(L371,$L$2:$L$1001)</f>
        <v/>
      </c>
      <c r="Q371" s="54">
        <f>SUMPRODUCT(($C$2:$C$1001=C371)*($L$2:$L$1001&gt;L371))+1</f>
        <v/>
      </c>
      <c r="R371" s="57" t="n">
        <v>46091</v>
      </c>
      <c r="S371" s="58" t="n">
        <v>0.4375</v>
      </c>
      <c r="T371" s="59" t="n">
        <v>0.76</v>
      </c>
      <c r="U371" s="55">
        <f>IF(N371="PASS",IF(L371&gt;=0.9,"Excellent performance","Good, keep improving"),"Needs immediate attention")</f>
        <v/>
      </c>
    </row>
    <row r="372" ht="15" customHeight="1" s="39">
      <c r="A372" s="54" t="inlineStr">
        <is>
          <t>STU0371</t>
        </is>
      </c>
      <c r="B372" s="55" t="inlineStr">
        <is>
          <t>Manav Kulkarni</t>
        </is>
      </c>
      <c r="C372" s="54" t="n">
        <v>10</v>
      </c>
      <c r="D372" s="54" t="inlineStr">
        <is>
          <t>A</t>
        </is>
      </c>
      <c r="E372" s="54" t="inlineStr">
        <is>
          <t>Male</t>
        </is>
      </c>
      <c r="F372" s="54" t="n">
        <v>68</v>
      </c>
      <c r="G372" s="54" t="n">
        <v>72</v>
      </c>
      <c r="H372" s="54" t="n">
        <v>72</v>
      </c>
      <c r="I372" s="54" t="n">
        <v>64</v>
      </c>
      <c r="J372" s="54" t="n">
        <v>52</v>
      </c>
      <c r="K372" s="54">
        <f>SUM(F372:J372)</f>
        <v/>
      </c>
      <c r="L372" s="56">
        <f>ROUND(K372/500,4)</f>
        <v/>
      </c>
      <c r="M372" s="54">
        <f>IF(L372&gt;=0.9,"A+",IF(L372&gt;=0.8,"A",IF(L372&gt;=0.7,"B",IF(L372&gt;=0.6,"C",IF(L372&gt;=0.33,"D","F")))))</f>
        <v/>
      </c>
      <c r="N372" s="54">
        <f>IF(L372&gt;=0.33,"PASS","FAIL")</f>
        <v/>
      </c>
      <c r="O372" s="54">
        <f>L372&gt;=0.33</f>
        <v/>
      </c>
      <c r="P372" s="54">
        <f>RANK(L372,$L$2:$L$1001)</f>
        <v/>
      </c>
      <c r="Q372" s="54">
        <f>SUMPRODUCT(($C$2:$C$1001=C372)*($L$2:$L$1001&gt;L372))+1</f>
        <v/>
      </c>
      <c r="R372" s="57" t="n">
        <v>46091</v>
      </c>
      <c r="S372" s="58" t="n">
        <v>0.4791666666666667</v>
      </c>
      <c r="T372" s="59" t="n">
        <v>0.97</v>
      </c>
      <c r="U372" s="55">
        <f>IF(N372="PASS",IF(L372&gt;=0.9,"Excellent performance","Good, keep improving"),"Needs immediate attention")</f>
        <v/>
      </c>
    </row>
    <row r="373" ht="15" customHeight="1" s="39">
      <c r="A373" s="54" t="inlineStr">
        <is>
          <t>STU0372</t>
        </is>
      </c>
      <c r="B373" s="55" t="inlineStr">
        <is>
          <t>Nikhil Tiwari</t>
        </is>
      </c>
      <c r="C373" s="54" t="n">
        <v>11</v>
      </c>
      <c r="D373" s="54" t="inlineStr">
        <is>
          <t>C</t>
        </is>
      </c>
      <c r="E373" s="54" t="inlineStr">
        <is>
          <t>Male</t>
        </is>
      </c>
      <c r="F373" s="54" t="n">
        <v>75</v>
      </c>
      <c r="G373" s="54" t="n">
        <v>55</v>
      </c>
      <c r="H373" s="54" t="n">
        <v>73</v>
      </c>
      <c r="I373" s="54" t="n">
        <v>45</v>
      </c>
      <c r="J373" s="54" t="n">
        <v>78</v>
      </c>
      <c r="K373" s="54">
        <f>SUM(F373:J373)</f>
        <v/>
      </c>
      <c r="L373" s="56">
        <f>ROUND(K373/500,4)</f>
        <v/>
      </c>
      <c r="M373" s="54">
        <f>IF(L373&gt;=0.9,"A+",IF(L373&gt;=0.8,"A",IF(L373&gt;=0.7,"B",IF(L373&gt;=0.6,"C",IF(L373&gt;=0.33,"D","F")))))</f>
        <v/>
      </c>
      <c r="N373" s="54">
        <f>IF(L373&gt;=0.33,"PASS","FAIL")</f>
        <v/>
      </c>
      <c r="O373" s="54">
        <f>L373&gt;=0.33</f>
        <v/>
      </c>
      <c r="P373" s="54">
        <f>RANK(L373,$L$2:$L$1001)</f>
        <v/>
      </c>
      <c r="Q373" s="54">
        <f>SUMPRODUCT(($C$2:$C$1001=C373)*($L$2:$L$1001&gt;L373))+1</f>
        <v/>
      </c>
      <c r="R373" s="57" t="n">
        <v>46091</v>
      </c>
      <c r="S373" s="58" t="n">
        <v>0.4270833333333333</v>
      </c>
      <c r="T373" s="59" t="n">
        <v>0.848</v>
      </c>
      <c r="U373" s="55">
        <f>IF(N373="PASS",IF(L373&gt;=0.9,"Excellent performance","Good, keep improving"),"Needs immediate attention")</f>
        <v/>
      </c>
    </row>
    <row r="374" ht="15" customHeight="1" s="39">
      <c r="A374" s="54" t="inlineStr">
        <is>
          <t>STU0373</t>
        </is>
      </c>
      <c r="B374" s="55" t="inlineStr">
        <is>
          <t>Isha Jain</t>
        </is>
      </c>
      <c r="C374" s="54" t="n">
        <v>4</v>
      </c>
      <c r="D374" s="54" t="inlineStr">
        <is>
          <t>C</t>
        </is>
      </c>
      <c r="E374" s="54" t="inlineStr">
        <is>
          <t>Female</t>
        </is>
      </c>
      <c r="F374" s="54" t="n">
        <v>73</v>
      </c>
      <c r="G374" s="54" t="n">
        <v>67</v>
      </c>
      <c r="H374" s="54" t="n">
        <v>76</v>
      </c>
      <c r="I374" s="54" t="n">
        <v>62</v>
      </c>
      <c r="J374" s="54" t="n">
        <v>77</v>
      </c>
      <c r="K374" s="54">
        <f>SUM(F374:J374)</f>
        <v/>
      </c>
      <c r="L374" s="56">
        <f>ROUND(K374/500,4)</f>
        <v/>
      </c>
      <c r="M374" s="54">
        <f>IF(L374&gt;=0.9,"A+",IF(L374&gt;=0.8,"A",IF(L374&gt;=0.7,"B",IF(L374&gt;=0.6,"C",IF(L374&gt;=0.33,"D","F")))))</f>
        <v/>
      </c>
      <c r="N374" s="54">
        <f>IF(L374&gt;=0.33,"PASS","FAIL")</f>
        <v/>
      </c>
      <c r="O374" s="54">
        <f>L374&gt;=0.33</f>
        <v/>
      </c>
      <c r="P374" s="54">
        <f>RANK(L374,$L$2:$L$1001)</f>
        <v/>
      </c>
      <c r="Q374" s="54">
        <f>SUMPRODUCT(($C$2:$C$1001=C374)*($L$2:$L$1001&gt;L374))+1</f>
        <v/>
      </c>
      <c r="R374" s="57" t="n">
        <v>46091</v>
      </c>
      <c r="S374" s="58" t="n">
        <v>0.3333333333333333</v>
      </c>
      <c r="T374" s="59" t="n">
        <v>0.752</v>
      </c>
      <c r="U374" s="55">
        <f>IF(N374="PASS",IF(L374&gt;=0.9,"Excellent performance","Good, keep improving"),"Needs immediate attention")</f>
        <v/>
      </c>
    </row>
    <row r="375" ht="15" customHeight="1" s="39">
      <c r="A375" s="54" t="inlineStr">
        <is>
          <t>STU0374</t>
        </is>
      </c>
      <c r="B375" s="55" t="inlineStr">
        <is>
          <t>Dhruv Joshi</t>
        </is>
      </c>
      <c r="C375" s="54" t="n">
        <v>2</v>
      </c>
      <c r="D375" s="54" t="inlineStr">
        <is>
          <t>C</t>
        </is>
      </c>
      <c r="E375" s="54" t="inlineStr">
        <is>
          <t>Male</t>
        </is>
      </c>
      <c r="F375" s="54" t="n">
        <v>87</v>
      </c>
      <c r="G375" s="54" t="n">
        <v>85</v>
      </c>
      <c r="H375" s="54" t="n">
        <v>95</v>
      </c>
      <c r="I375" s="54" t="n">
        <v>91</v>
      </c>
      <c r="J375" s="54" t="n">
        <v>91</v>
      </c>
      <c r="K375" s="54">
        <f>SUM(F375:J375)</f>
        <v/>
      </c>
      <c r="L375" s="56">
        <f>ROUND(K375/500,4)</f>
        <v/>
      </c>
      <c r="M375" s="54">
        <f>IF(L375&gt;=0.9,"A+",IF(L375&gt;=0.8,"A",IF(L375&gt;=0.7,"B",IF(L375&gt;=0.6,"C",IF(L375&gt;=0.33,"D","F")))))</f>
        <v/>
      </c>
      <c r="N375" s="54">
        <f>IF(L375&gt;=0.33,"PASS","FAIL")</f>
        <v/>
      </c>
      <c r="O375" s="54">
        <f>L375&gt;=0.33</f>
        <v/>
      </c>
      <c r="P375" s="54">
        <f>RANK(L375,$L$2:$L$1001)</f>
        <v/>
      </c>
      <c r="Q375" s="54">
        <f>SUMPRODUCT(($C$2:$C$1001=C375)*($L$2:$L$1001&gt;L375))+1</f>
        <v/>
      </c>
      <c r="R375" s="57" t="n">
        <v>46091</v>
      </c>
      <c r="S375" s="58" t="n">
        <v>0.3333333333333333</v>
      </c>
      <c r="T375" s="59" t="n">
        <v>0.784</v>
      </c>
      <c r="U375" s="55">
        <f>IF(N375="PASS",IF(L375&gt;=0.9,"Excellent performance","Good, keep improving"),"Needs immediate attention")</f>
        <v/>
      </c>
    </row>
    <row r="376" ht="15" customHeight="1" s="39">
      <c r="A376" s="54" t="inlineStr">
        <is>
          <t>STU0375</t>
        </is>
      </c>
      <c r="B376" s="55" t="inlineStr">
        <is>
          <t>Jiya Chopra</t>
        </is>
      </c>
      <c r="C376" s="54" t="n">
        <v>10</v>
      </c>
      <c r="D376" s="54" t="inlineStr">
        <is>
          <t>B</t>
        </is>
      </c>
      <c r="E376" s="54" t="inlineStr">
        <is>
          <t>Female</t>
        </is>
      </c>
      <c r="F376" s="54" t="n">
        <v>72</v>
      </c>
      <c r="G376" s="54" t="n">
        <v>69</v>
      </c>
      <c r="H376" s="54" t="n">
        <v>67</v>
      </c>
      <c r="I376" s="54" t="n">
        <v>77</v>
      </c>
      <c r="J376" s="54" t="n">
        <v>59</v>
      </c>
      <c r="K376" s="54">
        <f>SUM(F376:J376)</f>
        <v/>
      </c>
      <c r="L376" s="56">
        <f>ROUND(K376/500,4)</f>
        <v/>
      </c>
      <c r="M376" s="54">
        <f>IF(L376&gt;=0.9,"A+",IF(L376&gt;=0.8,"A",IF(L376&gt;=0.7,"B",IF(L376&gt;=0.6,"C",IF(L376&gt;=0.33,"D","F")))))</f>
        <v/>
      </c>
      <c r="N376" s="54">
        <f>IF(L376&gt;=0.33,"PASS","FAIL")</f>
        <v/>
      </c>
      <c r="O376" s="54">
        <f>L376&gt;=0.33</f>
        <v/>
      </c>
      <c r="P376" s="54">
        <f>RANK(L376,$L$2:$L$1001)</f>
        <v/>
      </c>
      <c r="Q376" s="54">
        <f>SUMPRODUCT(($C$2:$C$1001=C376)*($L$2:$L$1001&gt;L376))+1</f>
        <v/>
      </c>
      <c r="R376" s="57" t="n">
        <v>46091</v>
      </c>
      <c r="S376" s="58" t="n">
        <v>0.5208333333333334</v>
      </c>
      <c r="T376" s="59" t="n">
        <v>0.996</v>
      </c>
      <c r="U376" s="55">
        <f>IF(N376="PASS",IF(L376&gt;=0.9,"Excellent performance","Good, keep improving"),"Needs immediate attention")</f>
        <v/>
      </c>
    </row>
    <row r="377" ht="15" customHeight="1" s="39">
      <c r="A377" s="54" t="inlineStr">
        <is>
          <t>STU0376</t>
        </is>
      </c>
      <c r="B377" s="55" t="inlineStr">
        <is>
          <t>Jiya Chowdhury</t>
        </is>
      </c>
      <c r="C377" s="54" t="n">
        <v>6</v>
      </c>
      <c r="D377" s="54" t="inlineStr">
        <is>
          <t>A</t>
        </is>
      </c>
      <c r="E377" s="54" t="inlineStr">
        <is>
          <t>Female</t>
        </is>
      </c>
      <c r="F377" s="54" t="n">
        <v>55</v>
      </c>
      <c r="G377" s="54" t="n">
        <v>67</v>
      </c>
      <c r="H377" s="54" t="n">
        <v>55</v>
      </c>
      <c r="I377" s="54" t="n">
        <v>61</v>
      </c>
      <c r="J377" s="54" t="n">
        <v>71</v>
      </c>
      <c r="K377" s="54">
        <f>SUM(F377:J377)</f>
        <v/>
      </c>
      <c r="L377" s="56">
        <f>ROUND(K377/500,4)</f>
        <v/>
      </c>
      <c r="M377" s="54">
        <f>IF(L377&gt;=0.9,"A+",IF(L377&gt;=0.8,"A",IF(L377&gt;=0.7,"B",IF(L377&gt;=0.6,"C",IF(L377&gt;=0.33,"D","F")))))</f>
        <v/>
      </c>
      <c r="N377" s="54">
        <f>IF(L377&gt;=0.33,"PASS","FAIL")</f>
        <v/>
      </c>
      <c r="O377" s="54">
        <f>L377&gt;=0.33</f>
        <v/>
      </c>
      <c r="P377" s="54">
        <f>RANK(L377,$L$2:$L$1001)</f>
        <v/>
      </c>
      <c r="Q377" s="54">
        <f>SUMPRODUCT(($C$2:$C$1001=C377)*($L$2:$L$1001&gt;L377))+1</f>
        <v/>
      </c>
      <c r="R377" s="57" t="n">
        <v>46091</v>
      </c>
      <c r="S377" s="58" t="n">
        <v>0.4270833333333333</v>
      </c>
      <c r="T377" s="59" t="n">
        <v>0.986</v>
      </c>
      <c r="U377" s="55">
        <f>IF(N377="PASS",IF(L377&gt;=0.9,"Excellent performance","Good, keep improving"),"Needs immediate attention")</f>
        <v/>
      </c>
    </row>
    <row r="378" ht="15" customHeight="1" s="39">
      <c r="A378" s="54" t="inlineStr">
        <is>
          <t>STU0377</t>
        </is>
      </c>
      <c r="B378" s="55" t="inlineStr">
        <is>
          <t>Sana Yadav</t>
        </is>
      </c>
      <c r="C378" s="54" t="n">
        <v>11</v>
      </c>
      <c r="D378" s="54" t="inlineStr">
        <is>
          <t>C</t>
        </is>
      </c>
      <c r="E378" s="54" t="inlineStr">
        <is>
          <t>Female</t>
        </is>
      </c>
      <c r="F378" s="54" t="n">
        <v>77</v>
      </c>
      <c r="G378" s="54" t="n">
        <v>67</v>
      </c>
      <c r="H378" s="54" t="n">
        <v>69</v>
      </c>
      <c r="I378" s="54" t="n">
        <v>65</v>
      </c>
      <c r="J378" s="54" t="n">
        <v>53</v>
      </c>
      <c r="K378" s="54">
        <f>SUM(F378:J378)</f>
        <v/>
      </c>
      <c r="L378" s="56">
        <f>ROUND(K378/500,4)</f>
        <v/>
      </c>
      <c r="M378" s="54">
        <f>IF(L378&gt;=0.9,"A+",IF(L378&gt;=0.8,"A",IF(L378&gt;=0.7,"B",IF(L378&gt;=0.6,"C",IF(L378&gt;=0.33,"D","F")))))</f>
        <v/>
      </c>
      <c r="N378" s="54">
        <f>IF(L378&gt;=0.33,"PASS","FAIL")</f>
        <v/>
      </c>
      <c r="O378" s="54">
        <f>L378&gt;=0.33</f>
        <v/>
      </c>
      <c r="P378" s="54">
        <f>RANK(L378,$L$2:$L$1001)</f>
        <v/>
      </c>
      <c r="Q378" s="54">
        <f>SUMPRODUCT(($C$2:$C$1001=C378)*($L$2:$L$1001&gt;L378))+1</f>
        <v/>
      </c>
      <c r="R378" s="57" t="n">
        <v>46091</v>
      </c>
      <c r="S378" s="58" t="n">
        <v>0.3854166666666667</v>
      </c>
      <c r="T378" s="59" t="n">
        <v>0.98</v>
      </c>
      <c r="U378" s="55">
        <f>IF(N378="PASS",IF(L378&gt;=0.9,"Excellent performance","Good, keep improving"),"Needs immediate attention")</f>
        <v/>
      </c>
    </row>
    <row r="379" ht="15" customHeight="1" s="39">
      <c r="A379" s="54" t="inlineStr">
        <is>
          <t>STU0378</t>
        </is>
      </c>
      <c r="B379" s="55" t="inlineStr">
        <is>
          <t>Vihaan Pathak</t>
        </is>
      </c>
      <c r="C379" s="54" t="n">
        <v>2</v>
      </c>
      <c r="D379" s="54" t="inlineStr">
        <is>
          <t>D</t>
        </is>
      </c>
      <c r="E379" s="54" t="inlineStr">
        <is>
          <t>Male</t>
        </is>
      </c>
      <c r="F379" s="54" t="n">
        <v>77</v>
      </c>
      <c r="G379" s="54" t="n">
        <v>54</v>
      </c>
      <c r="H379" s="54" t="n">
        <v>100</v>
      </c>
      <c r="I379" s="54" t="n">
        <v>79</v>
      </c>
      <c r="J379" s="54" t="n">
        <v>85</v>
      </c>
      <c r="K379" s="54">
        <f>SUM(F379:J379)</f>
        <v/>
      </c>
      <c r="L379" s="56">
        <f>ROUND(K379/500,4)</f>
        <v/>
      </c>
      <c r="M379" s="54">
        <f>IF(L379&gt;=0.9,"A+",IF(L379&gt;=0.8,"A",IF(L379&gt;=0.7,"B",IF(L379&gt;=0.6,"C",IF(L379&gt;=0.33,"D","F")))))</f>
        <v/>
      </c>
      <c r="N379" s="54">
        <f>IF(L379&gt;=0.33,"PASS","FAIL")</f>
        <v/>
      </c>
      <c r="O379" s="54">
        <f>L379&gt;=0.33</f>
        <v/>
      </c>
      <c r="P379" s="54">
        <f>RANK(L379,$L$2:$L$1001)</f>
        <v/>
      </c>
      <c r="Q379" s="54">
        <f>SUMPRODUCT(($C$2:$C$1001=C379)*($L$2:$L$1001&gt;L379))+1</f>
        <v/>
      </c>
      <c r="R379" s="57" t="n">
        <v>46091</v>
      </c>
      <c r="S379" s="58" t="n">
        <v>0.34375</v>
      </c>
      <c r="T379" s="59" t="n">
        <v>0.797</v>
      </c>
      <c r="U379" s="55">
        <f>IF(N379="PASS",IF(L379&gt;=0.9,"Excellent performance","Good, keep improving"),"Needs immediate attention")</f>
        <v/>
      </c>
    </row>
    <row r="380" ht="15" customHeight="1" s="39">
      <c r="A380" s="54" t="inlineStr">
        <is>
          <t>STU0379</t>
        </is>
      </c>
      <c r="B380" s="55" t="inlineStr">
        <is>
          <t>Urvi Rao</t>
        </is>
      </c>
      <c r="C380" s="54" t="n">
        <v>9</v>
      </c>
      <c r="D380" s="54" t="inlineStr">
        <is>
          <t>C</t>
        </is>
      </c>
      <c r="E380" s="54" t="inlineStr">
        <is>
          <t>Female</t>
        </is>
      </c>
      <c r="F380" s="54" t="n">
        <v>46</v>
      </c>
      <c r="G380" s="54" t="n">
        <v>51</v>
      </c>
      <c r="H380" s="54" t="n">
        <v>52</v>
      </c>
      <c r="I380" s="54" t="n">
        <v>62</v>
      </c>
      <c r="J380" s="54" t="n">
        <v>65</v>
      </c>
      <c r="K380" s="54">
        <f>SUM(F380:J380)</f>
        <v/>
      </c>
      <c r="L380" s="56">
        <f>ROUND(K380/500,4)</f>
        <v/>
      </c>
      <c r="M380" s="54">
        <f>IF(L380&gt;=0.9,"A+",IF(L380&gt;=0.8,"A",IF(L380&gt;=0.7,"B",IF(L380&gt;=0.6,"C",IF(L380&gt;=0.33,"D","F")))))</f>
        <v/>
      </c>
      <c r="N380" s="54">
        <f>IF(L380&gt;=0.33,"PASS","FAIL")</f>
        <v/>
      </c>
      <c r="O380" s="54">
        <f>L380&gt;=0.33</f>
        <v/>
      </c>
      <c r="P380" s="54">
        <f>RANK(L380,$L$2:$L$1001)</f>
        <v/>
      </c>
      <c r="Q380" s="54">
        <f>SUMPRODUCT(($C$2:$C$1001=C380)*($L$2:$L$1001&gt;L380))+1</f>
        <v/>
      </c>
      <c r="R380" s="57" t="n">
        <v>46091</v>
      </c>
      <c r="S380" s="58" t="n">
        <v>0.5208333333333334</v>
      </c>
      <c r="T380" s="59" t="n">
        <v>0.925</v>
      </c>
      <c r="U380" s="55">
        <f>IF(N380="PASS",IF(L380&gt;=0.9,"Excellent performance","Good, keep improving"),"Needs immediate attention")</f>
        <v/>
      </c>
    </row>
    <row r="381" ht="15" customHeight="1" s="39">
      <c r="A381" s="54" t="inlineStr">
        <is>
          <t>STU0380</t>
        </is>
      </c>
      <c r="B381" s="55" t="inlineStr">
        <is>
          <t>Esha Das</t>
        </is>
      </c>
      <c r="C381" s="54" t="n">
        <v>5</v>
      </c>
      <c r="D381" s="54" t="inlineStr">
        <is>
          <t>D</t>
        </is>
      </c>
      <c r="E381" s="54" t="inlineStr">
        <is>
          <t>Female</t>
        </is>
      </c>
      <c r="F381" s="54" t="n">
        <v>80</v>
      </c>
      <c r="G381" s="54" t="n">
        <v>75</v>
      </c>
      <c r="H381" s="54" t="n">
        <v>53</v>
      </c>
      <c r="I381" s="54" t="n">
        <v>78</v>
      </c>
      <c r="J381" s="54" t="n">
        <v>84</v>
      </c>
      <c r="K381" s="54">
        <f>SUM(F381:J381)</f>
        <v/>
      </c>
      <c r="L381" s="56">
        <f>ROUND(K381/500,4)</f>
        <v/>
      </c>
      <c r="M381" s="54">
        <f>IF(L381&gt;=0.9,"A+",IF(L381&gt;=0.8,"A",IF(L381&gt;=0.7,"B",IF(L381&gt;=0.6,"C",IF(L381&gt;=0.33,"D","F")))))</f>
        <v/>
      </c>
      <c r="N381" s="54">
        <f>IF(L381&gt;=0.33,"PASS","FAIL")</f>
        <v/>
      </c>
      <c r="O381" s="54">
        <f>L381&gt;=0.33</f>
        <v/>
      </c>
      <c r="P381" s="54">
        <f>RANK(L381,$L$2:$L$1001)</f>
        <v/>
      </c>
      <c r="Q381" s="54">
        <f>SUMPRODUCT(($C$2:$C$1001=C381)*($L$2:$L$1001&gt;L381))+1</f>
        <v/>
      </c>
      <c r="R381" s="57" t="n">
        <v>46091</v>
      </c>
      <c r="S381" s="58" t="n">
        <v>0.4791666666666667</v>
      </c>
      <c r="T381" s="59" t="n">
        <v>0.753</v>
      </c>
      <c r="U381" s="55">
        <f>IF(N381="PASS",IF(L381&gt;=0.9,"Excellent performance","Good, keep improving"),"Needs immediate attention")</f>
        <v/>
      </c>
    </row>
    <row r="382" ht="15" customHeight="1" s="39">
      <c r="A382" s="54" t="inlineStr">
        <is>
          <t>STU0381</t>
        </is>
      </c>
      <c r="B382" s="55" t="inlineStr">
        <is>
          <t>Dhruv Mishra</t>
        </is>
      </c>
      <c r="C382" s="54" t="n">
        <v>1</v>
      </c>
      <c r="D382" s="54" t="inlineStr">
        <is>
          <t>D</t>
        </is>
      </c>
      <c r="E382" s="54" t="inlineStr">
        <is>
          <t>Male</t>
        </is>
      </c>
      <c r="F382" s="54" t="n">
        <v>85</v>
      </c>
      <c r="G382" s="54" t="n">
        <v>90</v>
      </c>
      <c r="H382" s="54" t="n">
        <v>72</v>
      </c>
      <c r="I382" s="54" t="n">
        <v>91</v>
      </c>
      <c r="J382" s="54" t="n">
        <v>86</v>
      </c>
      <c r="K382" s="54">
        <f>SUM(F382:J382)</f>
        <v/>
      </c>
      <c r="L382" s="56">
        <f>ROUND(K382/500,4)</f>
        <v/>
      </c>
      <c r="M382" s="54">
        <f>IF(L382&gt;=0.9,"A+",IF(L382&gt;=0.8,"A",IF(L382&gt;=0.7,"B",IF(L382&gt;=0.6,"C",IF(L382&gt;=0.33,"D","F")))))</f>
        <v/>
      </c>
      <c r="N382" s="54">
        <f>IF(L382&gt;=0.33,"PASS","FAIL")</f>
        <v/>
      </c>
      <c r="O382" s="54">
        <f>L382&gt;=0.33</f>
        <v/>
      </c>
      <c r="P382" s="54">
        <f>RANK(L382,$L$2:$L$1001)</f>
        <v/>
      </c>
      <c r="Q382" s="54">
        <f>SUMPRODUCT(($C$2:$C$1001=C382)*($L$2:$L$1001&gt;L382))+1</f>
        <v/>
      </c>
      <c r="R382" s="57" t="n">
        <v>46091</v>
      </c>
      <c r="S382" s="58" t="n">
        <v>0.3854166666666667</v>
      </c>
      <c r="T382" s="59" t="n">
        <v>0.88</v>
      </c>
      <c r="U382" s="55">
        <f>IF(N382="PASS",IF(L382&gt;=0.9,"Excellent performance","Good, keep improving"),"Needs immediate attention")</f>
        <v/>
      </c>
    </row>
    <row r="383" ht="15" customHeight="1" s="39">
      <c r="A383" s="54" t="inlineStr">
        <is>
          <t>STU0382</t>
        </is>
      </c>
      <c r="B383" s="55" t="inlineStr">
        <is>
          <t>Zoya Bhatia</t>
        </is>
      </c>
      <c r="C383" s="54" t="n">
        <v>7</v>
      </c>
      <c r="D383" s="54" t="inlineStr">
        <is>
          <t>A</t>
        </is>
      </c>
      <c r="E383" s="54" t="inlineStr">
        <is>
          <t>Female</t>
        </is>
      </c>
      <c r="F383" s="54" t="n">
        <v>85</v>
      </c>
      <c r="G383" s="54" t="n">
        <v>92</v>
      </c>
      <c r="H383" s="54" t="n">
        <v>81</v>
      </c>
      <c r="I383" s="54" t="n">
        <v>99</v>
      </c>
      <c r="J383" s="54" t="n">
        <v>84</v>
      </c>
      <c r="K383" s="54">
        <f>SUM(F383:J383)</f>
        <v/>
      </c>
      <c r="L383" s="56">
        <f>ROUND(K383/500,4)</f>
        <v/>
      </c>
      <c r="M383" s="54">
        <f>IF(L383&gt;=0.9,"A+",IF(L383&gt;=0.8,"A",IF(L383&gt;=0.7,"B",IF(L383&gt;=0.6,"C",IF(L383&gt;=0.33,"D","F")))))</f>
        <v/>
      </c>
      <c r="N383" s="54">
        <f>IF(L383&gt;=0.33,"PASS","FAIL")</f>
        <v/>
      </c>
      <c r="O383" s="54">
        <f>L383&gt;=0.33</f>
        <v/>
      </c>
      <c r="P383" s="54">
        <f>RANK(L383,$L$2:$L$1001)</f>
        <v/>
      </c>
      <c r="Q383" s="54">
        <f>SUMPRODUCT(($C$2:$C$1001=C383)*($L$2:$L$1001&gt;L383))+1</f>
        <v/>
      </c>
      <c r="R383" s="57" t="n">
        <v>46091</v>
      </c>
      <c r="S383" s="58" t="n">
        <v>0.3854166666666667</v>
      </c>
      <c r="T383" s="59" t="n">
        <v>0.991</v>
      </c>
      <c r="U383" s="55">
        <f>IF(N383="PASS",IF(L383&gt;=0.9,"Excellent performance","Good, keep improving"),"Needs immediate attention")</f>
        <v/>
      </c>
    </row>
    <row r="384" ht="15" customHeight="1" s="39">
      <c r="A384" s="54" t="inlineStr">
        <is>
          <t>STU0383</t>
        </is>
      </c>
      <c r="B384" s="55" t="inlineStr">
        <is>
          <t>Rudra Das</t>
        </is>
      </c>
      <c r="C384" s="54" t="n">
        <v>10</v>
      </c>
      <c r="D384" s="54" t="inlineStr">
        <is>
          <t>D</t>
        </is>
      </c>
      <c r="E384" s="54" t="inlineStr">
        <is>
          <t>Male</t>
        </is>
      </c>
      <c r="F384" s="54" t="n">
        <v>63</v>
      </c>
      <c r="G384" s="54" t="n">
        <v>71</v>
      </c>
      <c r="H384" s="54" t="n">
        <v>68</v>
      </c>
      <c r="I384" s="54" t="n">
        <v>80</v>
      </c>
      <c r="J384" s="54" t="n">
        <v>86</v>
      </c>
      <c r="K384" s="54">
        <f>SUM(F384:J384)</f>
        <v/>
      </c>
      <c r="L384" s="56">
        <f>ROUND(K384/500,4)</f>
        <v/>
      </c>
      <c r="M384" s="54">
        <f>IF(L384&gt;=0.9,"A+",IF(L384&gt;=0.8,"A",IF(L384&gt;=0.7,"B",IF(L384&gt;=0.6,"C",IF(L384&gt;=0.33,"D","F")))))</f>
        <v/>
      </c>
      <c r="N384" s="54">
        <f>IF(L384&gt;=0.33,"PASS","FAIL")</f>
        <v/>
      </c>
      <c r="O384" s="54">
        <f>L384&gt;=0.33</f>
        <v/>
      </c>
      <c r="P384" s="54">
        <f>RANK(L384,$L$2:$L$1001)</f>
        <v/>
      </c>
      <c r="Q384" s="54">
        <f>SUMPRODUCT(($C$2:$C$1001=C384)*($L$2:$L$1001&gt;L384))+1</f>
        <v/>
      </c>
      <c r="R384" s="57" t="n">
        <v>46091</v>
      </c>
      <c r="S384" s="58" t="n">
        <v>0.4375</v>
      </c>
      <c r="T384" s="59" t="n">
        <v>0.956</v>
      </c>
      <c r="U384" s="55">
        <f>IF(N384="PASS",IF(L384&gt;=0.9,"Excellent performance","Good, keep improving"),"Needs immediate attention")</f>
        <v/>
      </c>
    </row>
    <row r="385" ht="15" customHeight="1" s="39">
      <c r="A385" s="54" t="inlineStr">
        <is>
          <t>STU0384</t>
        </is>
      </c>
      <c r="B385" s="55" t="inlineStr">
        <is>
          <t>Deepak Jain</t>
        </is>
      </c>
      <c r="C385" s="54" t="n">
        <v>10</v>
      </c>
      <c r="D385" s="54" t="inlineStr">
        <is>
          <t>A</t>
        </is>
      </c>
      <c r="E385" s="54" t="inlineStr">
        <is>
          <t>Male</t>
        </is>
      </c>
      <c r="F385" s="54" t="n">
        <v>37</v>
      </c>
      <c r="G385" s="54" t="n">
        <v>41</v>
      </c>
      <c r="H385" s="54" t="n">
        <v>30</v>
      </c>
      <c r="I385" s="54" t="n">
        <v>38</v>
      </c>
      <c r="J385" s="54" t="n">
        <v>56</v>
      </c>
      <c r="K385" s="54">
        <f>SUM(F385:J385)</f>
        <v/>
      </c>
      <c r="L385" s="56">
        <f>ROUND(K385/500,4)</f>
        <v/>
      </c>
      <c r="M385" s="54">
        <f>IF(L385&gt;=0.9,"A+",IF(L385&gt;=0.8,"A",IF(L385&gt;=0.7,"B",IF(L385&gt;=0.6,"C",IF(L385&gt;=0.33,"D","F")))))</f>
        <v/>
      </c>
      <c r="N385" s="54">
        <f>IF(L385&gt;=0.33,"PASS","FAIL")</f>
        <v/>
      </c>
      <c r="O385" s="54">
        <f>L385&gt;=0.33</f>
        <v/>
      </c>
      <c r="P385" s="54">
        <f>RANK(L385,$L$2:$L$1001)</f>
        <v/>
      </c>
      <c r="Q385" s="54">
        <f>SUMPRODUCT(($C$2:$C$1001=C385)*($L$2:$L$1001&gt;L385))+1</f>
        <v/>
      </c>
      <c r="R385" s="57" t="n">
        <v>46091</v>
      </c>
      <c r="S385" s="58" t="n">
        <v>0.46875</v>
      </c>
      <c r="T385" s="59" t="n">
        <v>0.728</v>
      </c>
      <c r="U385" s="55">
        <f>IF(N385="PASS",IF(L385&gt;=0.9,"Excellent performance","Good, keep improving"),"Needs immediate attention")</f>
        <v/>
      </c>
    </row>
    <row r="386" ht="15" customHeight="1" s="39">
      <c r="A386" s="54" t="inlineStr">
        <is>
          <t>STU0385</t>
        </is>
      </c>
      <c r="B386" s="55" t="inlineStr">
        <is>
          <t>Vanya Rathi</t>
        </is>
      </c>
      <c r="C386" s="54" t="n">
        <v>10</v>
      </c>
      <c r="D386" s="54" t="inlineStr">
        <is>
          <t>B</t>
        </is>
      </c>
      <c r="E386" s="54" t="inlineStr">
        <is>
          <t>Female</t>
        </is>
      </c>
      <c r="F386" s="54" t="n">
        <v>76</v>
      </c>
      <c r="G386" s="54" t="n">
        <v>74</v>
      </c>
      <c r="H386" s="54" t="n">
        <v>69</v>
      </c>
      <c r="I386" s="54" t="n">
        <v>65</v>
      </c>
      <c r="J386" s="54" t="n">
        <v>63</v>
      </c>
      <c r="K386" s="54">
        <f>SUM(F386:J386)</f>
        <v/>
      </c>
      <c r="L386" s="56">
        <f>ROUND(K386/500,4)</f>
        <v/>
      </c>
      <c r="M386" s="54">
        <f>IF(L386&gt;=0.9,"A+",IF(L386&gt;=0.8,"A",IF(L386&gt;=0.7,"B",IF(L386&gt;=0.6,"C",IF(L386&gt;=0.33,"D","F")))))</f>
        <v/>
      </c>
      <c r="N386" s="54">
        <f>IF(L386&gt;=0.33,"PASS","FAIL")</f>
        <v/>
      </c>
      <c r="O386" s="54">
        <f>L386&gt;=0.33</f>
        <v/>
      </c>
      <c r="P386" s="54">
        <f>RANK(L386,$L$2:$L$1001)</f>
        <v/>
      </c>
      <c r="Q386" s="54">
        <f>SUMPRODUCT(($C$2:$C$1001=C386)*($L$2:$L$1001&gt;L386))+1</f>
        <v/>
      </c>
      <c r="R386" s="57" t="n">
        <v>46091</v>
      </c>
      <c r="S386" s="58" t="n">
        <v>0.3333333333333333</v>
      </c>
      <c r="T386" s="59" t="n">
        <v>0.785</v>
      </c>
      <c r="U386" s="55">
        <f>IF(N386="PASS",IF(L386&gt;=0.9,"Excellent performance","Good, keep improving"),"Needs immediate attention")</f>
        <v/>
      </c>
    </row>
    <row r="387" ht="15" customHeight="1" s="39">
      <c r="A387" s="54" t="inlineStr">
        <is>
          <t>STU0386</t>
        </is>
      </c>
      <c r="B387" s="55" t="inlineStr">
        <is>
          <t>Pranav Menon</t>
        </is>
      </c>
      <c r="C387" s="54" t="n">
        <v>2</v>
      </c>
      <c r="D387" s="54" t="inlineStr">
        <is>
          <t>D</t>
        </is>
      </c>
      <c r="E387" s="54" t="inlineStr">
        <is>
          <t>Male</t>
        </is>
      </c>
      <c r="F387" s="54" t="n">
        <v>54</v>
      </c>
      <c r="G387" s="54" t="n">
        <v>41</v>
      </c>
      <c r="H387" s="54" t="n">
        <v>51</v>
      </c>
      <c r="I387" s="54" t="n">
        <v>56</v>
      </c>
      <c r="J387" s="54" t="n">
        <v>23</v>
      </c>
      <c r="K387" s="54">
        <f>SUM(F387:J387)</f>
        <v/>
      </c>
      <c r="L387" s="56">
        <f>ROUND(K387/500,4)</f>
        <v/>
      </c>
      <c r="M387" s="54">
        <f>IF(L387&gt;=0.9,"A+",IF(L387&gt;=0.8,"A",IF(L387&gt;=0.7,"B",IF(L387&gt;=0.6,"C",IF(L387&gt;=0.33,"D","F")))))</f>
        <v/>
      </c>
      <c r="N387" s="54">
        <f>IF(L387&gt;=0.33,"PASS","FAIL")</f>
        <v/>
      </c>
      <c r="O387" s="54">
        <f>L387&gt;=0.33</f>
        <v/>
      </c>
      <c r="P387" s="54">
        <f>RANK(L387,$L$2:$L$1001)</f>
        <v/>
      </c>
      <c r="Q387" s="54">
        <f>SUMPRODUCT(($C$2:$C$1001=C387)*($L$2:$L$1001&gt;L387))+1</f>
        <v/>
      </c>
      <c r="R387" s="57" t="n">
        <v>46091</v>
      </c>
      <c r="S387" s="58" t="n">
        <v>0.3333333333333333</v>
      </c>
      <c r="T387" s="59" t="n">
        <v>0.616</v>
      </c>
      <c r="U387" s="55">
        <f>IF(N387="PASS",IF(L387&gt;=0.9,"Excellent performance","Good, keep improving"),"Needs immediate attention")</f>
        <v/>
      </c>
    </row>
    <row r="388" ht="15" customHeight="1" s="39">
      <c r="A388" s="54" t="inlineStr">
        <is>
          <t>STU0387</t>
        </is>
      </c>
      <c r="B388" s="55" t="inlineStr">
        <is>
          <t>Falak Bhat</t>
        </is>
      </c>
      <c r="C388" s="54" t="n">
        <v>11</v>
      </c>
      <c r="D388" s="54" t="inlineStr">
        <is>
          <t>D</t>
        </is>
      </c>
      <c r="E388" s="54" t="inlineStr">
        <is>
          <t>Female</t>
        </is>
      </c>
      <c r="F388" s="54" t="n">
        <v>74</v>
      </c>
      <c r="G388" s="54" t="n">
        <v>77</v>
      </c>
      <c r="H388" s="54" t="n">
        <v>62</v>
      </c>
      <c r="I388" s="54" t="n">
        <v>63</v>
      </c>
      <c r="J388" s="54" t="n">
        <v>66</v>
      </c>
      <c r="K388" s="54">
        <f>SUM(F388:J388)</f>
        <v/>
      </c>
      <c r="L388" s="56">
        <f>ROUND(K388/500,4)</f>
        <v/>
      </c>
      <c r="M388" s="54">
        <f>IF(L388&gt;=0.9,"A+",IF(L388&gt;=0.8,"A",IF(L388&gt;=0.7,"B",IF(L388&gt;=0.6,"C",IF(L388&gt;=0.33,"D","F")))))</f>
        <v/>
      </c>
      <c r="N388" s="54">
        <f>IF(L388&gt;=0.33,"PASS","FAIL")</f>
        <v/>
      </c>
      <c r="O388" s="54">
        <f>L388&gt;=0.33</f>
        <v/>
      </c>
      <c r="P388" s="54">
        <f>RANK(L388,$L$2:$L$1001)</f>
        <v/>
      </c>
      <c r="Q388" s="54">
        <f>SUMPRODUCT(($C$2:$C$1001=C388)*($L$2:$L$1001&gt;L388))+1</f>
        <v/>
      </c>
      <c r="R388" s="57" t="n">
        <v>46091</v>
      </c>
      <c r="S388" s="58" t="n">
        <v>0.4375</v>
      </c>
      <c r="T388" s="59" t="n">
        <v>0.878</v>
      </c>
      <c r="U388" s="55">
        <f>IF(N388="PASS",IF(L388&gt;=0.9,"Excellent performance","Good, keep improving"),"Needs immediate attention")</f>
        <v/>
      </c>
    </row>
    <row r="389" ht="15" customHeight="1" s="39">
      <c r="A389" s="54" t="inlineStr">
        <is>
          <t>STU0388</t>
        </is>
      </c>
      <c r="B389" s="55" t="inlineStr">
        <is>
          <t>Deepak Trivedi</t>
        </is>
      </c>
      <c r="C389" s="54" t="n">
        <v>8</v>
      </c>
      <c r="D389" s="54" t="inlineStr">
        <is>
          <t>A</t>
        </is>
      </c>
      <c r="E389" s="54" t="inlineStr">
        <is>
          <t>Male</t>
        </is>
      </c>
      <c r="F389" s="54" t="n">
        <v>78</v>
      </c>
      <c r="G389" s="54" t="n">
        <v>66</v>
      </c>
      <c r="H389" s="54" t="n">
        <v>51</v>
      </c>
      <c r="I389" s="54" t="n">
        <v>58</v>
      </c>
      <c r="J389" s="54" t="n">
        <v>73</v>
      </c>
      <c r="K389" s="54">
        <f>SUM(F389:J389)</f>
        <v/>
      </c>
      <c r="L389" s="56">
        <f>ROUND(K389/500,4)</f>
        <v/>
      </c>
      <c r="M389" s="54">
        <f>IF(L389&gt;=0.9,"A+",IF(L389&gt;=0.8,"A",IF(L389&gt;=0.7,"B",IF(L389&gt;=0.6,"C",IF(L389&gt;=0.33,"D","F")))))</f>
        <v/>
      </c>
      <c r="N389" s="54">
        <f>IF(L389&gt;=0.33,"PASS","FAIL")</f>
        <v/>
      </c>
      <c r="O389" s="54">
        <f>L389&gt;=0.33</f>
        <v/>
      </c>
      <c r="P389" s="54">
        <f>RANK(L389,$L$2:$L$1001)</f>
        <v/>
      </c>
      <c r="Q389" s="54">
        <f>SUMPRODUCT(($C$2:$C$1001=C389)*($L$2:$L$1001&gt;L389))+1</f>
        <v/>
      </c>
      <c r="R389" s="57" t="n">
        <v>46091</v>
      </c>
      <c r="S389" s="58" t="n">
        <v>0.4270833333333333</v>
      </c>
      <c r="T389" s="59" t="n">
        <v>0.875</v>
      </c>
      <c r="U389" s="55">
        <f>IF(N389="PASS",IF(L389&gt;=0.9,"Excellent performance","Good, keep improving"),"Needs immediate attention")</f>
        <v/>
      </c>
    </row>
    <row r="390" ht="15" customHeight="1" s="39">
      <c r="A390" s="54" t="inlineStr">
        <is>
          <t>STU0389</t>
        </is>
      </c>
      <c r="B390" s="55" t="inlineStr">
        <is>
          <t>Uday Ghosh</t>
        </is>
      </c>
      <c r="C390" s="54" t="n">
        <v>9</v>
      </c>
      <c r="D390" s="54" t="inlineStr">
        <is>
          <t>C</t>
        </is>
      </c>
      <c r="E390" s="54" t="inlineStr">
        <is>
          <t>Male</t>
        </is>
      </c>
      <c r="F390" s="54" t="n">
        <v>43</v>
      </c>
      <c r="G390" s="54" t="n">
        <v>77</v>
      </c>
      <c r="H390" s="54" t="n">
        <v>96</v>
      </c>
      <c r="I390" s="54" t="n">
        <v>67</v>
      </c>
      <c r="J390" s="54" t="n">
        <v>82</v>
      </c>
      <c r="K390" s="54">
        <f>SUM(F390:J390)</f>
        <v/>
      </c>
      <c r="L390" s="56">
        <f>ROUND(K390/500,4)</f>
        <v/>
      </c>
      <c r="M390" s="54">
        <f>IF(L390&gt;=0.9,"A+",IF(L390&gt;=0.8,"A",IF(L390&gt;=0.7,"B",IF(L390&gt;=0.6,"C",IF(L390&gt;=0.33,"D","F")))))</f>
        <v/>
      </c>
      <c r="N390" s="54">
        <f>IF(L390&gt;=0.33,"PASS","FAIL")</f>
        <v/>
      </c>
      <c r="O390" s="54">
        <f>L390&gt;=0.33</f>
        <v/>
      </c>
      <c r="P390" s="54">
        <f>RANK(L390,$L$2:$L$1001)</f>
        <v/>
      </c>
      <c r="Q390" s="54">
        <f>SUMPRODUCT(($C$2:$C$1001=C390)*($L$2:$L$1001&gt;L390))+1</f>
        <v/>
      </c>
      <c r="R390" s="57" t="n">
        <v>46091</v>
      </c>
      <c r="S390" s="58" t="n">
        <v>0.3541666666666667</v>
      </c>
      <c r="T390" s="59" t="n">
        <v>0.785</v>
      </c>
      <c r="U390" s="55">
        <f>IF(N390="PASS",IF(L390&gt;=0.9,"Excellent performance","Good, keep improving"),"Needs immediate attention")</f>
        <v/>
      </c>
    </row>
    <row r="391" ht="15" customHeight="1" s="39">
      <c r="A391" s="54" t="inlineStr">
        <is>
          <t>STU0390</t>
        </is>
      </c>
      <c r="B391" s="55" t="inlineStr">
        <is>
          <t>Tejas Agarwal</t>
        </is>
      </c>
      <c r="C391" s="54" t="n">
        <v>1</v>
      </c>
      <c r="D391" s="54" t="inlineStr">
        <is>
          <t>A</t>
        </is>
      </c>
      <c r="E391" s="54" t="inlineStr">
        <is>
          <t>Male</t>
        </is>
      </c>
      <c r="F391" s="54" t="n">
        <v>82</v>
      </c>
      <c r="G391" s="54" t="n">
        <v>73</v>
      </c>
      <c r="H391" s="54" t="n">
        <v>79</v>
      </c>
      <c r="I391" s="54" t="n">
        <v>55</v>
      </c>
      <c r="J391" s="54" t="n">
        <v>43</v>
      </c>
      <c r="K391" s="54">
        <f>SUM(F391:J391)</f>
        <v/>
      </c>
      <c r="L391" s="56">
        <f>ROUND(K391/500,4)</f>
        <v/>
      </c>
      <c r="M391" s="54">
        <f>IF(L391&gt;=0.9,"A+",IF(L391&gt;=0.8,"A",IF(L391&gt;=0.7,"B",IF(L391&gt;=0.6,"C",IF(L391&gt;=0.33,"D","F")))))</f>
        <v/>
      </c>
      <c r="N391" s="54">
        <f>IF(L391&gt;=0.33,"PASS","FAIL")</f>
        <v/>
      </c>
      <c r="O391" s="54">
        <f>L391&gt;=0.33</f>
        <v/>
      </c>
      <c r="P391" s="54">
        <f>RANK(L391,$L$2:$L$1001)</f>
        <v/>
      </c>
      <c r="Q391" s="54">
        <f>SUMPRODUCT(($C$2:$C$1001=C391)*($L$2:$L$1001&gt;L391))+1</f>
        <v/>
      </c>
      <c r="R391" s="57" t="n">
        <v>46091</v>
      </c>
      <c r="S391" s="58" t="n">
        <v>0.4375</v>
      </c>
      <c r="T391" s="59" t="n">
        <v>0.93</v>
      </c>
      <c r="U391" s="55">
        <f>IF(N391="PASS",IF(L391&gt;=0.9,"Excellent performance","Good, keep improving"),"Needs immediate attention")</f>
        <v/>
      </c>
    </row>
    <row r="392" ht="15" customHeight="1" s="39">
      <c r="A392" s="54" t="inlineStr">
        <is>
          <t>STU0391</t>
        </is>
      </c>
      <c r="B392" s="55" t="inlineStr">
        <is>
          <t>Rudra Dubey</t>
        </is>
      </c>
      <c r="C392" s="54" t="n">
        <v>8</v>
      </c>
      <c r="D392" s="54" t="inlineStr">
        <is>
          <t>A</t>
        </is>
      </c>
      <c r="E392" s="54" t="inlineStr">
        <is>
          <t>Male</t>
        </is>
      </c>
      <c r="F392" s="54" t="n">
        <v>96</v>
      </c>
      <c r="G392" s="54" t="n">
        <v>98</v>
      </c>
      <c r="H392" s="54" t="n">
        <v>98</v>
      </c>
      <c r="I392" s="54" t="n">
        <v>83</v>
      </c>
      <c r="J392" s="54" t="n">
        <v>75</v>
      </c>
      <c r="K392" s="54">
        <f>SUM(F392:J392)</f>
        <v/>
      </c>
      <c r="L392" s="56">
        <f>ROUND(K392/500,4)</f>
        <v/>
      </c>
      <c r="M392" s="54">
        <f>IF(L392&gt;=0.9,"A+",IF(L392&gt;=0.8,"A",IF(L392&gt;=0.7,"B",IF(L392&gt;=0.6,"C",IF(L392&gt;=0.33,"D","F")))))</f>
        <v/>
      </c>
      <c r="N392" s="54">
        <f>IF(L392&gt;=0.33,"PASS","FAIL")</f>
        <v/>
      </c>
      <c r="O392" s="54">
        <f>L392&gt;=0.33</f>
        <v/>
      </c>
      <c r="P392" s="54">
        <f>RANK(L392,$L$2:$L$1001)</f>
        <v/>
      </c>
      <c r="Q392" s="54">
        <f>SUMPRODUCT(($C$2:$C$1001=C392)*($L$2:$L$1001&gt;L392))+1</f>
        <v/>
      </c>
      <c r="R392" s="57" t="n">
        <v>46091</v>
      </c>
      <c r="S392" s="58" t="n">
        <v>0.4791666666666667</v>
      </c>
      <c r="T392" s="59" t="n">
        <v>0.9419999999999999</v>
      </c>
      <c r="U392" s="55">
        <f>IF(N392="PASS",IF(L392&gt;=0.9,"Excellent performance","Good, keep improving"),"Needs immediate attention")</f>
        <v/>
      </c>
    </row>
    <row r="393" ht="15" customHeight="1" s="39">
      <c r="A393" s="54" t="inlineStr">
        <is>
          <t>STU0392</t>
        </is>
      </c>
      <c r="B393" s="55" t="inlineStr">
        <is>
          <t>Aakash Patel</t>
        </is>
      </c>
      <c r="C393" s="54" t="n">
        <v>3</v>
      </c>
      <c r="D393" s="54" t="inlineStr">
        <is>
          <t>C</t>
        </is>
      </c>
      <c r="E393" s="54" t="inlineStr">
        <is>
          <t>Male</t>
        </is>
      </c>
      <c r="F393" s="54" t="n">
        <v>87</v>
      </c>
      <c r="G393" s="54" t="n">
        <v>43</v>
      </c>
      <c r="H393" s="54" t="n">
        <v>61</v>
      </c>
      <c r="I393" s="54" t="n">
        <v>69</v>
      </c>
      <c r="J393" s="54" t="n">
        <v>52</v>
      </c>
      <c r="K393" s="54">
        <f>SUM(F393:J393)</f>
        <v/>
      </c>
      <c r="L393" s="56">
        <f>ROUND(K393/500,4)</f>
        <v/>
      </c>
      <c r="M393" s="54">
        <f>IF(L393&gt;=0.9,"A+",IF(L393&gt;=0.8,"A",IF(L393&gt;=0.7,"B",IF(L393&gt;=0.6,"C",IF(L393&gt;=0.33,"D","F")))))</f>
        <v/>
      </c>
      <c r="N393" s="54">
        <f>IF(L393&gt;=0.33,"PASS","FAIL")</f>
        <v/>
      </c>
      <c r="O393" s="54">
        <f>L393&gt;=0.33</f>
        <v/>
      </c>
      <c r="P393" s="54">
        <f>RANK(L393,$L$2:$L$1001)</f>
        <v/>
      </c>
      <c r="Q393" s="54">
        <f>SUMPRODUCT(($C$2:$C$1001=C393)*($L$2:$L$1001&gt;L393))+1</f>
        <v/>
      </c>
      <c r="R393" s="57" t="n">
        <v>46091</v>
      </c>
      <c r="S393" s="58" t="n">
        <v>0.5</v>
      </c>
      <c r="T393" s="59" t="n">
        <v>0.8139999999999999</v>
      </c>
      <c r="U393" s="55">
        <f>IF(N393="PASS",IF(L393&gt;=0.9,"Excellent performance","Good, keep improving"),"Needs immediate attention")</f>
        <v/>
      </c>
    </row>
    <row r="394" ht="15" customHeight="1" s="39">
      <c r="A394" s="54" t="inlineStr">
        <is>
          <t>STU0393</t>
        </is>
      </c>
      <c r="B394" s="55" t="inlineStr">
        <is>
          <t>Mahi Pandey</t>
        </is>
      </c>
      <c r="C394" s="54" t="n">
        <v>6</v>
      </c>
      <c r="D394" s="54" t="inlineStr">
        <is>
          <t>C</t>
        </is>
      </c>
      <c r="E394" s="54" t="inlineStr">
        <is>
          <t>Female</t>
        </is>
      </c>
      <c r="F394" s="54" t="n">
        <v>93</v>
      </c>
      <c r="G394" s="54" t="n">
        <v>100</v>
      </c>
      <c r="H394" s="54" t="n">
        <v>89</v>
      </c>
      <c r="I394" s="54" t="n">
        <v>88</v>
      </c>
      <c r="J394" s="54" t="n">
        <v>87</v>
      </c>
      <c r="K394" s="54">
        <f>SUM(F394:J394)</f>
        <v/>
      </c>
      <c r="L394" s="56">
        <f>ROUND(K394/500,4)</f>
        <v/>
      </c>
      <c r="M394" s="54">
        <f>IF(L394&gt;=0.9,"A+",IF(L394&gt;=0.8,"A",IF(L394&gt;=0.7,"B",IF(L394&gt;=0.6,"C",IF(L394&gt;=0.33,"D","F")))))</f>
        <v/>
      </c>
      <c r="N394" s="54">
        <f>IF(L394&gt;=0.33,"PASS","FAIL")</f>
        <v/>
      </c>
      <c r="O394" s="54">
        <f>L394&gt;=0.33</f>
        <v/>
      </c>
      <c r="P394" s="54">
        <f>RANK(L394,$L$2:$L$1001)</f>
        <v/>
      </c>
      <c r="Q394" s="54">
        <f>SUMPRODUCT(($C$2:$C$1001=C394)*($L$2:$L$1001&gt;L394))+1</f>
        <v/>
      </c>
      <c r="R394" s="57" t="n">
        <v>46091</v>
      </c>
      <c r="S394" s="58" t="n">
        <v>0.3333333333333333</v>
      </c>
      <c r="T394" s="59" t="n">
        <v>0.824</v>
      </c>
      <c r="U394" s="55">
        <f>IF(N394="PASS",IF(L394&gt;=0.9,"Excellent performance","Good, keep improving"),"Needs immediate attention")</f>
        <v/>
      </c>
    </row>
    <row r="395" ht="15" customHeight="1" s="39">
      <c r="A395" s="54" t="inlineStr">
        <is>
          <t>STU0394</t>
        </is>
      </c>
      <c r="B395" s="55" t="inlineStr">
        <is>
          <t>Sana Naidu</t>
        </is>
      </c>
      <c r="C395" s="54" t="n">
        <v>1</v>
      </c>
      <c r="D395" s="54" t="inlineStr">
        <is>
          <t>C</t>
        </is>
      </c>
      <c r="E395" s="54" t="inlineStr">
        <is>
          <t>Female</t>
        </is>
      </c>
      <c r="F395" s="54" t="n">
        <v>91</v>
      </c>
      <c r="G395" s="54" t="n">
        <v>87</v>
      </c>
      <c r="H395" s="54" t="n">
        <v>89</v>
      </c>
      <c r="I395" s="54" t="n">
        <v>88</v>
      </c>
      <c r="J395" s="54" t="n">
        <v>79</v>
      </c>
      <c r="K395" s="54">
        <f>SUM(F395:J395)</f>
        <v/>
      </c>
      <c r="L395" s="56">
        <f>ROUND(K395/500,4)</f>
        <v/>
      </c>
      <c r="M395" s="54">
        <f>IF(L395&gt;=0.9,"A+",IF(L395&gt;=0.8,"A",IF(L395&gt;=0.7,"B",IF(L395&gt;=0.6,"C",IF(L395&gt;=0.33,"D","F")))))</f>
        <v/>
      </c>
      <c r="N395" s="54">
        <f>IF(L395&gt;=0.33,"PASS","FAIL")</f>
        <v/>
      </c>
      <c r="O395" s="54">
        <f>L395&gt;=0.33</f>
        <v/>
      </c>
      <c r="P395" s="54">
        <f>RANK(L395,$L$2:$L$1001)</f>
        <v/>
      </c>
      <c r="Q395" s="54">
        <f>SUMPRODUCT(($C$2:$C$1001=C395)*($L$2:$L$1001&gt;L395))+1</f>
        <v/>
      </c>
      <c r="R395" s="57" t="n">
        <v>46091</v>
      </c>
      <c r="S395" s="58" t="n">
        <v>0.4583333333333333</v>
      </c>
      <c r="T395" s="59" t="n">
        <v>0.869</v>
      </c>
      <c r="U395" s="55">
        <f>IF(N395="PASS",IF(L395&gt;=0.9,"Excellent performance","Good, keep improving"),"Needs immediate attention")</f>
        <v/>
      </c>
    </row>
    <row r="396" ht="15" customHeight="1" s="39">
      <c r="A396" s="54" t="inlineStr">
        <is>
          <t>STU0395</t>
        </is>
      </c>
      <c r="B396" s="55" t="inlineStr">
        <is>
          <t>Siddharth Reddy</t>
        </is>
      </c>
      <c r="C396" s="54" t="n">
        <v>12</v>
      </c>
      <c r="D396" s="54" t="inlineStr">
        <is>
          <t>C</t>
        </is>
      </c>
      <c r="E396" s="54" t="inlineStr">
        <is>
          <t>Male</t>
        </is>
      </c>
      <c r="F396" s="54" t="n">
        <v>3</v>
      </c>
      <c r="G396" s="54" t="n">
        <v>52</v>
      </c>
      <c r="H396" s="54" t="n">
        <v>66</v>
      </c>
      <c r="I396" s="54" t="n">
        <v>47</v>
      </c>
      <c r="J396" s="54" t="n">
        <v>13</v>
      </c>
      <c r="K396" s="54">
        <f>SUM(F396:J396)</f>
        <v/>
      </c>
      <c r="L396" s="56">
        <f>ROUND(K396/500,4)</f>
        <v/>
      </c>
      <c r="M396" s="54">
        <f>IF(L396&gt;=0.9,"A+",IF(L396&gt;=0.8,"A",IF(L396&gt;=0.7,"B",IF(L396&gt;=0.6,"C",IF(L396&gt;=0.33,"D","F")))))</f>
        <v/>
      </c>
      <c r="N396" s="54">
        <f>IF(L396&gt;=0.33,"PASS","FAIL")</f>
        <v/>
      </c>
      <c r="O396" s="54">
        <f>L396&gt;=0.33</f>
        <v/>
      </c>
      <c r="P396" s="54">
        <f>RANK(L396,$L$2:$L$1001)</f>
        <v/>
      </c>
      <c r="Q396" s="54">
        <f>SUMPRODUCT(($C$2:$C$1001=C396)*($L$2:$L$1001&gt;L396))+1</f>
        <v/>
      </c>
      <c r="R396" s="57" t="n">
        <v>46091</v>
      </c>
      <c r="S396" s="58" t="n">
        <v>0.53125</v>
      </c>
      <c r="T396" s="59" t="n">
        <v>0.602</v>
      </c>
      <c r="U396" s="55">
        <f>IF(N396="PASS",IF(L396&gt;=0.9,"Excellent performance","Good, keep improving"),"Needs immediate attention")</f>
        <v/>
      </c>
    </row>
    <row r="397" ht="15" customHeight="1" s="39">
      <c r="A397" s="54" t="inlineStr">
        <is>
          <t>STU0396</t>
        </is>
      </c>
      <c r="B397" s="55" t="inlineStr">
        <is>
          <t>Aryan Ghosh</t>
        </is>
      </c>
      <c r="C397" s="54" t="n">
        <v>8</v>
      </c>
      <c r="D397" s="54" t="inlineStr">
        <is>
          <t>B</t>
        </is>
      </c>
      <c r="E397" s="54" t="inlineStr">
        <is>
          <t>Male</t>
        </is>
      </c>
      <c r="F397" s="54" t="n">
        <v>78</v>
      </c>
      <c r="G397" s="54" t="n">
        <v>83</v>
      </c>
      <c r="H397" s="54" t="n">
        <v>73</v>
      </c>
      <c r="I397" s="54" t="n">
        <v>69</v>
      </c>
      <c r="J397" s="54" t="n">
        <v>66</v>
      </c>
      <c r="K397" s="54">
        <f>SUM(F397:J397)</f>
        <v/>
      </c>
      <c r="L397" s="56">
        <f>ROUND(K397/500,4)</f>
        <v/>
      </c>
      <c r="M397" s="54">
        <f>IF(L397&gt;=0.9,"A+",IF(L397&gt;=0.8,"A",IF(L397&gt;=0.7,"B",IF(L397&gt;=0.6,"C",IF(L397&gt;=0.33,"D","F")))))</f>
        <v/>
      </c>
      <c r="N397" s="54">
        <f>IF(L397&gt;=0.33,"PASS","FAIL")</f>
        <v/>
      </c>
      <c r="O397" s="54">
        <f>L397&gt;=0.33</f>
        <v/>
      </c>
      <c r="P397" s="54">
        <f>RANK(L397,$L$2:$L$1001)</f>
        <v/>
      </c>
      <c r="Q397" s="54">
        <f>SUMPRODUCT(($C$2:$C$1001=C397)*($L$2:$L$1001&gt;L397))+1</f>
        <v/>
      </c>
      <c r="R397" s="57" t="n">
        <v>46091</v>
      </c>
      <c r="S397" s="58" t="n">
        <v>0.5</v>
      </c>
      <c r="T397" s="59" t="n">
        <v>0.855</v>
      </c>
      <c r="U397" s="55">
        <f>IF(N397="PASS",IF(L397&gt;=0.9,"Excellent performance","Good, keep improving"),"Needs immediate attention")</f>
        <v/>
      </c>
    </row>
    <row r="398" ht="15" customHeight="1" s="39">
      <c r="A398" s="54" t="inlineStr">
        <is>
          <t>STU0397</t>
        </is>
      </c>
      <c r="B398" s="55" t="inlineStr">
        <is>
          <t>Yash Saxena</t>
        </is>
      </c>
      <c r="C398" s="54" t="n">
        <v>6</v>
      </c>
      <c r="D398" s="54" t="inlineStr">
        <is>
          <t>D</t>
        </is>
      </c>
      <c r="E398" s="54" t="inlineStr">
        <is>
          <t>Male</t>
        </is>
      </c>
      <c r="F398" s="54" t="n">
        <v>100</v>
      </c>
      <c r="G398" s="54" t="n">
        <v>95</v>
      </c>
      <c r="H398" s="54" t="n">
        <v>98</v>
      </c>
      <c r="I398" s="54" t="n">
        <v>97</v>
      </c>
      <c r="J398" s="54" t="n">
        <v>89</v>
      </c>
      <c r="K398" s="54">
        <f>SUM(F398:J398)</f>
        <v/>
      </c>
      <c r="L398" s="56">
        <f>ROUND(K398/500,4)</f>
        <v/>
      </c>
      <c r="M398" s="54">
        <f>IF(L398&gt;=0.9,"A+",IF(L398&gt;=0.8,"A",IF(L398&gt;=0.7,"B",IF(L398&gt;=0.6,"C",IF(L398&gt;=0.33,"D","F")))))</f>
        <v/>
      </c>
      <c r="N398" s="54">
        <f>IF(L398&gt;=0.33,"PASS","FAIL")</f>
        <v/>
      </c>
      <c r="O398" s="54">
        <f>L398&gt;=0.33</f>
        <v/>
      </c>
      <c r="P398" s="54">
        <f>RANK(L398,$L$2:$L$1001)</f>
        <v/>
      </c>
      <c r="Q398" s="54">
        <f>SUMPRODUCT(($C$2:$C$1001=C398)*($L$2:$L$1001&gt;L398))+1</f>
        <v/>
      </c>
      <c r="R398" s="57" t="n">
        <v>46091</v>
      </c>
      <c r="S398" s="58" t="n">
        <v>0.40625</v>
      </c>
      <c r="T398" s="59" t="n">
        <v>0.753</v>
      </c>
      <c r="U398" s="55">
        <f>IF(N398="PASS",IF(L398&gt;=0.9,"Excellent performance","Good, keep improving"),"Needs immediate attention")</f>
        <v/>
      </c>
    </row>
    <row r="399" ht="15" customHeight="1" s="39">
      <c r="A399" s="54" t="inlineStr">
        <is>
          <t>STU0398</t>
        </is>
      </c>
      <c r="B399" s="55" t="inlineStr">
        <is>
          <t>Om Shah</t>
        </is>
      </c>
      <c r="C399" s="54" t="n">
        <v>8</v>
      </c>
      <c r="D399" s="54" t="inlineStr">
        <is>
          <t>B</t>
        </is>
      </c>
      <c r="E399" s="54" t="inlineStr">
        <is>
          <t>Male</t>
        </is>
      </c>
      <c r="F399" s="54" t="n">
        <v>69</v>
      </c>
      <c r="G399" s="54" t="n">
        <v>65</v>
      </c>
      <c r="H399" s="54" t="n">
        <v>81</v>
      </c>
      <c r="I399" s="54" t="n">
        <v>77</v>
      </c>
      <c r="J399" s="54" t="n">
        <v>88</v>
      </c>
      <c r="K399" s="54">
        <f>SUM(F399:J399)</f>
        <v/>
      </c>
      <c r="L399" s="56">
        <f>ROUND(K399/500,4)</f>
        <v/>
      </c>
      <c r="M399" s="54">
        <f>IF(L399&gt;=0.9,"A+",IF(L399&gt;=0.8,"A",IF(L399&gt;=0.7,"B",IF(L399&gt;=0.6,"C",IF(L399&gt;=0.33,"D","F")))))</f>
        <v/>
      </c>
      <c r="N399" s="54">
        <f>IF(L399&gt;=0.33,"PASS","FAIL")</f>
        <v/>
      </c>
      <c r="O399" s="54">
        <f>L399&gt;=0.33</f>
        <v/>
      </c>
      <c r="P399" s="54">
        <f>RANK(L399,$L$2:$L$1001)</f>
        <v/>
      </c>
      <c r="Q399" s="54">
        <f>SUMPRODUCT(($C$2:$C$1001=C399)*($L$2:$L$1001&gt;L399))+1</f>
        <v/>
      </c>
      <c r="R399" s="57" t="n">
        <v>46091</v>
      </c>
      <c r="S399" s="58" t="n">
        <v>0.3645833333333333</v>
      </c>
      <c r="T399" s="59" t="n">
        <v>0.761</v>
      </c>
      <c r="U399" s="55">
        <f>IF(N399="PASS",IF(L399&gt;=0.9,"Excellent performance","Good, keep improving"),"Needs immediate attention")</f>
        <v/>
      </c>
    </row>
    <row r="400" ht="15" customHeight="1" s="39">
      <c r="A400" s="54" t="inlineStr">
        <is>
          <t>STU0399</t>
        </is>
      </c>
      <c r="B400" s="55" t="inlineStr">
        <is>
          <t>Gauri Banerjee</t>
        </is>
      </c>
      <c r="C400" s="54" t="n">
        <v>10</v>
      </c>
      <c r="D400" s="54" t="inlineStr">
        <is>
          <t>B</t>
        </is>
      </c>
      <c r="E400" s="54" t="inlineStr">
        <is>
          <t>Female</t>
        </is>
      </c>
      <c r="F400" s="54" t="n">
        <v>78</v>
      </c>
      <c r="G400" s="54" t="n">
        <v>59</v>
      </c>
      <c r="H400" s="54" t="n">
        <v>50</v>
      </c>
      <c r="I400" s="54" t="n">
        <v>72</v>
      </c>
      <c r="J400" s="54" t="n">
        <v>79</v>
      </c>
      <c r="K400" s="54">
        <f>SUM(F400:J400)</f>
        <v/>
      </c>
      <c r="L400" s="56">
        <f>ROUND(K400/500,4)</f>
        <v/>
      </c>
      <c r="M400" s="54">
        <f>IF(L400&gt;=0.9,"A+",IF(L400&gt;=0.8,"A",IF(L400&gt;=0.7,"B",IF(L400&gt;=0.6,"C",IF(L400&gt;=0.33,"D","F")))))</f>
        <v/>
      </c>
      <c r="N400" s="54">
        <f>IF(L400&gt;=0.33,"PASS","FAIL")</f>
        <v/>
      </c>
      <c r="O400" s="54">
        <f>L400&gt;=0.33</f>
        <v/>
      </c>
      <c r="P400" s="54">
        <f>RANK(L400,$L$2:$L$1001)</f>
        <v/>
      </c>
      <c r="Q400" s="54">
        <f>SUMPRODUCT(($C$2:$C$1001=C400)*($L$2:$L$1001&gt;L400))+1</f>
        <v/>
      </c>
      <c r="R400" s="57" t="n">
        <v>46091</v>
      </c>
      <c r="S400" s="58" t="n">
        <v>0.4375</v>
      </c>
      <c r="T400" s="59" t="n">
        <v>0.98</v>
      </c>
      <c r="U400" s="55">
        <f>IF(N400="PASS",IF(L400&gt;=0.9,"Excellent performance","Good, keep improving"),"Needs immediate attention")</f>
        <v/>
      </c>
    </row>
    <row r="401" ht="15" customHeight="1" s="39">
      <c r="A401" s="54" t="inlineStr">
        <is>
          <t>STU0400</t>
        </is>
      </c>
      <c r="B401" s="55" t="inlineStr">
        <is>
          <t>Tejas Menon</t>
        </is>
      </c>
      <c r="C401" s="54" t="n">
        <v>2</v>
      </c>
      <c r="D401" s="54" t="inlineStr">
        <is>
          <t>D</t>
        </is>
      </c>
      <c r="E401" s="54" t="inlineStr">
        <is>
          <t>Male</t>
        </is>
      </c>
      <c r="F401" s="54" t="n">
        <v>56</v>
      </c>
      <c r="G401" s="54" t="n">
        <v>60</v>
      </c>
      <c r="H401" s="54" t="n">
        <v>81</v>
      </c>
      <c r="I401" s="54" t="n">
        <v>61</v>
      </c>
      <c r="J401" s="54" t="n">
        <v>89</v>
      </c>
      <c r="K401" s="54">
        <f>SUM(F401:J401)</f>
        <v/>
      </c>
      <c r="L401" s="56">
        <f>ROUND(K401/500,4)</f>
        <v/>
      </c>
      <c r="M401" s="54">
        <f>IF(L401&gt;=0.9,"A+",IF(L401&gt;=0.8,"A",IF(L401&gt;=0.7,"B",IF(L401&gt;=0.6,"C",IF(L401&gt;=0.33,"D","F")))))</f>
        <v/>
      </c>
      <c r="N401" s="54">
        <f>IF(L401&gt;=0.33,"PASS","FAIL")</f>
        <v/>
      </c>
      <c r="O401" s="54">
        <f>L401&gt;=0.33</f>
        <v/>
      </c>
      <c r="P401" s="54">
        <f>RANK(L401,$L$2:$L$1001)</f>
        <v/>
      </c>
      <c r="Q401" s="54">
        <f>SUMPRODUCT(($C$2:$C$1001=C401)*($L$2:$L$1001&gt;L401))+1</f>
        <v/>
      </c>
      <c r="R401" s="57" t="n">
        <v>46091</v>
      </c>
      <c r="S401" s="58" t="n">
        <v>0.4270833333333333</v>
      </c>
      <c r="T401" s="59" t="n">
        <v>0.922</v>
      </c>
      <c r="U401" s="55">
        <f>IF(N401="PASS",IF(L401&gt;=0.9,"Excellent performance","Good, keep improving"),"Needs immediate attention")</f>
        <v/>
      </c>
    </row>
    <row r="402" ht="15" customHeight="1" s="39">
      <c r="A402" s="54" t="inlineStr">
        <is>
          <t>STU0401</t>
        </is>
      </c>
      <c r="B402" s="55" t="inlineStr">
        <is>
          <t>Ayaan Thakur</t>
        </is>
      </c>
      <c r="C402" s="54" t="n">
        <v>12</v>
      </c>
      <c r="D402" s="54" t="inlineStr">
        <is>
          <t>C</t>
        </is>
      </c>
      <c r="E402" s="54" t="inlineStr">
        <is>
          <t>Male</t>
        </is>
      </c>
      <c r="F402" s="54" t="n">
        <v>95</v>
      </c>
      <c r="G402" s="54" t="n">
        <v>59</v>
      </c>
      <c r="H402" s="54" t="n">
        <v>35</v>
      </c>
      <c r="I402" s="54" t="n">
        <v>80</v>
      </c>
      <c r="J402" s="54" t="n">
        <v>62</v>
      </c>
      <c r="K402" s="54">
        <f>SUM(F402:J402)</f>
        <v/>
      </c>
      <c r="L402" s="56">
        <f>ROUND(K402/500,4)</f>
        <v/>
      </c>
      <c r="M402" s="54">
        <f>IF(L402&gt;=0.9,"A+",IF(L402&gt;=0.8,"A",IF(L402&gt;=0.7,"B",IF(L402&gt;=0.6,"C",IF(L402&gt;=0.33,"D","F")))))</f>
        <v/>
      </c>
      <c r="N402" s="54">
        <f>IF(L402&gt;=0.33,"PASS","FAIL")</f>
        <v/>
      </c>
      <c r="O402" s="54">
        <f>L402&gt;=0.33</f>
        <v/>
      </c>
      <c r="P402" s="54">
        <f>RANK(L402,$L$2:$L$1001)</f>
        <v/>
      </c>
      <c r="Q402" s="54">
        <f>SUMPRODUCT(($C$2:$C$1001=C402)*($L$2:$L$1001&gt;L402))+1</f>
        <v/>
      </c>
      <c r="R402" s="57" t="n">
        <v>46091</v>
      </c>
      <c r="S402" s="58" t="n">
        <v>0.3333333333333333</v>
      </c>
      <c r="T402" s="59" t="n">
        <v>0.797</v>
      </c>
      <c r="U402" s="55">
        <f>IF(N402="PASS",IF(L402&gt;=0.9,"Excellent performance","Good, keep improving"),"Needs immediate attention")</f>
        <v/>
      </c>
    </row>
    <row r="403" ht="15" customHeight="1" s="39">
      <c r="A403" s="54" t="inlineStr">
        <is>
          <t>STU0402</t>
        </is>
      </c>
      <c r="B403" s="55" t="inlineStr">
        <is>
          <t>Kiara Desai</t>
        </is>
      </c>
      <c r="C403" s="54" t="n">
        <v>1</v>
      </c>
      <c r="D403" s="54" t="inlineStr">
        <is>
          <t>D</t>
        </is>
      </c>
      <c r="E403" s="54" t="inlineStr">
        <is>
          <t>Female</t>
        </is>
      </c>
      <c r="F403" s="54" t="n">
        <v>65</v>
      </c>
      <c r="G403" s="54" t="n">
        <v>68</v>
      </c>
      <c r="H403" s="54" t="n">
        <v>60</v>
      </c>
      <c r="I403" s="54" t="n">
        <v>70</v>
      </c>
      <c r="J403" s="54" t="n">
        <v>78</v>
      </c>
      <c r="K403" s="54">
        <f>SUM(F403:J403)</f>
        <v/>
      </c>
      <c r="L403" s="56">
        <f>ROUND(K403/500,4)</f>
        <v/>
      </c>
      <c r="M403" s="54">
        <f>IF(L403&gt;=0.9,"A+",IF(L403&gt;=0.8,"A",IF(L403&gt;=0.7,"B",IF(L403&gt;=0.6,"C",IF(L403&gt;=0.33,"D","F")))))</f>
        <v/>
      </c>
      <c r="N403" s="54">
        <f>IF(L403&gt;=0.33,"PASS","FAIL")</f>
        <v/>
      </c>
      <c r="O403" s="54">
        <f>L403&gt;=0.33</f>
        <v/>
      </c>
      <c r="P403" s="54">
        <f>RANK(L403,$L$2:$L$1001)</f>
        <v/>
      </c>
      <c r="Q403" s="54">
        <f>SUMPRODUCT(($C$2:$C$1001=C403)*($L$2:$L$1001&gt;L403))+1</f>
        <v/>
      </c>
      <c r="R403" s="57" t="n">
        <v>46091</v>
      </c>
      <c r="S403" s="58" t="n">
        <v>0.3541666666666667</v>
      </c>
      <c r="T403" s="59" t="n">
        <v>0.994</v>
      </c>
      <c r="U403" s="55">
        <f>IF(N403="PASS",IF(L403&gt;=0.9,"Excellent performance","Good, keep improving"),"Needs immediate attention")</f>
        <v/>
      </c>
    </row>
    <row r="404" ht="15" customHeight="1" s="39">
      <c r="A404" s="54" t="inlineStr">
        <is>
          <t>STU0403</t>
        </is>
      </c>
      <c r="B404" s="55" t="inlineStr">
        <is>
          <t>Radha Pillai</t>
        </is>
      </c>
      <c r="C404" s="54" t="n">
        <v>4</v>
      </c>
      <c r="D404" s="54" t="inlineStr">
        <is>
          <t>B</t>
        </is>
      </c>
      <c r="E404" s="54" t="inlineStr">
        <is>
          <t>Female</t>
        </is>
      </c>
      <c r="F404" s="54" t="n">
        <v>4</v>
      </c>
      <c r="G404" s="54" t="n">
        <v>56</v>
      </c>
      <c r="H404" s="54" t="n">
        <v>53</v>
      </c>
      <c r="I404" s="54" t="n">
        <v>22</v>
      </c>
      <c r="J404" s="54" t="n">
        <v>44</v>
      </c>
      <c r="K404" s="54">
        <f>SUM(F404:J404)</f>
        <v/>
      </c>
      <c r="L404" s="56">
        <f>ROUND(K404/500,4)</f>
        <v/>
      </c>
      <c r="M404" s="54">
        <f>IF(L404&gt;=0.9,"A+",IF(L404&gt;=0.8,"A",IF(L404&gt;=0.7,"B",IF(L404&gt;=0.6,"C",IF(L404&gt;=0.33,"D","F")))))</f>
        <v/>
      </c>
      <c r="N404" s="54">
        <f>IF(L404&gt;=0.33,"PASS","FAIL")</f>
        <v/>
      </c>
      <c r="O404" s="54">
        <f>L404&gt;=0.33</f>
        <v/>
      </c>
      <c r="P404" s="54">
        <f>RANK(L404,$L$2:$L$1001)</f>
        <v/>
      </c>
      <c r="Q404" s="54">
        <f>SUMPRODUCT(($C$2:$C$1001=C404)*($L$2:$L$1001&gt;L404))+1</f>
        <v/>
      </c>
      <c r="R404" s="57" t="n">
        <v>46091</v>
      </c>
      <c r="S404" s="58" t="n">
        <v>0.34375</v>
      </c>
      <c r="T404" s="59" t="n">
        <v>0.751</v>
      </c>
      <c r="U404" s="55">
        <f>IF(N404="PASS",IF(L404&gt;=0.9,"Excellent performance","Good, keep improving"),"Needs immediate attention")</f>
        <v/>
      </c>
    </row>
    <row r="405" ht="15" customHeight="1" s="39">
      <c r="A405" s="54" t="inlineStr">
        <is>
          <t>STU0404</t>
        </is>
      </c>
      <c r="B405" s="55" t="inlineStr">
        <is>
          <t>Pooja Banerjee</t>
        </is>
      </c>
      <c r="C405" s="54" t="n">
        <v>8</v>
      </c>
      <c r="D405" s="54" t="inlineStr">
        <is>
          <t>B</t>
        </is>
      </c>
      <c r="E405" s="54" t="inlineStr">
        <is>
          <t>Female</t>
        </is>
      </c>
      <c r="F405" s="54" t="n">
        <v>93</v>
      </c>
      <c r="G405" s="54" t="n">
        <v>64</v>
      </c>
      <c r="H405" s="54" t="n">
        <v>78</v>
      </c>
      <c r="I405" s="54" t="n">
        <v>64</v>
      </c>
      <c r="J405" s="54" t="n">
        <v>45</v>
      </c>
      <c r="K405" s="54">
        <f>SUM(F405:J405)</f>
        <v/>
      </c>
      <c r="L405" s="56">
        <f>ROUND(K405/500,4)</f>
        <v/>
      </c>
      <c r="M405" s="54">
        <f>IF(L405&gt;=0.9,"A+",IF(L405&gt;=0.8,"A",IF(L405&gt;=0.7,"B",IF(L405&gt;=0.6,"C",IF(L405&gt;=0.33,"D","F")))))</f>
        <v/>
      </c>
      <c r="N405" s="54">
        <f>IF(L405&gt;=0.33,"PASS","FAIL")</f>
        <v/>
      </c>
      <c r="O405" s="54">
        <f>L405&gt;=0.33</f>
        <v/>
      </c>
      <c r="P405" s="54">
        <f>RANK(L405,$L$2:$L$1001)</f>
        <v/>
      </c>
      <c r="Q405" s="54">
        <f>SUMPRODUCT(($C$2:$C$1001=C405)*($L$2:$L$1001&gt;L405))+1</f>
        <v/>
      </c>
      <c r="R405" s="57" t="n">
        <v>46091</v>
      </c>
      <c r="S405" s="58" t="n">
        <v>0.46875</v>
      </c>
      <c r="T405" s="59" t="n">
        <v>0.804</v>
      </c>
      <c r="U405" s="55">
        <f>IF(N405="PASS",IF(L405&gt;=0.9,"Excellent performance","Good, keep improving"),"Needs immediate attention")</f>
        <v/>
      </c>
    </row>
    <row r="406" ht="15" customHeight="1" s="39">
      <c r="A406" s="54" t="inlineStr">
        <is>
          <t>STU0405</t>
        </is>
      </c>
      <c r="B406" s="55" t="inlineStr">
        <is>
          <t>Urvi Ghosh</t>
        </is>
      </c>
      <c r="C406" s="54" t="n">
        <v>1</v>
      </c>
      <c r="D406" s="54" t="inlineStr">
        <is>
          <t>B</t>
        </is>
      </c>
      <c r="E406" s="54" t="inlineStr">
        <is>
          <t>Female</t>
        </is>
      </c>
      <c r="F406" s="54" t="n">
        <v>73</v>
      </c>
      <c r="G406" s="54" t="n">
        <v>89</v>
      </c>
      <c r="H406" s="54" t="n">
        <v>79</v>
      </c>
      <c r="I406" s="54" t="n">
        <v>84</v>
      </c>
      <c r="J406" s="54" t="n">
        <v>61</v>
      </c>
      <c r="K406" s="54">
        <f>SUM(F406:J406)</f>
        <v/>
      </c>
      <c r="L406" s="56">
        <f>ROUND(K406/500,4)</f>
        <v/>
      </c>
      <c r="M406" s="54">
        <f>IF(L406&gt;=0.9,"A+",IF(L406&gt;=0.8,"A",IF(L406&gt;=0.7,"B",IF(L406&gt;=0.6,"C",IF(L406&gt;=0.33,"D","F")))))</f>
        <v/>
      </c>
      <c r="N406" s="54">
        <f>IF(L406&gt;=0.33,"PASS","FAIL")</f>
        <v/>
      </c>
      <c r="O406" s="54">
        <f>L406&gt;=0.33</f>
        <v/>
      </c>
      <c r="P406" s="54">
        <f>RANK(L406,$L$2:$L$1001)</f>
        <v/>
      </c>
      <c r="Q406" s="54">
        <f>SUMPRODUCT(($C$2:$C$1001=C406)*($L$2:$L$1001&gt;L406))+1</f>
        <v/>
      </c>
      <c r="R406" s="57" t="n">
        <v>46091</v>
      </c>
      <c r="S406" s="58" t="n">
        <v>0.4791666666666667</v>
      </c>
      <c r="T406" s="59" t="n">
        <v>0.762</v>
      </c>
      <c r="U406" s="55">
        <f>IF(N406="PASS",IF(L406&gt;=0.9,"Excellent performance","Good, keep improving"),"Needs immediate attention")</f>
        <v/>
      </c>
    </row>
    <row r="407" ht="15" customHeight="1" s="39">
      <c r="A407" s="54" t="inlineStr">
        <is>
          <t>STU0406</t>
        </is>
      </c>
      <c r="B407" s="55" t="inlineStr">
        <is>
          <t>Jiya Chauhan</t>
        </is>
      </c>
      <c r="C407" s="54" t="n">
        <v>5</v>
      </c>
      <c r="D407" s="54" t="inlineStr">
        <is>
          <t>B</t>
        </is>
      </c>
      <c r="E407" s="54" t="inlineStr">
        <is>
          <t>Female</t>
        </is>
      </c>
      <c r="F407" s="54" t="n">
        <v>67</v>
      </c>
      <c r="G407" s="54" t="n">
        <v>59</v>
      </c>
      <c r="H407" s="54" t="n">
        <v>66</v>
      </c>
      <c r="I407" s="54" t="n">
        <v>76</v>
      </c>
      <c r="J407" s="54" t="n">
        <v>83</v>
      </c>
      <c r="K407" s="54">
        <f>SUM(F407:J407)</f>
        <v/>
      </c>
      <c r="L407" s="56">
        <f>ROUND(K407/500,4)</f>
        <v/>
      </c>
      <c r="M407" s="54">
        <f>IF(L407&gt;=0.9,"A+",IF(L407&gt;=0.8,"A",IF(L407&gt;=0.7,"B",IF(L407&gt;=0.6,"C",IF(L407&gt;=0.33,"D","F")))))</f>
        <v/>
      </c>
      <c r="N407" s="54">
        <f>IF(L407&gt;=0.33,"PASS","FAIL")</f>
        <v/>
      </c>
      <c r="O407" s="54">
        <f>L407&gt;=0.33</f>
        <v/>
      </c>
      <c r="P407" s="54">
        <f>RANK(L407,$L$2:$L$1001)</f>
        <v/>
      </c>
      <c r="Q407" s="54">
        <f>SUMPRODUCT(($C$2:$C$1001=C407)*($L$2:$L$1001&gt;L407))+1</f>
        <v/>
      </c>
      <c r="R407" s="57" t="n">
        <v>46091</v>
      </c>
      <c r="S407" s="58" t="n">
        <v>0.375</v>
      </c>
      <c r="T407" s="59" t="n">
        <v>0.945</v>
      </c>
      <c r="U407" s="55">
        <f>IF(N407="PASS",IF(L407&gt;=0.9,"Excellent performance","Good, keep improving"),"Needs immediate attention")</f>
        <v/>
      </c>
    </row>
    <row r="408" ht="15" customHeight="1" s="39">
      <c r="A408" s="54" t="inlineStr">
        <is>
          <t>STU0407</t>
        </is>
      </c>
      <c r="B408" s="55" t="inlineStr">
        <is>
          <t>Rudra Sharma</t>
        </is>
      </c>
      <c r="C408" s="54" t="n">
        <v>6</v>
      </c>
      <c r="D408" s="54" t="inlineStr">
        <is>
          <t>B</t>
        </is>
      </c>
      <c r="E408" s="54" t="inlineStr">
        <is>
          <t>Male</t>
        </is>
      </c>
      <c r="F408" s="54" t="n">
        <v>50</v>
      </c>
      <c r="G408" s="54" t="n">
        <v>71</v>
      </c>
      <c r="H408" s="54" t="n">
        <v>52</v>
      </c>
      <c r="I408" s="54" t="n">
        <v>64</v>
      </c>
      <c r="J408" s="54" t="n">
        <v>80</v>
      </c>
      <c r="K408" s="54">
        <f>SUM(F408:J408)</f>
        <v/>
      </c>
      <c r="L408" s="56">
        <f>ROUND(K408/500,4)</f>
        <v/>
      </c>
      <c r="M408" s="54">
        <f>IF(L408&gt;=0.9,"A+",IF(L408&gt;=0.8,"A",IF(L408&gt;=0.7,"B",IF(L408&gt;=0.6,"C",IF(L408&gt;=0.33,"D","F")))))</f>
        <v/>
      </c>
      <c r="N408" s="54">
        <f>IF(L408&gt;=0.33,"PASS","FAIL")</f>
        <v/>
      </c>
      <c r="O408" s="54">
        <f>L408&gt;=0.33</f>
        <v/>
      </c>
      <c r="P408" s="54">
        <f>RANK(L408,$L$2:$L$1001)</f>
        <v/>
      </c>
      <c r="Q408" s="54">
        <f>SUMPRODUCT(($C$2:$C$1001=C408)*($L$2:$L$1001&gt;L408))+1</f>
        <v/>
      </c>
      <c r="R408" s="57" t="n">
        <v>46091</v>
      </c>
      <c r="S408" s="58" t="n">
        <v>0.4479166666666667</v>
      </c>
      <c r="T408" s="59" t="n">
        <v>0.882</v>
      </c>
      <c r="U408" s="55">
        <f>IF(N408="PASS",IF(L408&gt;=0.9,"Excellent performance","Good, keep improving"),"Needs immediate attention")</f>
        <v/>
      </c>
    </row>
    <row r="409" ht="15" customHeight="1" s="39">
      <c r="A409" s="54" t="inlineStr">
        <is>
          <t>STU0408</t>
        </is>
      </c>
      <c r="B409" s="55" t="inlineStr">
        <is>
          <t>Urvi Khanna</t>
        </is>
      </c>
      <c r="C409" s="54" t="n">
        <v>12</v>
      </c>
      <c r="D409" s="54" t="inlineStr">
        <is>
          <t>D</t>
        </is>
      </c>
      <c r="E409" s="54" t="inlineStr">
        <is>
          <t>Female</t>
        </is>
      </c>
      <c r="F409" s="54" t="n">
        <v>61</v>
      </c>
      <c r="G409" s="54" t="n">
        <v>70</v>
      </c>
      <c r="H409" s="54" t="n">
        <v>57</v>
      </c>
      <c r="I409" s="54" t="n">
        <v>53</v>
      </c>
      <c r="J409" s="54" t="n">
        <v>59</v>
      </c>
      <c r="K409" s="54">
        <f>SUM(F409:J409)</f>
        <v/>
      </c>
      <c r="L409" s="56">
        <f>ROUND(K409/500,4)</f>
        <v/>
      </c>
      <c r="M409" s="54">
        <f>IF(L409&gt;=0.9,"A+",IF(L409&gt;=0.8,"A",IF(L409&gt;=0.7,"B",IF(L409&gt;=0.6,"C",IF(L409&gt;=0.33,"D","F")))))</f>
        <v/>
      </c>
      <c r="N409" s="54">
        <f>IF(L409&gt;=0.33,"PASS","FAIL")</f>
        <v/>
      </c>
      <c r="O409" s="54">
        <f>L409&gt;=0.33</f>
        <v/>
      </c>
      <c r="P409" s="54">
        <f>RANK(L409,$L$2:$L$1001)</f>
        <v/>
      </c>
      <c r="Q409" s="54">
        <f>SUMPRODUCT(($C$2:$C$1001=C409)*($L$2:$L$1001&gt;L409))+1</f>
        <v/>
      </c>
      <c r="R409" s="57" t="n">
        <v>46091</v>
      </c>
      <c r="S409" s="58" t="n">
        <v>0.40625</v>
      </c>
      <c r="T409" s="59" t="n">
        <v>0.944</v>
      </c>
      <c r="U409" s="55">
        <f>IF(N409="PASS",IF(L409&gt;=0.9,"Excellent performance","Good, keep improving"),"Needs immediate attention")</f>
        <v/>
      </c>
    </row>
    <row r="410" ht="15" customHeight="1" s="39">
      <c r="A410" s="54" t="inlineStr">
        <is>
          <t>STU0409</t>
        </is>
      </c>
      <c r="B410" s="55" t="inlineStr">
        <is>
          <t>Deepak Joshi</t>
        </is>
      </c>
      <c r="C410" s="54" t="n">
        <v>7</v>
      </c>
      <c r="D410" s="54" t="inlineStr">
        <is>
          <t>B</t>
        </is>
      </c>
      <c r="E410" s="54" t="inlineStr">
        <is>
          <t>Male</t>
        </is>
      </c>
      <c r="F410" s="54" t="n">
        <v>82</v>
      </c>
      <c r="G410" s="54" t="n">
        <v>89</v>
      </c>
      <c r="H410" s="54" t="n">
        <v>100</v>
      </c>
      <c r="I410" s="54" t="n">
        <v>84</v>
      </c>
      <c r="J410" s="54" t="n">
        <v>84</v>
      </c>
      <c r="K410" s="54">
        <f>SUM(F410:J410)</f>
        <v/>
      </c>
      <c r="L410" s="56">
        <f>ROUND(K410/500,4)</f>
        <v/>
      </c>
      <c r="M410" s="54">
        <f>IF(L410&gt;=0.9,"A+",IF(L410&gt;=0.8,"A",IF(L410&gt;=0.7,"B",IF(L410&gt;=0.6,"C",IF(L410&gt;=0.33,"D","F")))))</f>
        <v/>
      </c>
      <c r="N410" s="54">
        <f>IF(L410&gt;=0.33,"PASS","FAIL")</f>
        <v/>
      </c>
      <c r="O410" s="54">
        <f>L410&gt;=0.33</f>
        <v/>
      </c>
      <c r="P410" s="54">
        <f>RANK(L410,$L$2:$L$1001)</f>
        <v/>
      </c>
      <c r="Q410" s="54">
        <f>SUMPRODUCT(($C$2:$C$1001=C410)*($L$2:$L$1001&gt;L410))+1</f>
        <v/>
      </c>
      <c r="R410" s="57" t="n">
        <v>46091</v>
      </c>
      <c r="S410" s="58" t="n">
        <v>0.5208333333333334</v>
      </c>
      <c r="T410" s="59" t="n">
        <v>0.839</v>
      </c>
      <c r="U410" s="55">
        <f>IF(N410="PASS",IF(L410&gt;=0.9,"Excellent performance","Good, keep improving"),"Needs immediate attention")</f>
        <v/>
      </c>
    </row>
    <row r="411" ht="15" customHeight="1" s="39">
      <c r="A411" s="54" t="inlineStr">
        <is>
          <t>STU0410</t>
        </is>
      </c>
      <c r="B411" s="55" t="inlineStr">
        <is>
          <t>Shaurya Sen</t>
        </is>
      </c>
      <c r="C411" s="54" t="n">
        <v>3</v>
      </c>
      <c r="D411" s="54" t="inlineStr">
        <is>
          <t>A</t>
        </is>
      </c>
      <c r="E411" s="54" t="inlineStr">
        <is>
          <t>Male</t>
        </is>
      </c>
      <c r="F411" s="54" t="n">
        <v>71</v>
      </c>
      <c r="G411" s="54" t="n">
        <v>51</v>
      </c>
      <c r="H411" s="54" t="n">
        <v>64</v>
      </c>
      <c r="I411" s="54" t="n">
        <v>26</v>
      </c>
      <c r="J411" s="54" t="n">
        <v>68</v>
      </c>
      <c r="K411" s="54">
        <f>SUM(F411:J411)</f>
        <v/>
      </c>
      <c r="L411" s="56">
        <f>ROUND(K411/500,4)</f>
        <v/>
      </c>
      <c r="M411" s="54">
        <f>IF(L411&gt;=0.9,"A+",IF(L411&gt;=0.8,"A",IF(L411&gt;=0.7,"B",IF(L411&gt;=0.6,"C",IF(L411&gt;=0.33,"D","F")))))</f>
        <v/>
      </c>
      <c r="N411" s="54">
        <f>IF(L411&gt;=0.33,"PASS","FAIL")</f>
        <v/>
      </c>
      <c r="O411" s="54">
        <f>L411&gt;=0.33</f>
        <v/>
      </c>
      <c r="P411" s="54">
        <f>RANK(L411,$L$2:$L$1001)</f>
        <v/>
      </c>
      <c r="Q411" s="54">
        <f>SUMPRODUCT(($C$2:$C$1001=C411)*($L$2:$L$1001&gt;L411))+1</f>
        <v/>
      </c>
      <c r="R411" s="57" t="n">
        <v>46091</v>
      </c>
      <c r="S411" s="58" t="n">
        <v>0.5</v>
      </c>
      <c r="T411" s="59" t="n">
        <v>0.917</v>
      </c>
      <c r="U411" s="55">
        <f>IF(N411="PASS",IF(L411&gt;=0.9,"Excellent performance","Good, keep improving"),"Needs immediate attention")</f>
        <v/>
      </c>
    </row>
    <row r="412" ht="15" customHeight="1" s="39">
      <c r="A412" s="54" t="inlineStr">
        <is>
          <t>STU0411</t>
        </is>
      </c>
      <c r="B412" s="55" t="inlineStr">
        <is>
          <t>Manav Menon</t>
        </is>
      </c>
      <c r="C412" s="54" t="n">
        <v>11</v>
      </c>
      <c r="D412" s="54" t="inlineStr">
        <is>
          <t>D</t>
        </is>
      </c>
      <c r="E412" s="54" t="inlineStr">
        <is>
          <t>Male</t>
        </is>
      </c>
      <c r="F412" s="54" t="n">
        <v>72</v>
      </c>
      <c r="G412" s="54" t="n">
        <v>62</v>
      </c>
      <c r="H412" s="54" t="n">
        <v>76</v>
      </c>
      <c r="I412" s="54" t="n">
        <v>66</v>
      </c>
      <c r="J412" s="54" t="n">
        <v>67</v>
      </c>
      <c r="K412" s="54">
        <f>SUM(F412:J412)</f>
        <v/>
      </c>
      <c r="L412" s="56">
        <f>ROUND(K412/500,4)</f>
        <v/>
      </c>
      <c r="M412" s="54">
        <f>IF(L412&gt;=0.9,"A+",IF(L412&gt;=0.8,"A",IF(L412&gt;=0.7,"B",IF(L412&gt;=0.6,"C",IF(L412&gt;=0.33,"D","F")))))</f>
        <v/>
      </c>
      <c r="N412" s="54">
        <f>IF(L412&gt;=0.33,"PASS","FAIL")</f>
        <v/>
      </c>
      <c r="O412" s="54">
        <f>L412&gt;=0.33</f>
        <v/>
      </c>
      <c r="P412" s="54">
        <f>RANK(L412,$L$2:$L$1001)</f>
        <v/>
      </c>
      <c r="Q412" s="54">
        <f>SUMPRODUCT(($C$2:$C$1001=C412)*($L$2:$L$1001&gt;L412))+1</f>
        <v/>
      </c>
      <c r="R412" s="57" t="n">
        <v>46091</v>
      </c>
      <c r="S412" s="58" t="n">
        <v>0.3541666666666667</v>
      </c>
      <c r="T412" s="59" t="n">
        <v>0.9320000000000001</v>
      </c>
      <c r="U412" s="55">
        <f>IF(N412="PASS",IF(L412&gt;=0.9,"Excellent performance","Good, keep improving"),"Needs immediate attention")</f>
        <v/>
      </c>
    </row>
    <row r="413" ht="15" customHeight="1" s="39">
      <c r="A413" s="54" t="inlineStr">
        <is>
          <t>STU0412</t>
        </is>
      </c>
      <c r="B413" s="55" t="inlineStr">
        <is>
          <t>Bhavya Bhatia</t>
        </is>
      </c>
      <c r="C413" s="54" t="n">
        <v>12</v>
      </c>
      <c r="D413" s="54" t="inlineStr">
        <is>
          <t>C</t>
        </is>
      </c>
      <c r="E413" s="54" t="inlineStr">
        <is>
          <t>Female</t>
        </is>
      </c>
      <c r="F413" s="54" t="n">
        <v>65</v>
      </c>
      <c r="G413" s="54" t="n">
        <v>75</v>
      </c>
      <c r="H413" s="54" t="n">
        <v>63</v>
      </c>
      <c r="I413" s="54" t="n">
        <v>83</v>
      </c>
      <c r="J413" s="54" t="n">
        <v>66</v>
      </c>
      <c r="K413" s="54">
        <f>SUM(F413:J413)</f>
        <v/>
      </c>
      <c r="L413" s="56">
        <f>ROUND(K413/500,4)</f>
        <v/>
      </c>
      <c r="M413" s="54">
        <f>IF(L413&gt;=0.9,"A+",IF(L413&gt;=0.8,"A",IF(L413&gt;=0.7,"B",IF(L413&gt;=0.6,"C",IF(L413&gt;=0.33,"D","F")))))</f>
        <v/>
      </c>
      <c r="N413" s="54">
        <f>IF(L413&gt;=0.33,"PASS","FAIL")</f>
        <v/>
      </c>
      <c r="O413" s="54">
        <f>L413&gt;=0.33</f>
        <v/>
      </c>
      <c r="P413" s="54">
        <f>RANK(L413,$L$2:$L$1001)</f>
        <v/>
      </c>
      <c r="Q413" s="54">
        <f>SUMPRODUCT(($C$2:$C$1001=C413)*($L$2:$L$1001&gt;L413))+1</f>
        <v/>
      </c>
      <c r="R413" s="57" t="n">
        <v>46091</v>
      </c>
      <c r="S413" s="58" t="n">
        <v>0.34375</v>
      </c>
      <c r="T413" s="59" t="n">
        <v>0.889</v>
      </c>
      <c r="U413" s="55">
        <f>IF(N413="PASS",IF(L413&gt;=0.9,"Excellent performance","Good, keep improving"),"Needs immediate attention")</f>
        <v/>
      </c>
    </row>
    <row r="414" ht="15" customHeight="1" s="39">
      <c r="A414" s="54" t="inlineStr">
        <is>
          <t>STU0413</t>
        </is>
      </c>
      <c r="B414" s="55" t="inlineStr">
        <is>
          <t>Reyansh Dubey</t>
        </is>
      </c>
      <c r="C414" s="54" t="n">
        <v>9</v>
      </c>
      <c r="D414" s="54" t="inlineStr">
        <is>
          <t>C</t>
        </is>
      </c>
      <c r="E414" s="54" t="inlineStr">
        <is>
          <t>Male</t>
        </is>
      </c>
      <c r="F414" s="54" t="n">
        <v>63</v>
      </c>
      <c r="G414" s="54" t="n">
        <v>75</v>
      </c>
      <c r="H414" s="54" t="n">
        <v>62</v>
      </c>
      <c r="I414" s="54" t="n">
        <v>74</v>
      </c>
      <c r="J414" s="54" t="n">
        <v>71</v>
      </c>
      <c r="K414" s="54">
        <f>SUM(F414:J414)</f>
        <v/>
      </c>
      <c r="L414" s="56">
        <f>ROUND(K414/500,4)</f>
        <v/>
      </c>
      <c r="M414" s="54">
        <f>IF(L414&gt;=0.9,"A+",IF(L414&gt;=0.8,"A",IF(L414&gt;=0.7,"B",IF(L414&gt;=0.6,"C",IF(L414&gt;=0.33,"D","F")))))</f>
        <v/>
      </c>
      <c r="N414" s="54">
        <f>IF(L414&gt;=0.33,"PASS","FAIL")</f>
        <v/>
      </c>
      <c r="O414" s="54">
        <f>L414&gt;=0.33</f>
        <v/>
      </c>
      <c r="P414" s="54">
        <f>RANK(L414,$L$2:$L$1001)</f>
        <v/>
      </c>
      <c r="Q414" s="54">
        <f>SUMPRODUCT(($C$2:$C$1001=C414)*($L$2:$L$1001&gt;L414))+1</f>
        <v/>
      </c>
      <c r="R414" s="57" t="n">
        <v>46091</v>
      </c>
      <c r="S414" s="58" t="n">
        <v>0.4895833333333333</v>
      </c>
      <c r="T414" s="59" t="n">
        <v>0.982</v>
      </c>
      <c r="U414" s="55">
        <f>IF(N414="PASS",IF(L414&gt;=0.9,"Excellent performance","Good, keep improving"),"Needs immediate attention")</f>
        <v/>
      </c>
    </row>
    <row r="415" ht="15" customHeight="1" s="39">
      <c r="A415" s="54" t="inlineStr">
        <is>
          <t>STU0414</t>
        </is>
      </c>
      <c r="B415" s="55" t="inlineStr">
        <is>
          <t>Anika Arora</t>
        </is>
      </c>
      <c r="C415" s="54" t="n">
        <v>6</v>
      </c>
      <c r="D415" s="54" t="inlineStr">
        <is>
          <t>D</t>
        </is>
      </c>
      <c r="E415" s="54" t="inlineStr">
        <is>
          <t>Female</t>
        </is>
      </c>
      <c r="F415" s="54" t="n">
        <v>76</v>
      </c>
      <c r="G415" s="54" t="n">
        <v>48</v>
      </c>
      <c r="H415" s="54" t="n">
        <v>40</v>
      </c>
      <c r="I415" s="54" t="n">
        <v>40</v>
      </c>
      <c r="J415" s="54" t="n">
        <v>40</v>
      </c>
      <c r="K415" s="54">
        <f>SUM(F415:J415)</f>
        <v/>
      </c>
      <c r="L415" s="56">
        <f>ROUND(K415/500,4)</f>
        <v/>
      </c>
      <c r="M415" s="54">
        <f>IF(L415&gt;=0.9,"A+",IF(L415&gt;=0.8,"A",IF(L415&gt;=0.7,"B",IF(L415&gt;=0.6,"C",IF(L415&gt;=0.33,"D","F")))))</f>
        <v/>
      </c>
      <c r="N415" s="54">
        <f>IF(L415&gt;=0.33,"PASS","FAIL")</f>
        <v/>
      </c>
      <c r="O415" s="54">
        <f>L415&gt;=0.33</f>
        <v/>
      </c>
      <c r="P415" s="54">
        <f>RANK(L415,$L$2:$L$1001)</f>
        <v/>
      </c>
      <c r="Q415" s="54">
        <f>SUMPRODUCT(($C$2:$C$1001=C415)*($L$2:$L$1001&gt;L415))+1</f>
        <v/>
      </c>
      <c r="R415" s="57" t="n">
        <v>46091</v>
      </c>
      <c r="S415" s="58" t="n">
        <v>0.4375</v>
      </c>
      <c r="T415" s="59" t="n">
        <v>0.58</v>
      </c>
      <c r="U415" s="55">
        <f>IF(N415="PASS",IF(L415&gt;=0.9,"Excellent performance","Good, keep improving"),"Needs immediate attention")</f>
        <v/>
      </c>
    </row>
    <row r="416" ht="15" customHeight="1" s="39">
      <c r="A416" s="54" t="inlineStr">
        <is>
          <t>STU0415</t>
        </is>
      </c>
      <c r="B416" s="55" t="inlineStr">
        <is>
          <t>Rohan Naidu</t>
        </is>
      </c>
      <c r="C416" s="54" t="n">
        <v>8</v>
      </c>
      <c r="D416" s="54" t="inlineStr">
        <is>
          <t>A</t>
        </is>
      </c>
      <c r="E416" s="54" t="inlineStr">
        <is>
          <t>Male</t>
        </is>
      </c>
      <c r="F416" s="54" t="n">
        <v>73</v>
      </c>
      <c r="G416" s="54" t="n">
        <v>100</v>
      </c>
      <c r="H416" s="54" t="n">
        <v>66</v>
      </c>
      <c r="I416" s="54" t="n">
        <v>80</v>
      </c>
      <c r="J416" s="54" t="n">
        <v>70</v>
      </c>
      <c r="K416" s="54">
        <f>SUM(F416:J416)</f>
        <v/>
      </c>
      <c r="L416" s="56">
        <f>ROUND(K416/500,4)</f>
        <v/>
      </c>
      <c r="M416" s="54">
        <f>IF(L416&gt;=0.9,"A+",IF(L416&gt;=0.8,"A",IF(L416&gt;=0.7,"B",IF(L416&gt;=0.6,"C",IF(L416&gt;=0.33,"D","F")))))</f>
        <v/>
      </c>
      <c r="N416" s="54">
        <f>IF(L416&gt;=0.33,"PASS","FAIL")</f>
        <v/>
      </c>
      <c r="O416" s="54">
        <f>L416&gt;=0.33</f>
        <v/>
      </c>
      <c r="P416" s="54">
        <f>RANK(L416,$L$2:$L$1001)</f>
        <v/>
      </c>
      <c r="Q416" s="54">
        <f>SUMPRODUCT(($C$2:$C$1001=C416)*($L$2:$L$1001&gt;L416))+1</f>
        <v/>
      </c>
      <c r="R416" s="57" t="n">
        <v>46091</v>
      </c>
      <c r="S416" s="58" t="n">
        <v>0.4895833333333333</v>
      </c>
      <c r="T416" s="59" t="n">
        <v>0.952</v>
      </c>
      <c r="U416" s="55">
        <f>IF(N416="PASS",IF(L416&gt;=0.9,"Excellent performance","Good, keep improving"),"Needs immediate attention")</f>
        <v/>
      </c>
    </row>
    <row r="417" ht="15" customHeight="1" s="39">
      <c r="A417" s="54" t="inlineStr">
        <is>
          <t>STU0416</t>
        </is>
      </c>
      <c r="B417" s="55" t="inlineStr">
        <is>
          <t>Aditya Yadav</t>
        </is>
      </c>
      <c r="C417" s="54" t="n">
        <v>1</v>
      </c>
      <c r="D417" s="54" t="inlineStr">
        <is>
          <t>A</t>
        </is>
      </c>
      <c r="E417" s="54" t="inlineStr">
        <is>
          <t>Male</t>
        </is>
      </c>
      <c r="F417" s="54" t="n">
        <v>94</v>
      </c>
      <c r="G417" s="54" t="n">
        <v>100</v>
      </c>
      <c r="H417" s="54" t="n">
        <v>94</v>
      </c>
      <c r="I417" s="54" t="n">
        <v>92</v>
      </c>
      <c r="J417" s="54" t="n">
        <v>83</v>
      </c>
      <c r="K417" s="54">
        <f>SUM(F417:J417)</f>
        <v/>
      </c>
      <c r="L417" s="56">
        <f>ROUND(K417/500,4)</f>
        <v/>
      </c>
      <c r="M417" s="54">
        <f>IF(L417&gt;=0.9,"A+",IF(L417&gt;=0.8,"A",IF(L417&gt;=0.7,"B",IF(L417&gt;=0.6,"C",IF(L417&gt;=0.33,"D","F")))))</f>
        <v/>
      </c>
      <c r="N417" s="54">
        <f>IF(L417&gt;=0.33,"PASS","FAIL")</f>
        <v/>
      </c>
      <c r="O417" s="54">
        <f>L417&gt;=0.33</f>
        <v/>
      </c>
      <c r="P417" s="54">
        <f>RANK(L417,$L$2:$L$1001)</f>
        <v/>
      </c>
      <c r="Q417" s="54">
        <f>SUMPRODUCT(($C$2:$C$1001=C417)*($L$2:$L$1001&gt;L417))+1</f>
        <v/>
      </c>
      <c r="R417" s="57" t="n">
        <v>46091</v>
      </c>
      <c r="S417" s="58" t="n">
        <v>0.46875</v>
      </c>
      <c r="T417" s="59" t="n">
        <v>0.836</v>
      </c>
      <c r="U417" s="55">
        <f>IF(N417="PASS",IF(L417&gt;=0.9,"Excellent performance","Good, keep improving"),"Needs immediate attention")</f>
        <v/>
      </c>
    </row>
    <row r="418" ht="15" customHeight="1" s="39">
      <c r="A418" s="54" t="inlineStr">
        <is>
          <t>STU0417</t>
        </is>
      </c>
      <c r="B418" s="55" t="inlineStr">
        <is>
          <t>Kajal Saxena</t>
        </is>
      </c>
      <c r="C418" s="54" t="n">
        <v>7</v>
      </c>
      <c r="D418" s="54" t="inlineStr">
        <is>
          <t>C</t>
        </is>
      </c>
      <c r="E418" s="54" t="inlineStr">
        <is>
          <t>Female</t>
        </is>
      </c>
      <c r="F418" s="54" t="n">
        <v>86</v>
      </c>
      <c r="G418" s="54" t="n">
        <v>83</v>
      </c>
      <c r="H418" s="54" t="n">
        <v>78</v>
      </c>
      <c r="I418" s="54" t="n">
        <v>68</v>
      </c>
      <c r="J418" s="54" t="n">
        <v>81</v>
      </c>
      <c r="K418" s="54">
        <f>SUM(F418:J418)</f>
        <v/>
      </c>
      <c r="L418" s="56">
        <f>ROUND(K418/500,4)</f>
        <v/>
      </c>
      <c r="M418" s="54">
        <f>IF(L418&gt;=0.9,"A+",IF(L418&gt;=0.8,"A",IF(L418&gt;=0.7,"B",IF(L418&gt;=0.6,"C",IF(L418&gt;=0.33,"D","F")))))</f>
        <v/>
      </c>
      <c r="N418" s="54">
        <f>IF(L418&gt;=0.33,"PASS","FAIL")</f>
        <v/>
      </c>
      <c r="O418" s="54">
        <f>L418&gt;=0.33</f>
        <v/>
      </c>
      <c r="P418" s="54">
        <f>RANK(L418,$L$2:$L$1001)</f>
        <v/>
      </c>
      <c r="Q418" s="54">
        <f>SUMPRODUCT(($C$2:$C$1001=C418)*($L$2:$L$1001&gt;L418))+1</f>
        <v/>
      </c>
      <c r="R418" s="57" t="n">
        <v>46091</v>
      </c>
      <c r="S418" s="58" t="n">
        <v>0.4375</v>
      </c>
      <c r="T418" s="59" t="n">
        <v>0.834</v>
      </c>
      <c r="U418" s="55">
        <f>IF(N418="PASS",IF(L418&gt;=0.9,"Excellent performance","Good, keep improving"),"Needs immediate attention")</f>
        <v/>
      </c>
    </row>
    <row r="419" ht="15" customHeight="1" s="39">
      <c r="A419" s="54" t="inlineStr">
        <is>
          <t>STU0418</t>
        </is>
      </c>
      <c r="B419" s="55" t="inlineStr">
        <is>
          <t>Ojasvi Naidu</t>
        </is>
      </c>
      <c r="C419" s="54" t="n">
        <v>9</v>
      </c>
      <c r="D419" s="54" t="inlineStr">
        <is>
          <t>B</t>
        </is>
      </c>
      <c r="E419" s="54" t="inlineStr">
        <is>
          <t>Female</t>
        </is>
      </c>
      <c r="F419" s="54" t="n">
        <v>98</v>
      </c>
      <c r="G419" s="54" t="n">
        <v>95</v>
      </c>
      <c r="H419" s="54" t="n">
        <v>90</v>
      </c>
      <c r="I419" s="54" t="n">
        <v>92</v>
      </c>
      <c r="J419" s="54" t="n">
        <v>100</v>
      </c>
      <c r="K419" s="54">
        <f>SUM(F419:J419)</f>
        <v/>
      </c>
      <c r="L419" s="56">
        <f>ROUND(K419/500,4)</f>
        <v/>
      </c>
      <c r="M419" s="54">
        <f>IF(L419&gt;=0.9,"A+",IF(L419&gt;=0.8,"A",IF(L419&gt;=0.7,"B",IF(L419&gt;=0.6,"C",IF(L419&gt;=0.33,"D","F")))))</f>
        <v/>
      </c>
      <c r="N419" s="54">
        <f>IF(L419&gt;=0.33,"PASS","FAIL")</f>
        <v/>
      </c>
      <c r="O419" s="54">
        <f>L419&gt;=0.33</f>
        <v/>
      </c>
      <c r="P419" s="54">
        <f>RANK(L419,$L$2:$L$1001)</f>
        <v/>
      </c>
      <c r="Q419" s="54">
        <f>SUMPRODUCT(($C$2:$C$1001=C419)*($L$2:$L$1001&gt;L419))+1</f>
        <v/>
      </c>
      <c r="R419" s="57" t="n">
        <v>46091</v>
      </c>
      <c r="S419" s="58" t="n">
        <v>0.3958333333333333</v>
      </c>
      <c r="T419" s="59" t="n">
        <v>0.849</v>
      </c>
      <c r="U419" s="55">
        <f>IF(N419="PASS",IF(L419&gt;=0.9,"Excellent performance","Good, keep improving"),"Needs immediate attention")</f>
        <v/>
      </c>
    </row>
    <row r="420" ht="15" customHeight="1" s="39">
      <c r="A420" s="54" t="inlineStr">
        <is>
          <t>STU0419</t>
        </is>
      </c>
      <c r="B420" s="55" t="inlineStr">
        <is>
          <t>Nikhil Sharma</t>
        </is>
      </c>
      <c r="C420" s="54" t="n">
        <v>7</v>
      </c>
      <c r="D420" s="54" t="inlineStr">
        <is>
          <t>A</t>
        </is>
      </c>
      <c r="E420" s="54" t="inlineStr">
        <is>
          <t>Male</t>
        </is>
      </c>
      <c r="F420" s="54" t="n">
        <v>70</v>
      </c>
      <c r="G420" s="54" t="n">
        <v>61</v>
      </c>
      <c r="H420" s="54" t="n">
        <v>60</v>
      </c>
      <c r="I420" s="54" t="n">
        <v>55</v>
      </c>
      <c r="J420" s="54" t="n">
        <v>47</v>
      </c>
      <c r="K420" s="54">
        <f>SUM(F420:J420)</f>
        <v/>
      </c>
      <c r="L420" s="56">
        <f>ROUND(K420/500,4)</f>
        <v/>
      </c>
      <c r="M420" s="54">
        <f>IF(L420&gt;=0.9,"A+",IF(L420&gt;=0.8,"A",IF(L420&gt;=0.7,"B",IF(L420&gt;=0.6,"C",IF(L420&gt;=0.33,"D","F")))))</f>
        <v/>
      </c>
      <c r="N420" s="54">
        <f>IF(L420&gt;=0.33,"PASS","FAIL")</f>
        <v/>
      </c>
      <c r="O420" s="54">
        <f>L420&gt;=0.33</f>
        <v/>
      </c>
      <c r="P420" s="54">
        <f>RANK(L420,$L$2:$L$1001)</f>
        <v/>
      </c>
      <c r="Q420" s="54">
        <f>SUMPRODUCT(($C$2:$C$1001=C420)*($L$2:$L$1001&gt;L420))+1</f>
        <v/>
      </c>
      <c r="R420" s="57" t="n">
        <v>46091</v>
      </c>
      <c r="S420" s="58" t="n">
        <v>0.3333333333333333</v>
      </c>
      <c r="T420" s="59" t="n">
        <v>0.782</v>
      </c>
      <c r="U420" s="55">
        <f>IF(N420="PASS",IF(L420&gt;=0.9,"Excellent performance","Good, keep improving"),"Needs immediate attention")</f>
        <v/>
      </c>
    </row>
    <row r="421" ht="15" customHeight="1" s="39">
      <c r="A421" s="54" t="inlineStr">
        <is>
          <t>STU0420</t>
        </is>
      </c>
      <c r="B421" s="55" t="inlineStr">
        <is>
          <t>Naveen Rathi</t>
        </is>
      </c>
      <c r="C421" s="54" t="n">
        <v>6</v>
      </c>
      <c r="D421" s="54" t="inlineStr">
        <is>
          <t>A</t>
        </is>
      </c>
      <c r="E421" s="54" t="inlineStr">
        <is>
          <t>Male</t>
        </is>
      </c>
      <c r="F421" s="54" t="n">
        <v>83</v>
      </c>
      <c r="G421" s="54" t="n">
        <v>61</v>
      </c>
      <c r="H421" s="54" t="n">
        <v>67</v>
      </c>
      <c r="I421" s="54" t="n">
        <v>96</v>
      </c>
      <c r="J421" s="54" t="n">
        <v>73</v>
      </c>
      <c r="K421" s="54">
        <f>SUM(F421:J421)</f>
        <v/>
      </c>
      <c r="L421" s="56">
        <f>ROUND(K421/500,4)</f>
        <v/>
      </c>
      <c r="M421" s="54">
        <f>IF(L421&gt;=0.9,"A+",IF(L421&gt;=0.8,"A",IF(L421&gt;=0.7,"B",IF(L421&gt;=0.6,"C",IF(L421&gt;=0.33,"D","F")))))</f>
        <v/>
      </c>
      <c r="N421" s="54">
        <f>IF(L421&gt;=0.33,"PASS","FAIL")</f>
        <v/>
      </c>
      <c r="O421" s="54">
        <f>L421&gt;=0.33</f>
        <v/>
      </c>
      <c r="P421" s="54">
        <f>RANK(L421,$L$2:$L$1001)</f>
        <v/>
      </c>
      <c r="Q421" s="54">
        <f>SUMPRODUCT(($C$2:$C$1001=C421)*($L$2:$L$1001&gt;L421))+1</f>
        <v/>
      </c>
      <c r="R421" s="57" t="n">
        <v>46091</v>
      </c>
      <c r="S421" s="58" t="n">
        <v>0.40625</v>
      </c>
      <c r="T421" s="59" t="n">
        <v>0.952</v>
      </c>
      <c r="U421" s="55">
        <f>IF(N421="PASS",IF(L421&gt;=0.9,"Excellent performance","Good, keep improving"),"Needs immediate attention")</f>
        <v/>
      </c>
    </row>
    <row r="422" ht="15" customHeight="1" s="39">
      <c r="A422" s="54" t="inlineStr">
        <is>
          <t>STU0421</t>
        </is>
      </c>
      <c r="B422" s="55" t="inlineStr">
        <is>
          <t>Arjun Rathi</t>
        </is>
      </c>
      <c r="C422" s="54" t="n">
        <v>3</v>
      </c>
      <c r="D422" s="54" t="inlineStr">
        <is>
          <t>C</t>
        </is>
      </c>
      <c r="E422" s="54" t="inlineStr">
        <is>
          <t>Male</t>
        </is>
      </c>
      <c r="F422" s="54" t="n">
        <v>83</v>
      </c>
      <c r="G422" s="54" t="n">
        <v>73</v>
      </c>
      <c r="H422" s="54" t="n">
        <v>81</v>
      </c>
      <c r="I422" s="54" t="n">
        <v>70</v>
      </c>
      <c r="J422" s="54" t="n">
        <v>98</v>
      </c>
      <c r="K422" s="54">
        <f>SUM(F422:J422)</f>
        <v/>
      </c>
      <c r="L422" s="56">
        <f>ROUND(K422/500,4)</f>
        <v/>
      </c>
      <c r="M422" s="54">
        <f>IF(L422&gt;=0.9,"A+",IF(L422&gt;=0.8,"A",IF(L422&gt;=0.7,"B",IF(L422&gt;=0.6,"C",IF(L422&gt;=0.33,"D","F")))))</f>
        <v/>
      </c>
      <c r="N422" s="54">
        <f>IF(L422&gt;=0.33,"PASS","FAIL")</f>
        <v/>
      </c>
      <c r="O422" s="54">
        <f>L422&gt;=0.33</f>
        <v/>
      </c>
      <c r="P422" s="54">
        <f>RANK(L422,$L$2:$L$1001)</f>
        <v/>
      </c>
      <c r="Q422" s="54">
        <f>SUMPRODUCT(($C$2:$C$1001=C422)*($L$2:$L$1001&gt;L422))+1</f>
        <v/>
      </c>
      <c r="R422" s="57" t="n">
        <v>46091</v>
      </c>
      <c r="S422" s="58" t="n">
        <v>0.4375</v>
      </c>
      <c r="T422" s="59" t="n">
        <v>0.8</v>
      </c>
      <c r="U422" s="55">
        <f>IF(N422="PASS",IF(L422&gt;=0.9,"Excellent performance","Good, keep improving"),"Needs immediate attention")</f>
        <v/>
      </c>
    </row>
    <row r="423" ht="15" customHeight="1" s="39">
      <c r="A423" s="54" t="inlineStr">
        <is>
          <t>STU0422</t>
        </is>
      </c>
      <c r="B423" s="55" t="inlineStr">
        <is>
          <t>Heer Rawat</t>
        </is>
      </c>
      <c r="C423" s="54" t="n">
        <v>1</v>
      </c>
      <c r="D423" s="54" t="inlineStr">
        <is>
          <t>C</t>
        </is>
      </c>
      <c r="E423" s="54" t="inlineStr">
        <is>
          <t>Female</t>
        </is>
      </c>
      <c r="F423" s="54" t="n">
        <v>68</v>
      </c>
      <c r="G423" s="54" t="n">
        <v>66</v>
      </c>
      <c r="H423" s="54" t="n">
        <v>72</v>
      </c>
      <c r="I423" s="54" t="n">
        <v>65</v>
      </c>
      <c r="J423" s="54" t="n">
        <v>69</v>
      </c>
      <c r="K423" s="54">
        <f>SUM(F423:J423)</f>
        <v/>
      </c>
      <c r="L423" s="56">
        <f>ROUND(K423/500,4)</f>
        <v/>
      </c>
      <c r="M423" s="54">
        <f>IF(L423&gt;=0.9,"A+",IF(L423&gt;=0.8,"A",IF(L423&gt;=0.7,"B",IF(L423&gt;=0.6,"C",IF(L423&gt;=0.33,"D","F")))))</f>
        <v/>
      </c>
      <c r="N423" s="54">
        <f>IF(L423&gt;=0.33,"PASS","FAIL")</f>
        <v/>
      </c>
      <c r="O423" s="54">
        <f>L423&gt;=0.33</f>
        <v/>
      </c>
      <c r="P423" s="54">
        <f>RANK(L423,$L$2:$L$1001)</f>
        <v/>
      </c>
      <c r="Q423" s="54">
        <f>SUMPRODUCT(($C$2:$C$1001=C423)*($L$2:$L$1001&gt;L423))+1</f>
        <v/>
      </c>
      <c r="R423" s="57" t="n">
        <v>46091</v>
      </c>
      <c r="S423" s="58" t="n">
        <v>0.3958333333333333</v>
      </c>
      <c r="T423" s="59" t="n">
        <v>0.835</v>
      </c>
      <c r="U423" s="55">
        <f>IF(N423="PASS",IF(L423&gt;=0.9,"Excellent performance","Good, keep improving"),"Needs immediate attention")</f>
        <v/>
      </c>
    </row>
    <row r="424" ht="15" customHeight="1" s="39">
      <c r="A424" s="54" t="inlineStr">
        <is>
          <t>STU0423</t>
        </is>
      </c>
      <c r="B424" s="55" t="inlineStr">
        <is>
          <t>Simran Joshi</t>
        </is>
      </c>
      <c r="C424" s="54" t="n">
        <v>7</v>
      </c>
      <c r="D424" s="54" t="inlineStr">
        <is>
          <t>A</t>
        </is>
      </c>
      <c r="E424" s="54" t="inlineStr">
        <is>
          <t>Female</t>
        </is>
      </c>
      <c r="F424" s="54" t="n">
        <v>81</v>
      </c>
      <c r="G424" s="54" t="n">
        <v>87</v>
      </c>
      <c r="H424" s="54" t="n">
        <v>88</v>
      </c>
      <c r="I424" s="54" t="n">
        <v>85</v>
      </c>
      <c r="J424" s="54" t="n">
        <v>84</v>
      </c>
      <c r="K424" s="54">
        <f>SUM(F424:J424)</f>
        <v/>
      </c>
      <c r="L424" s="56">
        <f>ROUND(K424/500,4)</f>
        <v/>
      </c>
      <c r="M424" s="54">
        <f>IF(L424&gt;=0.9,"A+",IF(L424&gt;=0.8,"A",IF(L424&gt;=0.7,"B",IF(L424&gt;=0.6,"C",IF(L424&gt;=0.33,"D","F")))))</f>
        <v/>
      </c>
      <c r="N424" s="54">
        <f>IF(L424&gt;=0.33,"PASS","FAIL")</f>
        <v/>
      </c>
      <c r="O424" s="54">
        <f>L424&gt;=0.33</f>
        <v/>
      </c>
      <c r="P424" s="54">
        <f>RANK(L424,$L$2:$L$1001)</f>
        <v/>
      </c>
      <c r="Q424" s="54">
        <f>SUMPRODUCT(($C$2:$C$1001=C424)*($L$2:$L$1001&gt;L424))+1</f>
        <v/>
      </c>
      <c r="R424" s="57" t="n">
        <v>46091</v>
      </c>
      <c r="S424" s="58" t="n">
        <v>0.5</v>
      </c>
      <c r="T424" s="59" t="n">
        <v>0.953</v>
      </c>
      <c r="U424" s="55">
        <f>IF(N424="PASS",IF(L424&gt;=0.9,"Excellent performance","Good, keep improving"),"Needs immediate attention")</f>
        <v/>
      </c>
    </row>
    <row r="425" ht="15" customHeight="1" s="39">
      <c r="A425" s="54" t="inlineStr">
        <is>
          <t>STU0424</t>
        </is>
      </c>
      <c r="B425" s="55" t="inlineStr">
        <is>
          <t>Tanvi Gupta</t>
        </is>
      </c>
      <c r="C425" s="54" t="n">
        <v>5</v>
      </c>
      <c r="D425" s="54" t="inlineStr">
        <is>
          <t>D</t>
        </is>
      </c>
      <c r="E425" s="54" t="inlineStr">
        <is>
          <t>Female</t>
        </is>
      </c>
      <c r="F425" s="54" t="n">
        <v>67</v>
      </c>
      <c r="G425" s="54" t="n">
        <v>84</v>
      </c>
      <c r="H425" s="54" t="n">
        <v>84</v>
      </c>
      <c r="I425" s="54" t="n">
        <v>78</v>
      </c>
      <c r="J425" s="54" t="n">
        <v>54</v>
      </c>
      <c r="K425" s="54">
        <f>SUM(F425:J425)</f>
        <v/>
      </c>
      <c r="L425" s="56">
        <f>ROUND(K425/500,4)</f>
        <v/>
      </c>
      <c r="M425" s="54">
        <f>IF(L425&gt;=0.9,"A+",IF(L425&gt;=0.8,"A",IF(L425&gt;=0.7,"B",IF(L425&gt;=0.6,"C",IF(L425&gt;=0.33,"D","F")))))</f>
        <v/>
      </c>
      <c r="N425" s="54">
        <f>IF(L425&gt;=0.33,"PASS","FAIL")</f>
        <v/>
      </c>
      <c r="O425" s="54">
        <f>L425&gt;=0.33</f>
        <v/>
      </c>
      <c r="P425" s="54">
        <f>RANK(L425,$L$2:$L$1001)</f>
        <v/>
      </c>
      <c r="Q425" s="54">
        <f>SUMPRODUCT(($C$2:$C$1001=C425)*($L$2:$L$1001&gt;L425))+1</f>
        <v/>
      </c>
      <c r="R425" s="57" t="n">
        <v>46091</v>
      </c>
      <c r="S425" s="58" t="n">
        <v>0.46875</v>
      </c>
      <c r="T425" s="59" t="n">
        <v>0.9320000000000001</v>
      </c>
      <c r="U425" s="55">
        <f>IF(N425="PASS",IF(L425&gt;=0.9,"Excellent performance","Good, keep improving"),"Needs immediate attention")</f>
        <v/>
      </c>
    </row>
    <row r="426" ht="15" customHeight="1" s="39">
      <c r="A426" s="54" t="inlineStr">
        <is>
          <t>STU0425</t>
        </is>
      </c>
      <c r="B426" s="55" t="inlineStr">
        <is>
          <t>Pranav Sharma</t>
        </is>
      </c>
      <c r="C426" s="54" t="n">
        <v>11</v>
      </c>
      <c r="D426" s="54" t="inlineStr">
        <is>
          <t>C</t>
        </is>
      </c>
      <c r="E426" s="54" t="inlineStr">
        <is>
          <t>Male</t>
        </is>
      </c>
      <c r="F426" s="54" t="n">
        <v>76</v>
      </c>
      <c r="G426" s="54" t="n">
        <v>55</v>
      </c>
      <c r="H426" s="54" t="n">
        <v>79</v>
      </c>
      <c r="I426" s="54" t="n">
        <v>68</v>
      </c>
      <c r="J426" s="54" t="n">
        <v>68</v>
      </c>
      <c r="K426" s="54">
        <f>SUM(F426:J426)</f>
        <v/>
      </c>
      <c r="L426" s="56">
        <f>ROUND(K426/500,4)</f>
        <v/>
      </c>
      <c r="M426" s="54">
        <f>IF(L426&gt;=0.9,"A+",IF(L426&gt;=0.8,"A",IF(L426&gt;=0.7,"B",IF(L426&gt;=0.6,"C",IF(L426&gt;=0.33,"D","F")))))</f>
        <v/>
      </c>
      <c r="N426" s="54">
        <f>IF(L426&gt;=0.33,"PASS","FAIL")</f>
        <v/>
      </c>
      <c r="O426" s="54">
        <f>L426&gt;=0.33</f>
        <v/>
      </c>
      <c r="P426" s="54">
        <f>RANK(L426,$L$2:$L$1001)</f>
        <v/>
      </c>
      <c r="Q426" s="54">
        <f>SUMPRODUCT(($C$2:$C$1001=C426)*($L$2:$L$1001&gt;L426))+1</f>
        <v/>
      </c>
      <c r="R426" s="57" t="n">
        <v>46091</v>
      </c>
      <c r="S426" s="58" t="n">
        <v>0.4270833333333333</v>
      </c>
      <c r="T426" s="59" t="n">
        <v>0.894</v>
      </c>
      <c r="U426" s="55">
        <f>IF(N426="PASS",IF(L426&gt;=0.9,"Excellent performance","Good, keep improving"),"Needs immediate attention")</f>
        <v/>
      </c>
    </row>
    <row r="427" ht="15" customHeight="1" s="39">
      <c r="A427" s="54" t="inlineStr">
        <is>
          <t>STU0426</t>
        </is>
      </c>
      <c r="B427" s="55" t="inlineStr">
        <is>
          <t>Parth Gupta</t>
        </is>
      </c>
      <c r="C427" s="54" t="n">
        <v>12</v>
      </c>
      <c r="D427" s="54" t="inlineStr">
        <is>
          <t>A</t>
        </is>
      </c>
      <c r="E427" s="54" t="inlineStr">
        <is>
          <t>Male</t>
        </is>
      </c>
      <c r="F427" s="54" t="n">
        <v>62</v>
      </c>
      <c r="G427" s="54" t="n">
        <v>55</v>
      </c>
      <c r="H427" s="54" t="n">
        <v>89</v>
      </c>
      <c r="I427" s="54" t="n">
        <v>81</v>
      </c>
      <c r="J427" s="54" t="n">
        <v>56</v>
      </c>
      <c r="K427" s="54">
        <f>SUM(F427:J427)</f>
        <v/>
      </c>
      <c r="L427" s="56">
        <f>ROUND(K427/500,4)</f>
        <v/>
      </c>
      <c r="M427" s="54">
        <f>IF(L427&gt;=0.9,"A+",IF(L427&gt;=0.8,"A",IF(L427&gt;=0.7,"B",IF(L427&gt;=0.6,"C",IF(L427&gt;=0.33,"D","F")))))</f>
        <v/>
      </c>
      <c r="N427" s="54">
        <f>IF(L427&gt;=0.33,"PASS","FAIL")</f>
        <v/>
      </c>
      <c r="O427" s="54">
        <f>L427&gt;=0.33</f>
        <v/>
      </c>
      <c r="P427" s="54">
        <f>RANK(L427,$L$2:$L$1001)</f>
        <v/>
      </c>
      <c r="Q427" s="54">
        <f>SUMPRODUCT(($C$2:$C$1001=C427)*($L$2:$L$1001&gt;L427))+1</f>
        <v/>
      </c>
      <c r="R427" s="57" t="n">
        <v>46091</v>
      </c>
      <c r="S427" s="58" t="n">
        <v>0.3854166666666667</v>
      </c>
      <c r="T427" s="59" t="n">
        <v>0.802</v>
      </c>
      <c r="U427" s="55">
        <f>IF(N427="PASS",IF(L427&gt;=0.9,"Excellent performance","Good, keep improving"),"Needs immediate attention")</f>
        <v/>
      </c>
    </row>
    <row r="428" ht="15" customHeight="1" s="39">
      <c r="A428" s="54" t="inlineStr">
        <is>
          <t>STU0427</t>
        </is>
      </c>
      <c r="B428" s="55" t="inlineStr">
        <is>
          <t>Mahi Desai</t>
        </is>
      </c>
      <c r="C428" s="54" t="n">
        <v>7</v>
      </c>
      <c r="D428" s="54" t="inlineStr">
        <is>
          <t>A</t>
        </is>
      </c>
      <c r="E428" s="54" t="inlineStr">
        <is>
          <t>Female</t>
        </is>
      </c>
      <c r="F428" s="54" t="n">
        <v>79</v>
      </c>
      <c r="G428" s="54" t="n">
        <v>68</v>
      </c>
      <c r="H428" s="54" t="n">
        <v>57</v>
      </c>
      <c r="I428" s="54" t="n">
        <v>72</v>
      </c>
      <c r="J428" s="54" t="n">
        <v>84</v>
      </c>
      <c r="K428" s="54">
        <f>SUM(F428:J428)</f>
        <v/>
      </c>
      <c r="L428" s="56">
        <f>ROUND(K428/500,4)</f>
        <v/>
      </c>
      <c r="M428" s="54">
        <f>IF(L428&gt;=0.9,"A+",IF(L428&gt;=0.8,"A",IF(L428&gt;=0.7,"B",IF(L428&gt;=0.6,"C",IF(L428&gt;=0.33,"D","F")))))</f>
        <v/>
      </c>
      <c r="N428" s="54">
        <f>IF(L428&gt;=0.33,"PASS","FAIL")</f>
        <v/>
      </c>
      <c r="O428" s="54">
        <f>L428&gt;=0.33</f>
        <v/>
      </c>
      <c r="P428" s="54">
        <f>RANK(L428,$L$2:$L$1001)</f>
        <v/>
      </c>
      <c r="Q428" s="54">
        <f>SUMPRODUCT(($C$2:$C$1001=C428)*($L$2:$L$1001&gt;L428))+1</f>
        <v/>
      </c>
      <c r="R428" s="57" t="n">
        <v>46091</v>
      </c>
      <c r="S428" s="58" t="n">
        <v>0.3958333333333333</v>
      </c>
      <c r="T428" s="59" t="n">
        <v>0.96</v>
      </c>
      <c r="U428" s="55">
        <f>IF(N428="PASS",IF(L428&gt;=0.9,"Excellent performance","Good, keep improving"),"Needs immediate attention")</f>
        <v/>
      </c>
    </row>
    <row r="429" ht="15" customHeight="1" s="39">
      <c r="A429" s="54" t="inlineStr">
        <is>
          <t>STU0428</t>
        </is>
      </c>
      <c r="B429" s="55" t="inlineStr">
        <is>
          <t>Falak Mehta</t>
        </is>
      </c>
      <c r="C429" s="54" t="n">
        <v>9</v>
      </c>
      <c r="D429" s="54" t="inlineStr">
        <is>
          <t>B</t>
        </is>
      </c>
      <c r="E429" s="54" t="inlineStr">
        <is>
          <t>Female</t>
        </is>
      </c>
      <c r="F429" s="54" t="n">
        <v>99</v>
      </c>
      <c r="G429" s="54" t="n">
        <v>91</v>
      </c>
      <c r="H429" s="54" t="n">
        <v>83</v>
      </c>
      <c r="I429" s="54" t="n">
        <v>86</v>
      </c>
      <c r="J429" s="54" t="n">
        <v>97</v>
      </c>
      <c r="K429" s="54">
        <f>SUM(F429:J429)</f>
        <v/>
      </c>
      <c r="L429" s="56">
        <f>ROUND(K429/500,4)</f>
        <v/>
      </c>
      <c r="M429" s="54">
        <f>IF(L429&gt;=0.9,"A+",IF(L429&gt;=0.8,"A",IF(L429&gt;=0.7,"B",IF(L429&gt;=0.6,"C",IF(L429&gt;=0.33,"D","F")))))</f>
        <v/>
      </c>
      <c r="N429" s="54">
        <f>IF(L429&gt;=0.33,"PASS","FAIL")</f>
        <v/>
      </c>
      <c r="O429" s="54">
        <f>L429&gt;=0.33</f>
        <v/>
      </c>
      <c r="P429" s="54">
        <f>RANK(L429,$L$2:$L$1001)</f>
        <v/>
      </c>
      <c r="Q429" s="54">
        <f>SUMPRODUCT(($C$2:$C$1001=C429)*($L$2:$L$1001&gt;L429))+1</f>
        <v/>
      </c>
      <c r="R429" s="57" t="n">
        <v>46091</v>
      </c>
      <c r="S429" s="58" t="n">
        <v>0.3541666666666667</v>
      </c>
      <c r="T429" s="59" t="n">
        <v>0.9419999999999999</v>
      </c>
      <c r="U429" s="55">
        <f>IF(N429="PASS",IF(L429&gt;=0.9,"Excellent performance","Good, keep improving"),"Needs immediate attention")</f>
        <v/>
      </c>
    </row>
    <row r="430" ht="15" customHeight="1" s="39">
      <c r="A430" s="54" t="inlineStr">
        <is>
          <t>STU0429</t>
        </is>
      </c>
      <c r="B430" s="55" t="inlineStr">
        <is>
          <t>Reyansh Thakur</t>
        </is>
      </c>
      <c r="C430" s="54" t="n">
        <v>5</v>
      </c>
      <c r="D430" s="54" t="inlineStr">
        <is>
          <t>D</t>
        </is>
      </c>
      <c r="E430" s="54" t="inlineStr">
        <is>
          <t>Male</t>
        </is>
      </c>
      <c r="F430" s="54" t="n">
        <v>75</v>
      </c>
      <c r="G430" s="54" t="n">
        <v>64</v>
      </c>
      <c r="H430" s="54" t="n">
        <v>36</v>
      </c>
      <c r="I430" s="54" t="n">
        <v>91</v>
      </c>
      <c r="J430" s="54" t="n">
        <v>86</v>
      </c>
      <c r="K430" s="54">
        <f>SUM(F430:J430)</f>
        <v/>
      </c>
      <c r="L430" s="56">
        <f>ROUND(K430/500,4)</f>
        <v/>
      </c>
      <c r="M430" s="54">
        <f>IF(L430&gt;=0.9,"A+",IF(L430&gt;=0.8,"A",IF(L430&gt;=0.7,"B",IF(L430&gt;=0.6,"C",IF(L430&gt;=0.33,"D","F")))))</f>
        <v/>
      </c>
      <c r="N430" s="54">
        <f>IF(L430&gt;=0.33,"PASS","FAIL")</f>
        <v/>
      </c>
      <c r="O430" s="54">
        <f>L430&gt;=0.33</f>
        <v/>
      </c>
      <c r="P430" s="54">
        <f>RANK(L430,$L$2:$L$1001)</f>
        <v/>
      </c>
      <c r="Q430" s="54">
        <f>SUMPRODUCT(($C$2:$C$1001=C430)*($L$2:$L$1001&gt;L430))+1</f>
        <v/>
      </c>
      <c r="R430" s="57" t="n">
        <v>46091</v>
      </c>
      <c r="S430" s="58" t="n">
        <v>0.34375</v>
      </c>
      <c r="T430" s="59" t="n">
        <v>0.8080000000000001</v>
      </c>
      <c r="U430" s="55">
        <f>IF(N430="PASS",IF(L430&gt;=0.9,"Excellent performance","Good, keep improving"),"Needs immediate attention")</f>
        <v/>
      </c>
    </row>
    <row r="431" ht="15" customHeight="1" s="39">
      <c r="A431" s="54" t="inlineStr">
        <is>
          <t>STU0430</t>
        </is>
      </c>
      <c r="B431" s="55" t="inlineStr">
        <is>
          <t>Pooja Tiwari</t>
        </is>
      </c>
      <c r="C431" s="54" t="n">
        <v>4</v>
      </c>
      <c r="D431" s="54" t="inlineStr">
        <is>
          <t>B</t>
        </is>
      </c>
      <c r="E431" s="54" t="inlineStr">
        <is>
          <t>Female</t>
        </is>
      </c>
      <c r="F431" s="54" t="n">
        <v>78</v>
      </c>
      <c r="G431" s="54" t="n">
        <v>74</v>
      </c>
      <c r="H431" s="54" t="n">
        <v>66</v>
      </c>
      <c r="I431" s="54" t="n">
        <v>61</v>
      </c>
      <c r="J431" s="54" t="n">
        <v>70</v>
      </c>
      <c r="K431" s="54">
        <f>SUM(F431:J431)</f>
        <v/>
      </c>
      <c r="L431" s="56">
        <f>ROUND(K431/500,4)</f>
        <v/>
      </c>
      <c r="M431" s="54">
        <f>IF(L431&gt;=0.9,"A+",IF(L431&gt;=0.8,"A",IF(L431&gt;=0.7,"B",IF(L431&gt;=0.6,"C",IF(L431&gt;=0.33,"D","F")))))</f>
        <v/>
      </c>
      <c r="N431" s="54">
        <f>IF(L431&gt;=0.33,"PASS","FAIL")</f>
        <v/>
      </c>
      <c r="O431" s="54">
        <f>L431&gt;=0.33</f>
        <v/>
      </c>
      <c r="P431" s="54">
        <f>RANK(L431,$L$2:$L$1001)</f>
        <v/>
      </c>
      <c r="Q431" s="54">
        <f>SUMPRODUCT(($C$2:$C$1001=C431)*($L$2:$L$1001&gt;L431))+1</f>
        <v/>
      </c>
      <c r="R431" s="57" t="n">
        <v>46091</v>
      </c>
      <c r="S431" s="58" t="n">
        <v>0.46875</v>
      </c>
      <c r="T431" s="59" t="n">
        <v>0.949</v>
      </c>
      <c r="U431" s="55">
        <f>IF(N431="PASS",IF(L431&gt;=0.9,"Excellent performance","Good, keep improving"),"Needs immediate attention")</f>
        <v/>
      </c>
    </row>
    <row r="432" ht="15" customHeight="1" s="39">
      <c r="A432" s="54" t="inlineStr">
        <is>
          <t>STU0431</t>
        </is>
      </c>
      <c r="B432" s="55" t="inlineStr">
        <is>
          <t>Aadhya Chowdhury</t>
        </is>
      </c>
      <c r="C432" s="54" t="n">
        <v>12</v>
      </c>
      <c r="D432" s="54" t="inlineStr">
        <is>
          <t>C</t>
        </is>
      </c>
      <c r="E432" s="54" t="inlineStr">
        <is>
          <t>Female</t>
        </is>
      </c>
      <c r="F432" s="54" t="n">
        <v>71</v>
      </c>
      <c r="G432" s="54" t="n">
        <v>50</v>
      </c>
      <c r="H432" s="54" t="n">
        <v>76</v>
      </c>
      <c r="I432" s="54" t="n">
        <v>59</v>
      </c>
      <c r="J432" s="54" t="n">
        <v>61</v>
      </c>
      <c r="K432" s="54">
        <f>SUM(F432:J432)</f>
        <v/>
      </c>
      <c r="L432" s="56">
        <f>ROUND(K432/500,4)</f>
        <v/>
      </c>
      <c r="M432" s="54">
        <f>IF(L432&gt;=0.9,"A+",IF(L432&gt;=0.8,"A",IF(L432&gt;=0.7,"B",IF(L432&gt;=0.6,"C",IF(L432&gt;=0.33,"D","F")))))</f>
        <v/>
      </c>
      <c r="N432" s="54">
        <f>IF(L432&gt;=0.33,"PASS","FAIL")</f>
        <v/>
      </c>
      <c r="O432" s="54">
        <f>L432&gt;=0.33</f>
        <v/>
      </c>
      <c r="P432" s="54">
        <f>RANK(L432,$L$2:$L$1001)</f>
        <v/>
      </c>
      <c r="Q432" s="54">
        <f>SUMPRODUCT(($C$2:$C$1001=C432)*($L$2:$L$1001&gt;L432))+1</f>
        <v/>
      </c>
      <c r="R432" s="57" t="n">
        <v>46091</v>
      </c>
      <c r="S432" s="58" t="n">
        <v>0.34375</v>
      </c>
      <c r="T432" s="59" t="n">
        <v>0.842</v>
      </c>
      <c r="U432" s="55">
        <f>IF(N432="PASS",IF(L432&gt;=0.9,"Excellent performance","Good, keep improving"),"Needs immediate attention")</f>
        <v/>
      </c>
    </row>
    <row r="433" ht="15" customHeight="1" s="39">
      <c r="A433" s="54" t="inlineStr">
        <is>
          <t>STU0432</t>
        </is>
      </c>
      <c r="B433" s="55" t="inlineStr">
        <is>
          <t>Tejas Reddy</t>
        </is>
      </c>
      <c r="C433" s="54" t="n">
        <v>1</v>
      </c>
      <c r="D433" s="54" t="inlineStr">
        <is>
          <t>B</t>
        </is>
      </c>
      <c r="E433" s="54" t="inlineStr">
        <is>
          <t>Male</t>
        </is>
      </c>
      <c r="F433" s="54" t="n">
        <v>49</v>
      </c>
      <c r="G433" s="54" t="n">
        <v>73</v>
      </c>
      <c r="H433" s="54" t="n">
        <v>61</v>
      </c>
      <c r="I433" s="54" t="n">
        <v>69</v>
      </c>
      <c r="J433" s="54" t="n">
        <v>78</v>
      </c>
      <c r="K433" s="54">
        <f>SUM(F433:J433)</f>
        <v/>
      </c>
      <c r="L433" s="56">
        <f>ROUND(K433/500,4)</f>
        <v/>
      </c>
      <c r="M433" s="54">
        <f>IF(L433&gt;=0.9,"A+",IF(L433&gt;=0.8,"A",IF(L433&gt;=0.7,"B",IF(L433&gt;=0.6,"C",IF(L433&gt;=0.33,"D","F")))))</f>
        <v/>
      </c>
      <c r="N433" s="54">
        <f>IF(L433&gt;=0.33,"PASS","FAIL")</f>
        <v/>
      </c>
      <c r="O433" s="54">
        <f>L433&gt;=0.33</f>
        <v/>
      </c>
      <c r="P433" s="54">
        <f>RANK(L433,$L$2:$L$1001)</f>
        <v/>
      </c>
      <c r="Q433" s="54">
        <f>SUMPRODUCT(($C$2:$C$1001=C433)*($L$2:$L$1001&gt;L433))+1</f>
        <v/>
      </c>
      <c r="R433" s="57" t="n">
        <v>46091</v>
      </c>
      <c r="S433" s="58" t="n">
        <v>0.46875</v>
      </c>
      <c r="T433" s="59" t="n">
        <v>0.903</v>
      </c>
      <c r="U433" s="55">
        <f>IF(N433="PASS",IF(L433&gt;=0.9,"Excellent performance","Good, keep improving"),"Needs immediate attention")</f>
        <v/>
      </c>
    </row>
    <row r="434" ht="15" customHeight="1" s="39">
      <c r="A434" s="54" t="inlineStr">
        <is>
          <t>STU0433</t>
        </is>
      </c>
      <c r="B434" s="55" t="inlineStr">
        <is>
          <t>Aryan Naidu</t>
        </is>
      </c>
      <c r="C434" s="54" t="n">
        <v>5</v>
      </c>
      <c r="D434" s="54" t="inlineStr">
        <is>
          <t>D</t>
        </is>
      </c>
      <c r="E434" s="54" t="inlineStr">
        <is>
          <t>Male</t>
        </is>
      </c>
      <c r="F434" s="54" t="n">
        <v>67</v>
      </c>
      <c r="G434" s="54" t="n">
        <v>76</v>
      </c>
      <c r="H434" s="54" t="n">
        <v>76</v>
      </c>
      <c r="I434" s="54" t="n">
        <v>81</v>
      </c>
      <c r="J434" s="54" t="n">
        <v>75</v>
      </c>
      <c r="K434" s="54">
        <f>SUM(F434:J434)</f>
        <v/>
      </c>
      <c r="L434" s="56">
        <f>ROUND(K434/500,4)</f>
        <v/>
      </c>
      <c r="M434" s="54">
        <f>IF(L434&gt;=0.9,"A+",IF(L434&gt;=0.8,"A",IF(L434&gt;=0.7,"B",IF(L434&gt;=0.6,"C",IF(L434&gt;=0.33,"D","F")))))</f>
        <v/>
      </c>
      <c r="N434" s="54">
        <f>IF(L434&gt;=0.33,"PASS","FAIL")</f>
        <v/>
      </c>
      <c r="O434" s="54">
        <f>L434&gt;=0.33</f>
        <v/>
      </c>
      <c r="P434" s="54">
        <f>RANK(L434,$L$2:$L$1001)</f>
        <v/>
      </c>
      <c r="Q434" s="54">
        <f>SUMPRODUCT(($C$2:$C$1001=C434)*($L$2:$L$1001&gt;L434))+1</f>
        <v/>
      </c>
      <c r="R434" s="57" t="n">
        <v>46091</v>
      </c>
      <c r="S434" s="58" t="n">
        <v>0.5</v>
      </c>
      <c r="T434" s="59" t="n">
        <v>0.8149999999999999</v>
      </c>
      <c r="U434" s="55">
        <f>IF(N434="PASS",IF(L434&gt;=0.9,"Excellent performance","Good, keep improving"),"Needs immediate attention")</f>
        <v/>
      </c>
    </row>
    <row r="435" ht="15" customHeight="1" s="39">
      <c r="A435" s="54" t="inlineStr">
        <is>
          <t>STU0434</t>
        </is>
      </c>
      <c r="B435" s="55" t="inlineStr">
        <is>
          <t>Lakshay Sethi</t>
        </is>
      </c>
      <c r="C435" s="54" t="n">
        <v>2</v>
      </c>
      <c r="D435" s="54" t="inlineStr">
        <is>
          <t>B</t>
        </is>
      </c>
      <c r="E435" s="54" t="inlineStr">
        <is>
          <t>Male</t>
        </is>
      </c>
      <c r="F435" s="54" t="n">
        <v>63</v>
      </c>
      <c r="G435" s="54" t="n">
        <v>87</v>
      </c>
      <c r="H435" s="54" t="n">
        <v>82</v>
      </c>
      <c r="I435" s="54" t="n">
        <v>59</v>
      </c>
      <c r="J435" s="54" t="n">
        <v>67</v>
      </c>
      <c r="K435" s="54">
        <f>SUM(F435:J435)</f>
        <v/>
      </c>
      <c r="L435" s="56">
        <f>ROUND(K435/500,4)</f>
        <v/>
      </c>
      <c r="M435" s="54">
        <f>IF(L435&gt;=0.9,"A+",IF(L435&gt;=0.8,"A",IF(L435&gt;=0.7,"B",IF(L435&gt;=0.6,"C",IF(L435&gt;=0.33,"D","F")))))</f>
        <v/>
      </c>
      <c r="N435" s="54">
        <f>IF(L435&gt;=0.33,"PASS","FAIL")</f>
        <v/>
      </c>
      <c r="O435" s="54">
        <f>L435&gt;=0.33</f>
        <v/>
      </c>
      <c r="P435" s="54">
        <f>RANK(L435,$L$2:$L$1001)</f>
        <v/>
      </c>
      <c r="Q435" s="54">
        <f>SUMPRODUCT(($C$2:$C$1001=C435)*($L$2:$L$1001&gt;L435))+1</f>
        <v/>
      </c>
      <c r="R435" s="57" t="n">
        <v>46091</v>
      </c>
      <c r="S435" s="58" t="n">
        <v>0.40625</v>
      </c>
      <c r="T435" s="59" t="n">
        <v>0.988</v>
      </c>
      <c r="U435" s="55">
        <f>IF(N435="PASS",IF(L435&gt;=0.9,"Excellent performance","Good, keep improving"),"Needs immediate attention")</f>
        <v/>
      </c>
    </row>
    <row r="436" ht="15" customHeight="1" s="39">
      <c r="A436" s="54" t="inlineStr">
        <is>
          <t>STU0435</t>
        </is>
      </c>
      <c r="B436" s="55" t="inlineStr">
        <is>
          <t>Naveen Chauhan</t>
        </is>
      </c>
      <c r="C436" s="54" t="n">
        <v>6</v>
      </c>
      <c r="D436" s="54" t="inlineStr">
        <is>
          <t>C</t>
        </is>
      </c>
      <c r="E436" s="54" t="inlineStr">
        <is>
          <t>Male</t>
        </is>
      </c>
      <c r="F436" s="54" t="n">
        <v>79</v>
      </c>
      <c r="G436" s="54" t="n">
        <v>70</v>
      </c>
      <c r="H436" s="54" t="n">
        <v>70</v>
      </c>
      <c r="I436" s="54" t="n">
        <v>81</v>
      </c>
      <c r="J436" s="54" t="n">
        <v>64</v>
      </c>
      <c r="K436" s="54">
        <f>SUM(F436:J436)</f>
        <v/>
      </c>
      <c r="L436" s="56">
        <f>ROUND(K436/500,4)</f>
        <v/>
      </c>
      <c r="M436" s="54">
        <f>IF(L436&gt;=0.9,"A+",IF(L436&gt;=0.8,"A",IF(L436&gt;=0.7,"B",IF(L436&gt;=0.6,"C",IF(L436&gt;=0.33,"D","F")))))</f>
        <v/>
      </c>
      <c r="N436" s="54">
        <f>IF(L436&gt;=0.33,"PASS","FAIL")</f>
        <v/>
      </c>
      <c r="O436" s="54">
        <f>L436&gt;=0.33</f>
        <v/>
      </c>
      <c r="P436" s="54">
        <f>RANK(L436,$L$2:$L$1001)</f>
        <v/>
      </c>
      <c r="Q436" s="54">
        <f>SUMPRODUCT(($C$2:$C$1001=C436)*($L$2:$L$1001&gt;L436))+1</f>
        <v/>
      </c>
      <c r="R436" s="57" t="n">
        <v>46091</v>
      </c>
      <c r="S436" s="58" t="n">
        <v>0.3333333333333333</v>
      </c>
      <c r="T436" s="59" t="n">
        <v>0.9</v>
      </c>
      <c r="U436" s="55">
        <f>IF(N436="PASS",IF(L436&gt;=0.9,"Excellent performance","Good, keep improving"),"Needs immediate attention")</f>
        <v/>
      </c>
    </row>
    <row r="437" ht="15" customHeight="1" s="39">
      <c r="A437" s="54" t="inlineStr">
        <is>
          <t>STU0436</t>
        </is>
      </c>
      <c r="B437" s="55" t="inlineStr">
        <is>
          <t>Ojasvi Chauhan</t>
        </is>
      </c>
      <c r="C437" s="54" t="n">
        <v>7</v>
      </c>
      <c r="D437" s="54" t="inlineStr">
        <is>
          <t>D</t>
        </is>
      </c>
      <c r="E437" s="54" t="inlineStr">
        <is>
          <t>Female</t>
        </is>
      </c>
      <c r="F437" s="54" t="n">
        <v>80</v>
      </c>
      <c r="G437" s="54" t="n">
        <v>71</v>
      </c>
      <c r="H437" s="54" t="n">
        <v>68</v>
      </c>
      <c r="I437" s="54" t="n">
        <v>58</v>
      </c>
      <c r="J437" s="54" t="n">
        <v>58</v>
      </c>
      <c r="K437" s="54">
        <f>SUM(F437:J437)</f>
        <v/>
      </c>
      <c r="L437" s="56">
        <f>ROUND(K437/500,4)</f>
        <v/>
      </c>
      <c r="M437" s="54">
        <f>IF(L437&gt;=0.9,"A+",IF(L437&gt;=0.8,"A",IF(L437&gt;=0.7,"B",IF(L437&gt;=0.6,"C",IF(L437&gt;=0.33,"D","F")))))</f>
        <v/>
      </c>
      <c r="N437" s="54">
        <f>IF(L437&gt;=0.33,"PASS","FAIL")</f>
        <v/>
      </c>
      <c r="O437" s="54">
        <f>L437&gt;=0.33</f>
        <v/>
      </c>
      <c r="P437" s="54">
        <f>RANK(L437,$L$2:$L$1001)</f>
        <v/>
      </c>
      <c r="Q437" s="54">
        <f>SUMPRODUCT(($C$2:$C$1001=C437)*($L$2:$L$1001&gt;L437))+1</f>
        <v/>
      </c>
      <c r="R437" s="57" t="n">
        <v>46091</v>
      </c>
      <c r="S437" s="58" t="n">
        <v>0.53125</v>
      </c>
      <c r="T437" s="59" t="n">
        <v>0.905</v>
      </c>
      <c r="U437" s="55">
        <f>IF(N437="PASS",IF(L437&gt;=0.9,"Excellent performance","Good, keep improving"),"Needs immediate attention")</f>
        <v/>
      </c>
    </row>
    <row r="438" ht="15" customHeight="1" s="39">
      <c r="A438" s="54" t="inlineStr">
        <is>
          <t>STU0437</t>
        </is>
      </c>
      <c r="B438" s="55" t="inlineStr">
        <is>
          <t>Krishna Singh</t>
        </is>
      </c>
      <c r="C438" s="54" t="n">
        <v>1</v>
      </c>
      <c r="D438" s="54" t="inlineStr">
        <is>
          <t>C</t>
        </is>
      </c>
      <c r="E438" s="54" t="inlineStr">
        <is>
          <t>Male</t>
        </is>
      </c>
      <c r="F438" s="54" t="n">
        <v>63</v>
      </c>
      <c r="G438" s="54" t="n">
        <v>63</v>
      </c>
      <c r="H438" s="54" t="n">
        <v>77</v>
      </c>
      <c r="I438" s="54" t="n">
        <v>84</v>
      </c>
      <c r="J438" s="54" t="n">
        <v>61</v>
      </c>
      <c r="K438" s="54">
        <f>SUM(F438:J438)</f>
        <v/>
      </c>
      <c r="L438" s="56">
        <f>ROUND(K438/500,4)</f>
        <v/>
      </c>
      <c r="M438" s="54">
        <f>IF(L438&gt;=0.9,"A+",IF(L438&gt;=0.8,"A",IF(L438&gt;=0.7,"B",IF(L438&gt;=0.6,"C",IF(L438&gt;=0.33,"D","F")))))</f>
        <v/>
      </c>
      <c r="N438" s="54">
        <f>IF(L438&gt;=0.33,"PASS","FAIL")</f>
        <v/>
      </c>
      <c r="O438" s="54">
        <f>L438&gt;=0.33</f>
        <v/>
      </c>
      <c r="P438" s="54">
        <f>RANK(L438,$L$2:$L$1001)</f>
        <v/>
      </c>
      <c r="Q438" s="54">
        <f>SUMPRODUCT(($C$2:$C$1001=C438)*($L$2:$L$1001&gt;L438))+1</f>
        <v/>
      </c>
      <c r="R438" s="57" t="n">
        <v>46091</v>
      </c>
      <c r="S438" s="58" t="n">
        <v>0.34375</v>
      </c>
      <c r="T438" s="59" t="n">
        <v>0.924</v>
      </c>
      <c r="U438" s="55">
        <f>IF(N438="PASS",IF(L438&gt;=0.9,"Excellent performance","Good, keep improving"),"Needs immediate attention")</f>
        <v/>
      </c>
    </row>
    <row r="439" ht="15" customHeight="1" s="39">
      <c r="A439" s="54" t="inlineStr">
        <is>
          <t>STU0438</t>
        </is>
      </c>
      <c r="B439" s="55" t="inlineStr">
        <is>
          <t>Yashvi Rathi</t>
        </is>
      </c>
      <c r="C439" s="54" t="n">
        <v>1</v>
      </c>
      <c r="D439" s="54" t="inlineStr">
        <is>
          <t>B</t>
        </is>
      </c>
      <c r="E439" s="54" t="inlineStr">
        <is>
          <t>Female</t>
        </is>
      </c>
      <c r="F439" s="54" t="n">
        <v>53</v>
      </c>
      <c r="G439" s="54" t="n">
        <v>96</v>
      </c>
      <c r="H439" s="54" t="n">
        <v>63</v>
      </c>
      <c r="I439" s="54" t="n">
        <v>75</v>
      </c>
      <c r="J439" s="54" t="n">
        <v>71</v>
      </c>
      <c r="K439" s="54">
        <f>SUM(F439:J439)</f>
        <v/>
      </c>
      <c r="L439" s="56">
        <f>ROUND(K439/500,4)</f>
        <v/>
      </c>
      <c r="M439" s="54">
        <f>IF(L439&gt;=0.9,"A+",IF(L439&gt;=0.8,"A",IF(L439&gt;=0.7,"B",IF(L439&gt;=0.6,"C",IF(L439&gt;=0.33,"D","F")))))</f>
        <v/>
      </c>
      <c r="N439" s="54">
        <f>IF(L439&gt;=0.33,"PASS","FAIL")</f>
        <v/>
      </c>
      <c r="O439" s="54">
        <f>L439&gt;=0.33</f>
        <v/>
      </c>
      <c r="P439" s="54">
        <f>RANK(L439,$L$2:$L$1001)</f>
        <v/>
      </c>
      <c r="Q439" s="54">
        <f>SUMPRODUCT(($C$2:$C$1001=C439)*($L$2:$L$1001&gt;L439))+1</f>
        <v/>
      </c>
      <c r="R439" s="57" t="n">
        <v>46091</v>
      </c>
      <c r="S439" s="58" t="n">
        <v>0.4270833333333333</v>
      </c>
      <c r="T439" s="59" t="n">
        <v>0.823</v>
      </c>
      <c r="U439" s="55">
        <f>IF(N439="PASS",IF(L439&gt;=0.9,"Excellent performance","Good, keep improving"),"Needs immediate attention")</f>
        <v/>
      </c>
    </row>
    <row r="440" ht="15" customHeight="1" s="39">
      <c r="A440" s="54" t="inlineStr">
        <is>
          <t>STU0439</t>
        </is>
      </c>
      <c r="B440" s="55" t="inlineStr">
        <is>
          <t>Yashvi Rao</t>
        </is>
      </c>
      <c r="C440" s="54" t="n">
        <v>5</v>
      </c>
      <c r="D440" s="54" t="inlineStr">
        <is>
          <t>C</t>
        </is>
      </c>
      <c r="E440" s="54" t="inlineStr">
        <is>
          <t>Female</t>
        </is>
      </c>
      <c r="F440" s="54" t="n">
        <v>74</v>
      </c>
      <c r="G440" s="54" t="n">
        <v>63</v>
      </c>
      <c r="H440" s="54" t="n">
        <v>54</v>
      </c>
      <c r="I440" s="54" t="n">
        <v>67</v>
      </c>
      <c r="J440" s="54" t="n">
        <v>75</v>
      </c>
      <c r="K440" s="54">
        <f>SUM(F440:J440)</f>
        <v/>
      </c>
      <c r="L440" s="56">
        <f>ROUND(K440/500,4)</f>
        <v/>
      </c>
      <c r="M440" s="54">
        <f>IF(L440&gt;=0.9,"A+",IF(L440&gt;=0.8,"A",IF(L440&gt;=0.7,"B",IF(L440&gt;=0.6,"C",IF(L440&gt;=0.33,"D","F")))))</f>
        <v/>
      </c>
      <c r="N440" s="54">
        <f>IF(L440&gt;=0.33,"PASS","FAIL")</f>
        <v/>
      </c>
      <c r="O440" s="54">
        <f>L440&gt;=0.33</f>
        <v/>
      </c>
      <c r="P440" s="54">
        <f>RANK(L440,$L$2:$L$1001)</f>
        <v/>
      </c>
      <c r="Q440" s="54">
        <f>SUMPRODUCT(($C$2:$C$1001=C440)*($L$2:$L$1001&gt;L440))+1</f>
        <v/>
      </c>
      <c r="R440" s="57" t="n">
        <v>46091</v>
      </c>
      <c r="S440" s="58" t="n">
        <v>0.3854166666666667</v>
      </c>
      <c r="T440" s="59" t="n">
        <v>0.992</v>
      </c>
      <c r="U440" s="55">
        <f>IF(N440="PASS",IF(L440&gt;=0.9,"Excellent performance","Good, keep improving"),"Needs immediate attention")</f>
        <v/>
      </c>
    </row>
    <row r="441" ht="15" customHeight="1" s="39">
      <c r="A441" s="54" t="inlineStr">
        <is>
          <t>STU0440</t>
        </is>
      </c>
      <c r="B441" s="55" t="inlineStr">
        <is>
          <t>Ishaan Mishra</t>
        </is>
      </c>
      <c r="C441" s="54" t="n">
        <v>2</v>
      </c>
      <c r="D441" s="54" t="inlineStr">
        <is>
          <t>A</t>
        </is>
      </c>
      <c r="E441" s="54" t="inlineStr">
        <is>
          <t>Male</t>
        </is>
      </c>
      <c r="F441" s="54" t="n">
        <v>33</v>
      </c>
      <c r="G441" s="54" t="n">
        <v>20</v>
      </c>
      <c r="H441" s="54" t="n">
        <v>40</v>
      </c>
      <c r="I441" s="54" t="n">
        <v>2</v>
      </c>
      <c r="J441" s="54" t="n">
        <v>27</v>
      </c>
      <c r="K441" s="54">
        <f>SUM(F441:J441)</f>
        <v/>
      </c>
      <c r="L441" s="56">
        <f>ROUND(K441/500,4)</f>
        <v/>
      </c>
      <c r="M441" s="54">
        <f>IF(L441&gt;=0.9,"A+",IF(L441&gt;=0.8,"A",IF(L441&gt;=0.7,"B",IF(L441&gt;=0.6,"C",IF(L441&gt;=0.33,"D","F")))))</f>
        <v/>
      </c>
      <c r="N441" s="54">
        <f>IF(L441&gt;=0.33,"PASS","FAIL")</f>
        <v/>
      </c>
      <c r="O441" s="54">
        <f>L441&gt;=0.33</f>
        <v/>
      </c>
      <c r="P441" s="54">
        <f>RANK(L441,$L$2:$L$1001)</f>
        <v/>
      </c>
      <c r="Q441" s="54">
        <f>SUMPRODUCT(($C$2:$C$1001=C441)*($L$2:$L$1001&gt;L441))+1</f>
        <v/>
      </c>
      <c r="R441" s="57" t="n">
        <v>46091</v>
      </c>
      <c r="S441" s="58" t="n">
        <v>0.4583333333333333</v>
      </c>
      <c r="T441" s="59" t="n">
        <v>0.6889999999999999</v>
      </c>
      <c r="U441" s="55">
        <f>IF(N441="PASS",IF(L441&gt;=0.9,"Excellent performance","Good, keep improving"),"Needs immediate attention")</f>
        <v/>
      </c>
    </row>
    <row r="442" ht="15" customHeight="1" s="39">
      <c r="A442" s="54" t="inlineStr">
        <is>
          <t>STU0441</t>
        </is>
      </c>
      <c r="B442" s="55" t="inlineStr">
        <is>
          <t>Aarav Agarwal</t>
        </is>
      </c>
      <c r="C442" s="54" t="n">
        <v>4</v>
      </c>
      <c r="D442" s="54" t="inlineStr">
        <is>
          <t>A</t>
        </is>
      </c>
      <c r="E442" s="54" t="inlineStr">
        <is>
          <t>Male</t>
        </is>
      </c>
      <c r="F442" s="54" t="n">
        <v>80</v>
      </c>
      <c r="G442" s="54" t="n">
        <v>74</v>
      </c>
      <c r="H442" s="54" t="n">
        <v>76</v>
      </c>
      <c r="I442" s="54" t="n">
        <v>73</v>
      </c>
      <c r="J442" s="54" t="n">
        <v>50</v>
      </c>
      <c r="K442" s="54">
        <f>SUM(F442:J442)</f>
        <v/>
      </c>
      <c r="L442" s="56">
        <f>ROUND(K442/500,4)</f>
        <v/>
      </c>
      <c r="M442" s="54">
        <f>IF(L442&gt;=0.9,"A+",IF(L442&gt;=0.8,"A",IF(L442&gt;=0.7,"B",IF(L442&gt;=0.6,"C",IF(L442&gt;=0.33,"D","F")))))</f>
        <v/>
      </c>
      <c r="N442" s="54">
        <f>IF(L442&gt;=0.33,"PASS","FAIL")</f>
        <v/>
      </c>
      <c r="O442" s="54">
        <f>L442&gt;=0.33</f>
        <v/>
      </c>
      <c r="P442" s="54">
        <f>RANK(L442,$L$2:$L$1001)</f>
        <v/>
      </c>
      <c r="Q442" s="54">
        <f>SUMPRODUCT(($C$2:$C$1001=C442)*($L$2:$L$1001&gt;L442))+1</f>
        <v/>
      </c>
      <c r="R442" s="57" t="n">
        <v>46091</v>
      </c>
      <c r="S442" s="58" t="n">
        <v>0.4375</v>
      </c>
      <c r="T442" s="59" t="n">
        <v>0.783</v>
      </c>
      <c r="U442" s="55">
        <f>IF(N442="PASS",IF(L442&gt;=0.9,"Excellent performance","Good, keep improving"),"Needs immediate attention")</f>
        <v/>
      </c>
    </row>
    <row r="443" ht="15" customHeight="1" s="39">
      <c r="A443" s="54" t="inlineStr">
        <is>
          <t>STU0442</t>
        </is>
      </c>
      <c r="B443" s="55" t="inlineStr">
        <is>
          <t>Riya Kapoor</t>
        </is>
      </c>
      <c r="C443" s="54" t="n">
        <v>5</v>
      </c>
      <c r="D443" s="54" t="inlineStr">
        <is>
          <t>B</t>
        </is>
      </c>
      <c r="E443" s="54" t="inlineStr">
        <is>
          <t>Female</t>
        </is>
      </c>
      <c r="F443" s="54" t="n">
        <v>67</v>
      </c>
      <c r="G443" s="54" t="n">
        <v>81</v>
      </c>
      <c r="H443" s="54" t="n">
        <v>73</v>
      </c>
      <c r="I443" s="54" t="n">
        <v>91</v>
      </c>
      <c r="J443" s="54" t="n">
        <v>73</v>
      </c>
      <c r="K443" s="54">
        <f>SUM(F443:J443)</f>
        <v/>
      </c>
      <c r="L443" s="56">
        <f>ROUND(K443/500,4)</f>
        <v/>
      </c>
      <c r="M443" s="54">
        <f>IF(L443&gt;=0.9,"A+",IF(L443&gt;=0.8,"A",IF(L443&gt;=0.7,"B",IF(L443&gt;=0.6,"C",IF(L443&gt;=0.33,"D","F")))))</f>
        <v/>
      </c>
      <c r="N443" s="54">
        <f>IF(L443&gt;=0.33,"PASS","FAIL")</f>
        <v/>
      </c>
      <c r="O443" s="54">
        <f>L443&gt;=0.33</f>
        <v/>
      </c>
      <c r="P443" s="54">
        <f>RANK(L443,$L$2:$L$1001)</f>
        <v/>
      </c>
      <c r="Q443" s="54">
        <f>SUMPRODUCT(($C$2:$C$1001=C443)*($L$2:$L$1001&gt;L443))+1</f>
        <v/>
      </c>
      <c r="R443" s="57" t="n">
        <v>46091</v>
      </c>
      <c r="S443" s="58" t="n">
        <v>0.53125</v>
      </c>
      <c r="T443" s="59" t="n">
        <v>0.985</v>
      </c>
      <c r="U443" s="55">
        <f>IF(N443="PASS",IF(L443&gt;=0.9,"Excellent performance","Good, keep improving"),"Needs immediate attention")</f>
        <v/>
      </c>
    </row>
    <row r="444" ht="15" customHeight="1" s="39">
      <c r="A444" s="54" t="inlineStr">
        <is>
          <t>STU0443</t>
        </is>
      </c>
      <c r="B444" s="55" t="inlineStr">
        <is>
          <t>Uday Naidu</t>
        </is>
      </c>
      <c r="C444" s="54" t="n">
        <v>7</v>
      </c>
      <c r="D444" s="54" t="inlineStr">
        <is>
          <t>D</t>
        </is>
      </c>
      <c r="E444" s="54" t="inlineStr">
        <is>
          <t>Male</t>
        </is>
      </c>
      <c r="F444" s="54" t="n">
        <v>77</v>
      </c>
      <c r="G444" s="54" t="n">
        <v>99</v>
      </c>
      <c r="H444" s="54" t="n">
        <v>71</v>
      </c>
      <c r="I444" s="54" t="n">
        <v>61</v>
      </c>
      <c r="J444" s="54" t="n">
        <v>68</v>
      </c>
      <c r="K444" s="54">
        <f>SUM(F444:J444)</f>
        <v/>
      </c>
      <c r="L444" s="56">
        <f>ROUND(K444/500,4)</f>
        <v/>
      </c>
      <c r="M444" s="54">
        <f>IF(L444&gt;=0.9,"A+",IF(L444&gt;=0.8,"A",IF(L444&gt;=0.7,"B",IF(L444&gt;=0.6,"C",IF(L444&gt;=0.33,"D","F")))))</f>
        <v/>
      </c>
      <c r="N444" s="54">
        <f>IF(L444&gt;=0.33,"PASS","FAIL")</f>
        <v/>
      </c>
      <c r="O444" s="54">
        <f>L444&gt;=0.33</f>
        <v/>
      </c>
      <c r="P444" s="54">
        <f>RANK(L444,$L$2:$L$1001)</f>
        <v/>
      </c>
      <c r="Q444" s="54">
        <f>SUMPRODUCT(($C$2:$C$1001=C444)*($L$2:$L$1001&gt;L444))+1</f>
        <v/>
      </c>
      <c r="R444" s="57" t="n">
        <v>46091</v>
      </c>
      <c r="S444" s="58" t="n">
        <v>0.3541666666666667</v>
      </c>
      <c r="T444" s="59" t="n">
        <v>0.985</v>
      </c>
      <c r="U444" s="55">
        <f>IF(N444="PASS",IF(L444&gt;=0.9,"Excellent performance","Good, keep improving"),"Needs immediate attention")</f>
        <v/>
      </c>
    </row>
    <row r="445" ht="15" customHeight="1" s="39">
      <c r="A445" s="54" t="inlineStr">
        <is>
          <t>STU0444</t>
        </is>
      </c>
      <c r="B445" s="55" t="inlineStr">
        <is>
          <t>Neha Malhotra</t>
        </is>
      </c>
      <c r="C445" s="54" t="n">
        <v>3</v>
      </c>
      <c r="D445" s="54" t="inlineStr">
        <is>
          <t>D</t>
        </is>
      </c>
      <c r="E445" s="54" t="inlineStr">
        <is>
          <t>Female</t>
        </is>
      </c>
      <c r="F445" s="54" t="n">
        <v>46</v>
      </c>
      <c r="G445" s="54" t="n">
        <v>17</v>
      </c>
      <c r="H445" s="54" t="n">
        <v>63</v>
      </c>
      <c r="I445" s="54" t="n">
        <v>68</v>
      </c>
      <c r="J445" s="54" t="n">
        <v>50</v>
      </c>
      <c r="K445" s="54">
        <f>SUM(F445:J445)</f>
        <v/>
      </c>
      <c r="L445" s="56">
        <f>ROUND(K445/500,4)</f>
        <v/>
      </c>
      <c r="M445" s="54">
        <f>IF(L445&gt;=0.9,"A+",IF(L445&gt;=0.8,"A",IF(L445&gt;=0.7,"B",IF(L445&gt;=0.6,"C",IF(L445&gt;=0.33,"D","F")))))</f>
        <v/>
      </c>
      <c r="N445" s="54">
        <f>IF(L445&gt;=0.33,"PASS","FAIL")</f>
        <v/>
      </c>
      <c r="O445" s="54">
        <f>L445&gt;=0.33</f>
        <v/>
      </c>
      <c r="P445" s="54">
        <f>RANK(L445,$L$2:$L$1001)</f>
        <v/>
      </c>
      <c r="Q445" s="54">
        <f>SUMPRODUCT(($C$2:$C$1001=C445)*($L$2:$L$1001&gt;L445))+1</f>
        <v/>
      </c>
      <c r="R445" s="57" t="n">
        <v>46091</v>
      </c>
      <c r="S445" s="58" t="n">
        <v>0.34375</v>
      </c>
      <c r="T445" s="59" t="n">
        <v>0.62</v>
      </c>
      <c r="U445" s="55">
        <f>IF(N445="PASS",IF(L445&gt;=0.9,"Excellent performance","Good, keep improving"),"Needs immediate attention")</f>
        <v/>
      </c>
    </row>
    <row r="446" ht="15" customHeight="1" s="39">
      <c r="A446" s="54" t="inlineStr">
        <is>
          <t>STU0445</t>
        </is>
      </c>
      <c r="B446" s="55" t="inlineStr">
        <is>
          <t>Priya Dubey</t>
        </is>
      </c>
      <c r="C446" s="54" t="n">
        <v>1</v>
      </c>
      <c r="D446" s="54" t="inlineStr">
        <is>
          <t>A</t>
        </is>
      </c>
      <c r="E446" s="54" t="inlineStr">
        <is>
          <t>Female</t>
        </is>
      </c>
      <c r="F446" s="54" t="n">
        <v>61</v>
      </c>
      <c r="G446" s="54" t="n">
        <v>66</v>
      </c>
      <c r="H446" s="54" t="n">
        <v>74</v>
      </c>
      <c r="I446" s="54" t="n">
        <v>45</v>
      </c>
      <c r="J446" s="54" t="n">
        <v>51</v>
      </c>
      <c r="K446" s="54">
        <f>SUM(F446:J446)</f>
        <v/>
      </c>
      <c r="L446" s="56">
        <f>ROUND(K446/500,4)</f>
        <v/>
      </c>
      <c r="M446" s="54">
        <f>IF(L446&gt;=0.9,"A+",IF(L446&gt;=0.8,"A",IF(L446&gt;=0.7,"B",IF(L446&gt;=0.6,"C",IF(L446&gt;=0.33,"D","F")))))</f>
        <v/>
      </c>
      <c r="N446" s="54">
        <f>IF(L446&gt;=0.33,"PASS","FAIL")</f>
        <v/>
      </c>
      <c r="O446" s="54">
        <f>L446&gt;=0.33</f>
        <v/>
      </c>
      <c r="P446" s="54">
        <f>RANK(L446,$L$2:$L$1001)</f>
        <v/>
      </c>
      <c r="Q446" s="54">
        <f>SUMPRODUCT(($C$2:$C$1001=C446)*($L$2:$L$1001&gt;L446))+1</f>
        <v/>
      </c>
      <c r="R446" s="57" t="n">
        <v>46091</v>
      </c>
      <c r="S446" s="58" t="n">
        <v>0.5104166666666666</v>
      </c>
      <c r="T446" s="59" t="n">
        <v>0.787</v>
      </c>
      <c r="U446" s="55">
        <f>IF(N446="PASS",IF(L446&gt;=0.9,"Excellent performance","Good, keep improving"),"Needs immediate attention")</f>
        <v/>
      </c>
    </row>
    <row r="447" ht="15" customHeight="1" s="39">
      <c r="A447" s="54" t="inlineStr">
        <is>
          <t>STU0446</t>
        </is>
      </c>
      <c r="B447" s="55" t="inlineStr">
        <is>
          <t>Kabir Jain</t>
        </is>
      </c>
      <c r="C447" s="54" t="n">
        <v>2</v>
      </c>
      <c r="D447" s="54" t="inlineStr">
        <is>
          <t>B</t>
        </is>
      </c>
      <c r="E447" s="54" t="inlineStr">
        <is>
          <t>Male</t>
        </is>
      </c>
      <c r="F447" s="54" t="n">
        <v>61</v>
      </c>
      <c r="G447" s="54" t="n">
        <v>82</v>
      </c>
      <c r="H447" s="54" t="n">
        <v>61</v>
      </c>
      <c r="I447" s="54" t="n">
        <v>62</v>
      </c>
      <c r="J447" s="54" t="n">
        <v>57</v>
      </c>
      <c r="K447" s="54">
        <f>SUM(F447:J447)</f>
        <v/>
      </c>
      <c r="L447" s="56">
        <f>ROUND(K447/500,4)</f>
        <v/>
      </c>
      <c r="M447" s="54">
        <f>IF(L447&gt;=0.9,"A+",IF(L447&gt;=0.8,"A",IF(L447&gt;=0.7,"B",IF(L447&gt;=0.6,"C",IF(L447&gt;=0.33,"D","F")))))</f>
        <v/>
      </c>
      <c r="N447" s="54">
        <f>IF(L447&gt;=0.33,"PASS","FAIL")</f>
        <v/>
      </c>
      <c r="O447" s="54">
        <f>L447&gt;=0.33</f>
        <v/>
      </c>
      <c r="P447" s="54">
        <f>RANK(L447,$L$2:$L$1001)</f>
        <v/>
      </c>
      <c r="Q447" s="54">
        <f>SUMPRODUCT(($C$2:$C$1001=C447)*($L$2:$L$1001&gt;L447))+1</f>
        <v/>
      </c>
      <c r="R447" s="57" t="n">
        <v>46091</v>
      </c>
      <c r="S447" s="58" t="n">
        <v>0.4375</v>
      </c>
      <c r="T447" s="59" t="n">
        <v>0.913</v>
      </c>
      <c r="U447" s="55">
        <f>IF(N447="PASS",IF(L447&gt;=0.9,"Excellent performance","Good, keep improving"),"Needs immediate attention")</f>
        <v/>
      </c>
    </row>
    <row r="448" ht="15" customHeight="1" s="39">
      <c r="A448" s="54" t="inlineStr">
        <is>
          <t>STU0447</t>
        </is>
      </c>
      <c r="B448" s="55" t="inlineStr">
        <is>
          <t>Advait Sharma</t>
        </is>
      </c>
      <c r="C448" s="54" t="n">
        <v>6</v>
      </c>
      <c r="D448" s="54" t="inlineStr">
        <is>
          <t>D</t>
        </is>
      </c>
      <c r="E448" s="54" t="inlineStr">
        <is>
          <t>Male</t>
        </is>
      </c>
      <c r="F448" s="54" t="n">
        <v>74</v>
      </c>
      <c r="G448" s="54" t="n">
        <v>60</v>
      </c>
      <c r="H448" s="54" t="n">
        <v>56</v>
      </c>
      <c r="I448" s="54" t="n">
        <v>93</v>
      </c>
      <c r="J448" s="54" t="n">
        <v>87</v>
      </c>
      <c r="K448" s="54">
        <f>SUM(F448:J448)</f>
        <v/>
      </c>
      <c r="L448" s="56">
        <f>ROUND(K448/500,4)</f>
        <v/>
      </c>
      <c r="M448" s="54">
        <f>IF(L448&gt;=0.9,"A+",IF(L448&gt;=0.8,"A",IF(L448&gt;=0.7,"B",IF(L448&gt;=0.6,"C",IF(L448&gt;=0.33,"D","F")))))</f>
        <v/>
      </c>
      <c r="N448" s="54">
        <f>IF(L448&gt;=0.33,"PASS","FAIL")</f>
        <v/>
      </c>
      <c r="O448" s="54">
        <f>L448&gt;=0.33</f>
        <v/>
      </c>
      <c r="P448" s="54">
        <f>RANK(L448,$L$2:$L$1001)</f>
        <v/>
      </c>
      <c r="Q448" s="54">
        <f>SUMPRODUCT(($C$2:$C$1001=C448)*($L$2:$L$1001&gt;L448))+1</f>
        <v/>
      </c>
      <c r="R448" s="57" t="n">
        <v>46091</v>
      </c>
      <c r="S448" s="58" t="n">
        <v>0.34375</v>
      </c>
      <c r="T448" s="59" t="n">
        <v>0.9419999999999999</v>
      </c>
      <c r="U448" s="55">
        <f>IF(N448="PASS",IF(L448&gt;=0.9,"Excellent performance","Good, keep improving"),"Needs immediate attention")</f>
        <v/>
      </c>
    </row>
    <row r="449" ht="15" customHeight="1" s="39">
      <c r="A449" s="54" t="inlineStr">
        <is>
          <t>STU0448</t>
        </is>
      </c>
      <c r="B449" s="55" t="inlineStr">
        <is>
          <t>Gauri Kapoor</t>
        </is>
      </c>
      <c r="C449" s="54" t="n">
        <v>3</v>
      </c>
      <c r="D449" s="54" t="inlineStr">
        <is>
          <t>B</t>
        </is>
      </c>
      <c r="E449" s="54" t="inlineStr">
        <is>
          <t>Female</t>
        </is>
      </c>
      <c r="F449" s="54" t="n">
        <v>99</v>
      </c>
      <c r="G449" s="54" t="n">
        <v>88</v>
      </c>
      <c r="H449" s="54" t="n">
        <v>92</v>
      </c>
      <c r="I449" s="54" t="n">
        <v>88</v>
      </c>
      <c r="J449" s="54" t="n">
        <v>88</v>
      </c>
      <c r="K449" s="54">
        <f>SUM(F449:J449)</f>
        <v/>
      </c>
      <c r="L449" s="56">
        <f>ROUND(K449/500,4)</f>
        <v/>
      </c>
      <c r="M449" s="54">
        <f>IF(L449&gt;=0.9,"A+",IF(L449&gt;=0.8,"A",IF(L449&gt;=0.7,"B",IF(L449&gt;=0.6,"C",IF(L449&gt;=0.33,"D","F")))))</f>
        <v/>
      </c>
      <c r="N449" s="54">
        <f>IF(L449&gt;=0.33,"PASS","FAIL")</f>
        <v/>
      </c>
      <c r="O449" s="54">
        <f>L449&gt;=0.33</f>
        <v/>
      </c>
      <c r="P449" s="54">
        <f>RANK(L449,$L$2:$L$1001)</f>
        <v/>
      </c>
      <c r="Q449" s="54">
        <f>SUMPRODUCT(($C$2:$C$1001=C449)*($L$2:$L$1001&gt;L449))+1</f>
        <v/>
      </c>
      <c r="R449" s="57" t="n">
        <v>46091</v>
      </c>
      <c r="S449" s="58" t="n">
        <v>0.3333333333333333</v>
      </c>
      <c r="T449" s="59" t="n">
        <v>0.986</v>
      </c>
      <c r="U449" s="55">
        <f>IF(N449="PASS",IF(L449&gt;=0.9,"Excellent performance","Good, keep improving"),"Needs immediate attention")</f>
        <v/>
      </c>
    </row>
    <row r="450" ht="15" customHeight="1" s="39">
      <c r="A450" s="54" t="inlineStr">
        <is>
          <t>STU0449</t>
        </is>
      </c>
      <c r="B450" s="55" t="inlineStr">
        <is>
          <t>Parth Nair</t>
        </is>
      </c>
      <c r="C450" s="54" t="n">
        <v>1</v>
      </c>
      <c r="D450" s="54" t="inlineStr">
        <is>
          <t>D</t>
        </is>
      </c>
      <c r="E450" s="54" t="inlineStr">
        <is>
          <t>Male</t>
        </is>
      </c>
      <c r="F450" s="54" t="n">
        <v>65</v>
      </c>
      <c r="G450" s="54" t="n">
        <v>68</v>
      </c>
      <c r="H450" s="54" t="n">
        <v>83</v>
      </c>
      <c r="I450" s="54" t="n">
        <v>56</v>
      </c>
      <c r="J450" s="54" t="n">
        <v>82</v>
      </c>
      <c r="K450" s="54">
        <f>SUM(F450:J450)</f>
        <v/>
      </c>
      <c r="L450" s="56">
        <f>ROUND(K450/500,4)</f>
        <v/>
      </c>
      <c r="M450" s="54">
        <f>IF(L450&gt;=0.9,"A+",IF(L450&gt;=0.8,"A",IF(L450&gt;=0.7,"B",IF(L450&gt;=0.6,"C",IF(L450&gt;=0.33,"D","F")))))</f>
        <v/>
      </c>
      <c r="N450" s="54">
        <f>IF(L450&gt;=0.33,"PASS","FAIL")</f>
        <v/>
      </c>
      <c r="O450" s="54">
        <f>L450&gt;=0.33</f>
        <v/>
      </c>
      <c r="P450" s="54">
        <f>RANK(L450,$L$2:$L$1001)</f>
        <v/>
      </c>
      <c r="Q450" s="54">
        <f>SUMPRODUCT(($C$2:$C$1001=C450)*($L$2:$L$1001&gt;L450))+1</f>
        <v/>
      </c>
      <c r="R450" s="57" t="n">
        <v>46091</v>
      </c>
      <c r="S450" s="58" t="n">
        <v>0.5104166666666666</v>
      </c>
      <c r="T450" s="59" t="n">
        <v>0.836</v>
      </c>
      <c r="U450" s="55">
        <f>IF(N450="PASS",IF(L450&gt;=0.9,"Excellent performance","Good, keep improving"),"Needs immediate attention")</f>
        <v/>
      </c>
    </row>
    <row r="451" ht="15" customHeight="1" s="39">
      <c r="A451" s="54" t="inlineStr">
        <is>
          <t>STU0450</t>
        </is>
      </c>
      <c r="B451" s="55" t="inlineStr">
        <is>
          <t>Rohan Khanna</t>
        </is>
      </c>
      <c r="C451" s="54" t="n">
        <v>12</v>
      </c>
      <c r="D451" s="54" t="inlineStr">
        <is>
          <t>A</t>
        </is>
      </c>
      <c r="E451" s="54" t="inlineStr">
        <is>
          <t>Male</t>
        </is>
      </c>
      <c r="F451" s="54" t="n">
        <v>46</v>
      </c>
      <c r="G451" s="54" t="n">
        <v>76</v>
      </c>
      <c r="H451" s="54" t="n">
        <v>66</v>
      </c>
      <c r="I451" s="54" t="n">
        <v>83</v>
      </c>
      <c r="J451" s="54" t="n">
        <v>80</v>
      </c>
      <c r="K451" s="54">
        <f>SUM(F451:J451)</f>
        <v/>
      </c>
      <c r="L451" s="56">
        <f>ROUND(K451/500,4)</f>
        <v/>
      </c>
      <c r="M451" s="54">
        <f>IF(L451&gt;=0.9,"A+",IF(L451&gt;=0.8,"A",IF(L451&gt;=0.7,"B",IF(L451&gt;=0.6,"C",IF(L451&gt;=0.33,"D","F")))))</f>
        <v/>
      </c>
      <c r="N451" s="54">
        <f>IF(L451&gt;=0.33,"PASS","FAIL")</f>
        <v/>
      </c>
      <c r="O451" s="54">
        <f>L451&gt;=0.33</f>
        <v/>
      </c>
      <c r="P451" s="54">
        <f>RANK(L451,$L$2:$L$1001)</f>
        <v/>
      </c>
      <c r="Q451" s="54">
        <f>SUMPRODUCT(($C$2:$C$1001=C451)*($L$2:$L$1001&gt;L451))+1</f>
        <v/>
      </c>
      <c r="R451" s="57" t="n">
        <v>46091</v>
      </c>
      <c r="S451" s="58" t="n">
        <v>0.34375</v>
      </c>
      <c r="T451" s="59" t="n">
        <v>0.962</v>
      </c>
      <c r="U451" s="55">
        <f>IF(N451="PASS",IF(L451&gt;=0.9,"Excellent performance","Good, keep improving"),"Needs immediate attention")</f>
        <v/>
      </c>
    </row>
    <row r="452" ht="15" customHeight="1" s="39">
      <c r="A452" s="54" t="inlineStr">
        <is>
          <t>STU0451</t>
        </is>
      </c>
      <c r="B452" s="55" t="inlineStr">
        <is>
          <t>Manav Pandey</t>
        </is>
      </c>
      <c r="C452" s="54" t="n">
        <v>4</v>
      </c>
      <c r="D452" s="54" t="inlineStr">
        <is>
          <t>D</t>
        </is>
      </c>
      <c r="E452" s="54" t="inlineStr">
        <is>
          <t>Male</t>
        </is>
      </c>
      <c r="F452" s="54" t="n">
        <v>75</v>
      </c>
      <c r="G452" s="54" t="n">
        <v>69</v>
      </c>
      <c r="H452" s="54" t="n">
        <v>64</v>
      </c>
      <c r="I452" s="54" t="n">
        <v>100</v>
      </c>
      <c r="J452" s="54" t="n">
        <v>71</v>
      </c>
      <c r="K452" s="54">
        <f>SUM(F452:J452)</f>
        <v/>
      </c>
      <c r="L452" s="56">
        <f>ROUND(K452/500,4)</f>
        <v/>
      </c>
      <c r="M452" s="54">
        <f>IF(L452&gt;=0.9,"A+",IF(L452&gt;=0.8,"A",IF(L452&gt;=0.7,"B",IF(L452&gt;=0.6,"C",IF(L452&gt;=0.33,"D","F")))))</f>
        <v/>
      </c>
      <c r="N452" s="54">
        <f>IF(L452&gt;=0.33,"PASS","FAIL")</f>
        <v/>
      </c>
      <c r="O452" s="54">
        <f>L452&gt;=0.33</f>
        <v/>
      </c>
      <c r="P452" s="54">
        <f>RANK(L452,$L$2:$L$1001)</f>
        <v/>
      </c>
      <c r="Q452" s="54">
        <f>SUMPRODUCT(($C$2:$C$1001=C452)*($L$2:$L$1001&gt;L452))+1</f>
        <v/>
      </c>
      <c r="R452" s="57" t="n">
        <v>46091</v>
      </c>
      <c r="S452" s="58" t="n">
        <v>0.4791666666666667</v>
      </c>
      <c r="T452" s="59" t="n">
        <v>0.878</v>
      </c>
      <c r="U452" s="55">
        <f>IF(N452="PASS",IF(L452&gt;=0.9,"Excellent performance","Good, keep improving"),"Needs immediate attention")</f>
        <v/>
      </c>
    </row>
    <row r="453" ht="15" customHeight="1" s="39">
      <c r="A453" s="54" t="inlineStr">
        <is>
          <t>STU0452</t>
        </is>
      </c>
      <c r="B453" s="55" t="inlineStr">
        <is>
          <t>Riya Naidu</t>
        </is>
      </c>
      <c r="C453" s="54" t="n">
        <v>8</v>
      </c>
      <c r="D453" s="54" t="inlineStr">
        <is>
          <t>A</t>
        </is>
      </c>
      <c r="E453" s="54" t="inlineStr">
        <is>
          <t>Female</t>
        </is>
      </c>
      <c r="F453" s="54" t="n">
        <v>78</v>
      </c>
      <c r="G453" s="54" t="n">
        <v>46</v>
      </c>
      <c r="H453" s="54" t="n">
        <v>64</v>
      </c>
      <c r="I453" s="54" t="n">
        <v>74</v>
      </c>
      <c r="J453" s="54" t="n">
        <v>64</v>
      </c>
      <c r="K453" s="54">
        <f>SUM(F453:J453)</f>
        <v/>
      </c>
      <c r="L453" s="56">
        <f>ROUND(K453/500,4)</f>
        <v/>
      </c>
      <c r="M453" s="54">
        <f>IF(L453&gt;=0.9,"A+",IF(L453&gt;=0.8,"A",IF(L453&gt;=0.7,"B",IF(L453&gt;=0.6,"C",IF(L453&gt;=0.33,"D","F")))))</f>
        <v/>
      </c>
      <c r="N453" s="54">
        <f>IF(L453&gt;=0.33,"PASS","FAIL")</f>
        <v/>
      </c>
      <c r="O453" s="54">
        <f>L453&gt;=0.33</f>
        <v/>
      </c>
      <c r="P453" s="54">
        <f>RANK(L453,$L$2:$L$1001)</f>
        <v/>
      </c>
      <c r="Q453" s="54">
        <f>SUMPRODUCT(($C$2:$C$1001=C453)*($L$2:$L$1001&gt;L453))+1</f>
        <v/>
      </c>
      <c r="R453" s="57" t="n">
        <v>46091</v>
      </c>
      <c r="S453" s="58" t="n">
        <v>0.46875</v>
      </c>
      <c r="T453" s="59" t="n">
        <v>0.969</v>
      </c>
      <c r="U453" s="55">
        <f>IF(N453="PASS",IF(L453&gt;=0.9,"Excellent performance","Good, keep improving"),"Needs immediate attention")</f>
        <v/>
      </c>
    </row>
    <row r="454" ht="15" customHeight="1" s="39">
      <c r="A454" s="54" t="inlineStr">
        <is>
          <t>STU0453</t>
        </is>
      </c>
      <c r="B454" s="55" t="inlineStr">
        <is>
          <t>Heer Verma</t>
        </is>
      </c>
      <c r="C454" s="54" t="n">
        <v>6</v>
      </c>
      <c r="D454" s="54" t="inlineStr">
        <is>
          <t>B</t>
        </is>
      </c>
      <c r="E454" s="54" t="inlineStr">
        <is>
          <t>Female</t>
        </is>
      </c>
      <c r="F454" s="54" t="n">
        <v>60</v>
      </c>
      <c r="G454" s="54" t="n">
        <v>85</v>
      </c>
      <c r="H454" s="54" t="n">
        <v>80</v>
      </c>
      <c r="I454" s="54" t="n">
        <v>76</v>
      </c>
      <c r="J454" s="54" t="n">
        <v>78</v>
      </c>
      <c r="K454" s="54">
        <f>SUM(F454:J454)</f>
        <v/>
      </c>
      <c r="L454" s="56">
        <f>ROUND(K454/500,4)</f>
        <v/>
      </c>
      <c r="M454" s="54">
        <f>IF(L454&gt;=0.9,"A+",IF(L454&gt;=0.8,"A",IF(L454&gt;=0.7,"B",IF(L454&gt;=0.6,"C",IF(L454&gt;=0.33,"D","F")))))</f>
        <v/>
      </c>
      <c r="N454" s="54">
        <f>IF(L454&gt;=0.33,"PASS","FAIL")</f>
        <v/>
      </c>
      <c r="O454" s="54">
        <f>L454&gt;=0.33</f>
        <v/>
      </c>
      <c r="P454" s="54">
        <f>RANK(L454,$L$2:$L$1001)</f>
        <v/>
      </c>
      <c r="Q454" s="54">
        <f>SUMPRODUCT(($C$2:$C$1001=C454)*($L$2:$L$1001&gt;L454))+1</f>
        <v/>
      </c>
      <c r="R454" s="57" t="n">
        <v>46091</v>
      </c>
      <c r="S454" s="58" t="n">
        <v>0.3854166666666667</v>
      </c>
      <c r="T454" s="59" t="n">
        <v>0.806</v>
      </c>
      <c r="U454" s="55">
        <f>IF(N454="PASS",IF(L454&gt;=0.9,"Excellent performance","Good, keep improving"),"Needs immediate attention")</f>
        <v/>
      </c>
    </row>
    <row r="455" ht="15" customHeight="1" s="39">
      <c r="A455" s="54" t="inlineStr">
        <is>
          <t>STU0454</t>
        </is>
      </c>
      <c r="B455" s="55" t="inlineStr">
        <is>
          <t>Pihu Banerjee</t>
        </is>
      </c>
      <c r="C455" s="54" t="n">
        <v>2</v>
      </c>
      <c r="D455" s="54" t="inlineStr">
        <is>
          <t>C</t>
        </is>
      </c>
      <c r="E455" s="54" t="inlineStr">
        <is>
          <t>Female</t>
        </is>
      </c>
      <c r="F455" s="54" t="n">
        <v>62</v>
      </c>
      <c r="G455" s="54" t="n">
        <v>39</v>
      </c>
      <c r="H455" s="54" t="n">
        <v>61</v>
      </c>
      <c r="I455" s="54" t="n">
        <v>55</v>
      </c>
      <c r="J455" s="54" t="n">
        <v>59</v>
      </c>
      <c r="K455" s="54">
        <f>SUM(F455:J455)</f>
        <v/>
      </c>
      <c r="L455" s="56">
        <f>ROUND(K455/500,4)</f>
        <v/>
      </c>
      <c r="M455" s="54">
        <f>IF(L455&gt;=0.9,"A+",IF(L455&gt;=0.8,"A",IF(L455&gt;=0.7,"B",IF(L455&gt;=0.6,"C",IF(L455&gt;=0.33,"D","F")))))</f>
        <v/>
      </c>
      <c r="N455" s="54">
        <f>IF(L455&gt;=0.33,"PASS","FAIL")</f>
        <v/>
      </c>
      <c r="O455" s="54">
        <f>L455&gt;=0.33</f>
        <v/>
      </c>
      <c r="P455" s="54">
        <f>RANK(L455,$L$2:$L$1001)</f>
        <v/>
      </c>
      <c r="Q455" s="54">
        <f>SUMPRODUCT(($C$2:$C$1001=C455)*($L$2:$L$1001&gt;L455))+1</f>
        <v/>
      </c>
      <c r="R455" s="57" t="n">
        <v>46091</v>
      </c>
      <c r="S455" s="58" t="n">
        <v>0.34375</v>
      </c>
      <c r="T455" s="59" t="n">
        <v>0.916</v>
      </c>
      <c r="U455" s="55">
        <f>IF(N455="PASS",IF(L455&gt;=0.9,"Excellent performance","Good, keep improving"),"Needs immediate attention")</f>
        <v/>
      </c>
    </row>
    <row r="456" ht="15" customHeight="1" s="39">
      <c r="A456" s="54" t="inlineStr">
        <is>
          <t>STU0455</t>
        </is>
      </c>
      <c r="B456" s="55" t="inlineStr">
        <is>
          <t>Fatima Tiwari</t>
        </is>
      </c>
      <c r="C456" s="54" t="n">
        <v>5</v>
      </c>
      <c r="D456" s="54" t="inlineStr">
        <is>
          <t>C</t>
        </is>
      </c>
      <c r="E456" s="54" t="inlineStr">
        <is>
          <t>Female</t>
        </is>
      </c>
      <c r="F456" s="54" t="n">
        <v>93</v>
      </c>
      <c r="G456" s="54" t="n">
        <v>72</v>
      </c>
      <c r="H456" s="54" t="n">
        <v>99</v>
      </c>
      <c r="I456" s="54" t="n">
        <v>94</v>
      </c>
      <c r="J456" s="54" t="n">
        <v>98</v>
      </c>
      <c r="K456" s="54">
        <f>SUM(F456:J456)</f>
        <v/>
      </c>
      <c r="L456" s="56">
        <f>ROUND(K456/500,4)</f>
        <v/>
      </c>
      <c r="M456" s="54">
        <f>IF(L456&gt;=0.9,"A+",IF(L456&gt;=0.8,"A",IF(L456&gt;=0.7,"B",IF(L456&gt;=0.6,"C",IF(L456&gt;=0.33,"D","F")))))</f>
        <v/>
      </c>
      <c r="N456" s="54">
        <f>IF(L456&gt;=0.33,"PASS","FAIL")</f>
        <v/>
      </c>
      <c r="O456" s="54">
        <f>L456&gt;=0.33</f>
        <v/>
      </c>
      <c r="P456" s="54">
        <f>RANK(L456,$L$2:$L$1001)</f>
        <v/>
      </c>
      <c r="Q456" s="54">
        <f>SUMPRODUCT(($C$2:$C$1001=C456)*($L$2:$L$1001&gt;L456))+1</f>
        <v/>
      </c>
      <c r="R456" s="57" t="n">
        <v>46091</v>
      </c>
      <c r="S456" s="58" t="n">
        <v>0.53125</v>
      </c>
      <c r="T456" s="59" t="n">
        <v>0.819</v>
      </c>
      <c r="U456" s="55">
        <f>IF(N456="PASS",IF(L456&gt;=0.9,"Excellent performance","Good, keep improving"),"Needs immediate attention")</f>
        <v/>
      </c>
    </row>
    <row r="457" ht="15" customHeight="1" s="39">
      <c r="A457" s="54" t="inlineStr">
        <is>
          <t>STU0456</t>
        </is>
      </c>
      <c r="B457" s="55" t="inlineStr">
        <is>
          <t>Falak Kapoor</t>
        </is>
      </c>
      <c r="C457" s="54" t="n">
        <v>3</v>
      </c>
      <c r="D457" s="54" t="inlineStr">
        <is>
          <t>D</t>
        </is>
      </c>
      <c r="E457" s="54" t="inlineStr">
        <is>
          <t>Female</t>
        </is>
      </c>
      <c r="F457" s="54" t="n">
        <v>36</v>
      </c>
      <c r="G457" s="54" t="n">
        <v>51</v>
      </c>
      <c r="H457" s="54" t="n">
        <v>51</v>
      </c>
      <c r="I457" s="54" t="n">
        <v>6</v>
      </c>
      <c r="J457" s="54" t="n">
        <v>31</v>
      </c>
      <c r="K457" s="54">
        <f>SUM(F457:J457)</f>
        <v/>
      </c>
      <c r="L457" s="56">
        <f>ROUND(K457/500,4)</f>
        <v/>
      </c>
      <c r="M457" s="54">
        <f>IF(L457&gt;=0.9,"A+",IF(L457&gt;=0.8,"A",IF(L457&gt;=0.7,"B",IF(L457&gt;=0.6,"C",IF(L457&gt;=0.33,"D","F")))))</f>
        <v/>
      </c>
      <c r="N457" s="54">
        <f>IF(L457&gt;=0.33,"PASS","FAIL")</f>
        <v/>
      </c>
      <c r="O457" s="54">
        <f>L457&gt;=0.33</f>
        <v/>
      </c>
      <c r="P457" s="54">
        <f>RANK(L457,$L$2:$L$1001)</f>
        <v/>
      </c>
      <c r="Q457" s="54">
        <f>SUMPRODUCT(($C$2:$C$1001=C457)*($L$2:$L$1001&gt;L457))+1</f>
        <v/>
      </c>
      <c r="R457" s="57" t="n">
        <v>46091</v>
      </c>
      <c r="S457" s="58" t="n">
        <v>0.4583333333333333</v>
      </c>
      <c r="T457" s="59" t="n">
        <v>0.5590000000000001</v>
      </c>
      <c r="U457" s="55">
        <f>IF(N457="PASS",IF(L457&gt;=0.9,"Excellent performance","Good, keep improving"),"Needs immediate attention")</f>
        <v/>
      </c>
    </row>
    <row r="458" ht="15" customHeight="1" s="39">
      <c r="A458" s="54" t="inlineStr">
        <is>
          <t>STU0457</t>
        </is>
      </c>
      <c r="B458" s="55" t="inlineStr">
        <is>
          <t>Esha Desai</t>
        </is>
      </c>
      <c r="C458" s="54" t="n">
        <v>5</v>
      </c>
      <c r="D458" s="54" t="inlineStr">
        <is>
          <t>B</t>
        </is>
      </c>
      <c r="E458" s="54" t="inlineStr">
        <is>
          <t>Female</t>
        </is>
      </c>
      <c r="F458" s="54" t="n">
        <v>94</v>
      </c>
      <c r="G458" s="54" t="n">
        <v>88</v>
      </c>
      <c r="H458" s="54" t="n">
        <v>97</v>
      </c>
      <c r="I458" s="54" t="n">
        <v>88</v>
      </c>
      <c r="J458" s="54" t="n">
        <v>94</v>
      </c>
      <c r="K458" s="54">
        <f>SUM(F458:J458)</f>
        <v/>
      </c>
      <c r="L458" s="56">
        <f>ROUND(K458/500,4)</f>
        <v/>
      </c>
      <c r="M458" s="54">
        <f>IF(L458&gt;=0.9,"A+",IF(L458&gt;=0.8,"A",IF(L458&gt;=0.7,"B",IF(L458&gt;=0.6,"C",IF(L458&gt;=0.33,"D","F")))))</f>
        <v/>
      </c>
      <c r="N458" s="54">
        <f>IF(L458&gt;=0.33,"PASS","FAIL")</f>
        <v/>
      </c>
      <c r="O458" s="54">
        <f>L458&gt;=0.33</f>
        <v/>
      </c>
      <c r="P458" s="54">
        <f>RANK(L458,$L$2:$L$1001)</f>
        <v/>
      </c>
      <c r="Q458" s="54">
        <f>SUMPRODUCT(($C$2:$C$1001=C458)*($L$2:$L$1001&gt;L458))+1</f>
        <v/>
      </c>
      <c r="R458" s="57" t="n">
        <v>46091</v>
      </c>
      <c r="S458" s="58" t="n">
        <v>0.3958333333333333</v>
      </c>
      <c r="T458" s="59" t="n">
        <v>0.931</v>
      </c>
      <c r="U458" s="55">
        <f>IF(N458="PASS",IF(L458&gt;=0.9,"Excellent performance","Good, keep improving"),"Needs immediate attention")</f>
        <v/>
      </c>
    </row>
    <row r="459" ht="15" customHeight="1" s="39">
      <c r="A459" s="54" t="inlineStr">
        <is>
          <t>STU0458</t>
        </is>
      </c>
      <c r="B459" s="55" t="inlineStr">
        <is>
          <t>Lakshay Mehta</t>
        </is>
      </c>
      <c r="C459" s="54" t="n">
        <v>6</v>
      </c>
      <c r="D459" s="54" t="inlineStr">
        <is>
          <t>C</t>
        </is>
      </c>
      <c r="E459" s="54" t="inlineStr">
        <is>
          <t>Male</t>
        </is>
      </c>
      <c r="F459" s="54" t="n">
        <v>69</v>
      </c>
      <c r="G459" s="54" t="n">
        <v>80</v>
      </c>
      <c r="H459" s="54" t="n">
        <v>79</v>
      </c>
      <c r="I459" s="54" t="n">
        <v>66</v>
      </c>
      <c r="J459" s="54" t="n">
        <v>70</v>
      </c>
      <c r="K459" s="54">
        <f>SUM(F459:J459)</f>
        <v/>
      </c>
      <c r="L459" s="56">
        <f>ROUND(K459/500,4)</f>
        <v/>
      </c>
      <c r="M459" s="54">
        <f>IF(L459&gt;=0.9,"A+",IF(L459&gt;=0.8,"A",IF(L459&gt;=0.7,"B",IF(L459&gt;=0.6,"C",IF(L459&gt;=0.33,"D","F")))))</f>
        <v/>
      </c>
      <c r="N459" s="54">
        <f>IF(L459&gt;=0.33,"PASS","FAIL")</f>
        <v/>
      </c>
      <c r="O459" s="54">
        <f>L459&gt;=0.33</f>
        <v/>
      </c>
      <c r="P459" s="54">
        <f>RANK(L459,$L$2:$L$1001)</f>
        <v/>
      </c>
      <c r="Q459" s="54">
        <f>SUMPRODUCT(($C$2:$C$1001=C459)*($L$2:$L$1001&gt;L459))+1</f>
        <v/>
      </c>
      <c r="R459" s="57" t="n">
        <v>46091</v>
      </c>
      <c r="S459" s="58" t="n">
        <v>0.5</v>
      </c>
      <c r="T459" s="59" t="n">
        <v>0.982</v>
      </c>
      <c r="U459" s="55">
        <f>IF(N459="PASS",IF(L459&gt;=0.9,"Excellent performance","Good, keep improving"),"Needs immediate attention")</f>
        <v/>
      </c>
    </row>
    <row r="460" ht="15" customHeight="1" s="39">
      <c r="A460" s="54" t="inlineStr">
        <is>
          <t>STU0459</t>
        </is>
      </c>
      <c r="B460" s="55" t="inlineStr">
        <is>
          <t>Trisha Shah</t>
        </is>
      </c>
      <c r="C460" s="54" t="n">
        <v>5</v>
      </c>
      <c r="D460" s="54" t="inlineStr">
        <is>
          <t>A</t>
        </is>
      </c>
      <c r="E460" s="54" t="inlineStr">
        <is>
          <t>Female</t>
        </is>
      </c>
      <c r="F460" s="54" t="n">
        <v>68</v>
      </c>
      <c r="G460" s="54" t="n">
        <v>93</v>
      </c>
      <c r="H460" s="54" t="n">
        <v>64</v>
      </c>
      <c r="I460" s="54" t="n">
        <v>54</v>
      </c>
      <c r="J460" s="54" t="n">
        <v>93</v>
      </c>
      <c r="K460" s="54">
        <f>SUM(F460:J460)</f>
        <v/>
      </c>
      <c r="L460" s="56">
        <f>ROUND(K460/500,4)</f>
        <v/>
      </c>
      <c r="M460" s="54">
        <f>IF(L460&gt;=0.9,"A+",IF(L460&gt;=0.8,"A",IF(L460&gt;=0.7,"B",IF(L460&gt;=0.6,"C",IF(L460&gt;=0.33,"D","F")))))</f>
        <v/>
      </c>
      <c r="N460" s="54">
        <f>IF(L460&gt;=0.33,"PASS","FAIL")</f>
        <v/>
      </c>
      <c r="O460" s="54">
        <f>L460&gt;=0.33</f>
        <v/>
      </c>
      <c r="P460" s="54">
        <f>RANK(L460,$L$2:$L$1001)</f>
        <v/>
      </c>
      <c r="Q460" s="54">
        <f>SUMPRODUCT(($C$2:$C$1001=C460)*($L$2:$L$1001&gt;L460))+1</f>
        <v/>
      </c>
      <c r="R460" s="57" t="n">
        <v>46091</v>
      </c>
      <c r="S460" s="58" t="n">
        <v>0.3333333333333333</v>
      </c>
      <c r="T460" s="59" t="n">
        <v>0.99</v>
      </c>
      <c r="U460" s="55">
        <f>IF(N460="PASS",IF(L460&gt;=0.9,"Excellent performance","Good, keep improving"),"Needs immediate attention")</f>
        <v/>
      </c>
    </row>
    <row r="461" ht="15" customHeight="1" s="39">
      <c r="A461" s="54" t="inlineStr">
        <is>
          <t>STU0460</t>
        </is>
      </c>
      <c r="B461" s="55" t="inlineStr">
        <is>
          <t>Aditya Kulkarni</t>
        </is>
      </c>
      <c r="C461" s="54" t="n">
        <v>6</v>
      </c>
      <c r="D461" s="54" t="inlineStr">
        <is>
          <t>B</t>
        </is>
      </c>
      <c r="E461" s="54" t="inlineStr">
        <is>
          <t>Male</t>
        </is>
      </c>
      <c r="F461" s="54" t="n">
        <v>89</v>
      </c>
      <c r="G461" s="54" t="n">
        <v>59</v>
      </c>
      <c r="H461" s="54" t="n">
        <v>64</v>
      </c>
      <c r="I461" s="54" t="n">
        <v>70</v>
      </c>
      <c r="J461" s="54" t="n">
        <v>55</v>
      </c>
      <c r="K461" s="54">
        <f>SUM(F461:J461)</f>
        <v/>
      </c>
      <c r="L461" s="56">
        <f>ROUND(K461/500,4)</f>
        <v/>
      </c>
      <c r="M461" s="54">
        <f>IF(L461&gt;=0.9,"A+",IF(L461&gt;=0.8,"A",IF(L461&gt;=0.7,"B",IF(L461&gt;=0.6,"C",IF(L461&gt;=0.33,"D","F")))))</f>
        <v/>
      </c>
      <c r="N461" s="54">
        <f>IF(L461&gt;=0.33,"PASS","FAIL")</f>
        <v/>
      </c>
      <c r="O461" s="54">
        <f>L461&gt;=0.33</f>
        <v/>
      </c>
      <c r="P461" s="54">
        <f>RANK(L461,$L$2:$L$1001)</f>
        <v/>
      </c>
      <c r="Q461" s="54">
        <f>SUMPRODUCT(($C$2:$C$1001=C461)*($L$2:$L$1001&gt;L461))+1</f>
        <v/>
      </c>
      <c r="R461" s="57" t="n">
        <v>46091</v>
      </c>
      <c r="S461" s="58" t="n">
        <v>0.3541666666666667</v>
      </c>
      <c r="T461" s="59" t="n">
        <v>0.966</v>
      </c>
      <c r="U461" s="55">
        <f>IF(N461="PASS",IF(L461&gt;=0.9,"Excellent performance","Good, keep improving"),"Needs immediate attention")</f>
        <v/>
      </c>
    </row>
    <row r="462" ht="15" customHeight="1" s="39">
      <c r="A462" s="54" t="inlineStr">
        <is>
          <t>STU0461</t>
        </is>
      </c>
      <c r="B462" s="55" t="inlineStr">
        <is>
          <t>Yashvi Rathi</t>
        </is>
      </c>
      <c r="C462" s="54" t="n">
        <v>3</v>
      </c>
      <c r="D462" s="54" t="inlineStr">
        <is>
          <t>D</t>
        </is>
      </c>
      <c r="E462" s="54" t="inlineStr">
        <is>
          <t>Female</t>
        </is>
      </c>
      <c r="F462" s="54" t="n">
        <v>91</v>
      </c>
      <c r="G462" s="54" t="n">
        <v>100</v>
      </c>
      <c r="H462" s="54" t="n">
        <v>100</v>
      </c>
      <c r="I462" s="54" t="n">
        <v>71</v>
      </c>
      <c r="J462" s="54" t="n">
        <v>95</v>
      </c>
      <c r="K462" s="54">
        <f>SUM(F462:J462)</f>
        <v/>
      </c>
      <c r="L462" s="56">
        <f>ROUND(K462/500,4)</f>
        <v/>
      </c>
      <c r="M462" s="54">
        <f>IF(L462&gt;=0.9,"A+",IF(L462&gt;=0.8,"A",IF(L462&gt;=0.7,"B",IF(L462&gt;=0.6,"C",IF(L462&gt;=0.33,"D","F")))))</f>
        <v/>
      </c>
      <c r="N462" s="54">
        <f>IF(L462&gt;=0.33,"PASS","FAIL")</f>
        <v/>
      </c>
      <c r="O462" s="54">
        <f>L462&gt;=0.33</f>
        <v/>
      </c>
      <c r="P462" s="54">
        <f>RANK(L462,$L$2:$L$1001)</f>
        <v/>
      </c>
      <c r="Q462" s="54">
        <f>SUMPRODUCT(($C$2:$C$1001=C462)*($L$2:$L$1001&gt;L462))+1</f>
        <v/>
      </c>
      <c r="R462" s="57" t="n">
        <v>46091</v>
      </c>
      <c r="S462" s="58" t="n">
        <v>0.5104166666666666</v>
      </c>
      <c r="T462" s="59" t="n">
        <v>0.768</v>
      </c>
      <c r="U462" s="55">
        <f>IF(N462="PASS",IF(L462&gt;=0.9,"Excellent performance","Good, keep improving"),"Needs immediate attention")</f>
        <v/>
      </c>
    </row>
    <row r="463" ht="15" customHeight="1" s="39">
      <c r="A463" s="54" t="inlineStr">
        <is>
          <t>STU0462</t>
        </is>
      </c>
      <c r="B463" s="55" t="inlineStr">
        <is>
          <t>Kavya Bansal</t>
        </is>
      </c>
      <c r="C463" s="54" t="n">
        <v>1</v>
      </c>
      <c r="D463" s="54" t="inlineStr">
        <is>
          <t>C</t>
        </is>
      </c>
      <c r="E463" s="54" t="inlineStr">
        <is>
          <t>Female</t>
        </is>
      </c>
      <c r="F463" s="54" t="n">
        <v>77</v>
      </c>
      <c r="G463" s="54" t="n">
        <v>86</v>
      </c>
      <c r="H463" s="54" t="n">
        <v>87</v>
      </c>
      <c r="I463" s="54" t="n">
        <v>89</v>
      </c>
      <c r="J463" s="54" t="n">
        <v>68</v>
      </c>
      <c r="K463" s="54">
        <f>SUM(F463:J463)</f>
        <v/>
      </c>
      <c r="L463" s="56">
        <f>ROUND(K463/500,4)</f>
        <v/>
      </c>
      <c r="M463" s="54">
        <f>IF(L463&gt;=0.9,"A+",IF(L463&gt;=0.8,"A",IF(L463&gt;=0.7,"B",IF(L463&gt;=0.6,"C",IF(L463&gt;=0.33,"D","F")))))</f>
        <v/>
      </c>
      <c r="N463" s="54">
        <f>IF(L463&gt;=0.33,"PASS","FAIL")</f>
        <v/>
      </c>
      <c r="O463" s="54">
        <f>L463&gt;=0.33</f>
        <v/>
      </c>
      <c r="P463" s="54">
        <f>RANK(L463,$L$2:$L$1001)</f>
        <v/>
      </c>
      <c r="Q463" s="54">
        <f>SUMPRODUCT(($C$2:$C$1001=C463)*($L$2:$L$1001&gt;L463))+1</f>
        <v/>
      </c>
      <c r="R463" s="57" t="n">
        <v>46091</v>
      </c>
      <c r="S463" s="58" t="n">
        <v>0.46875</v>
      </c>
      <c r="T463" s="59" t="n">
        <v>0.9370000000000001</v>
      </c>
      <c r="U463" s="55">
        <f>IF(N463="PASS",IF(L463&gt;=0.9,"Excellent performance","Good, keep improving"),"Needs immediate attention")</f>
        <v/>
      </c>
    </row>
    <row r="464" ht="15" customHeight="1" s="39">
      <c r="A464" s="54" t="inlineStr">
        <is>
          <t>STU0463</t>
        </is>
      </c>
      <c r="B464" s="55" t="inlineStr">
        <is>
          <t>Vanya Bansal</t>
        </is>
      </c>
      <c r="C464" s="54" t="n">
        <v>2</v>
      </c>
      <c r="D464" s="54" t="inlineStr">
        <is>
          <t>B</t>
        </is>
      </c>
      <c r="E464" s="54" t="inlineStr">
        <is>
          <t>Female</t>
        </is>
      </c>
      <c r="F464" s="54" t="n">
        <v>67</v>
      </c>
      <c r="G464" s="54" t="n">
        <v>71</v>
      </c>
      <c r="H464" s="54" t="n">
        <v>77</v>
      </c>
      <c r="I464" s="54" t="n">
        <v>82</v>
      </c>
      <c r="J464" s="54" t="n">
        <v>65</v>
      </c>
      <c r="K464" s="54">
        <f>SUM(F464:J464)</f>
        <v/>
      </c>
      <c r="L464" s="56">
        <f>ROUND(K464/500,4)</f>
        <v/>
      </c>
      <c r="M464" s="54">
        <f>IF(L464&gt;=0.9,"A+",IF(L464&gt;=0.8,"A",IF(L464&gt;=0.7,"B",IF(L464&gt;=0.6,"C",IF(L464&gt;=0.33,"D","F")))))</f>
        <v/>
      </c>
      <c r="N464" s="54">
        <f>IF(L464&gt;=0.33,"PASS","FAIL")</f>
        <v/>
      </c>
      <c r="O464" s="54">
        <f>L464&gt;=0.33</f>
        <v/>
      </c>
      <c r="P464" s="54">
        <f>RANK(L464,$L$2:$L$1001)</f>
        <v/>
      </c>
      <c r="Q464" s="54">
        <f>SUMPRODUCT(($C$2:$C$1001=C464)*($L$2:$L$1001&gt;L464))+1</f>
        <v/>
      </c>
      <c r="R464" s="57" t="n">
        <v>46091</v>
      </c>
      <c r="S464" s="58" t="n">
        <v>0.3854166666666667</v>
      </c>
      <c r="T464" s="59" t="n">
        <v>0.929</v>
      </c>
      <c r="U464" s="55">
        <f>IF(N464="PASS",IF(L464&gt;=0.9,"Excellent performance","Good, keep improving"),"Needs immediate attention")</f>
        <v/>
      </c>
    </row>
    <row r="465" ht="15" customHeight="1" s="39">
      <c r="A465" s="54" t="inlineStr">
        <is>
          <t>STU0464</t>
        </is>
      </c>
      <c r="B465" s="55" t="inlineStr">
        <is>
          <t>Ira Agarwal</t>
        </is>
      </c>
      <c r="C465" s="54" t="n">
        <v>6</v>
      </c>
      <c r="D465" s="54" t="inlineStr">
        <is>
          <t>D</t>
        </is>
      </c>
      <c r="E465" s="54" t="inlineStr">
        <is>
          <t>Female</t>
        </is>
      </c>
      <c r="F465" s="54" t="n">
        <v>69</v>
      </c>
      <c r="G465" s="54" t="n">
        <v>62</v>
      </c>
      <c r="H465" s="54" t="n">
        <v>72</v>
      </c>
      <c r="I465" s="54" t="n">
        <v>52</v>
      </c>
      <c r="J465" s="54" t="n">
        <v>77</v>
      </c>
      <c r="K465" s="54">
        <f>SUM(F465:J465)</f>
        <v/>
      </c>
      <c r="L465" s="56">
        <f>ROUND(K465/500,4)</f>
        <v/>
      </c>
      <c r="M465" s="54">
        <f>IF(L465&gt;=0.9,"A+",IF(L465&gt;=0.8,"A",IF(L465&gt;=0.7,"B",IF(L465&gt;=0.6,"C",IF(L465&gt;=0.33,"D","F")))))</f>
        <v/>
      </c>
      <c r="N465" s="54">
        <f>IF(L465&gt;=0.33,"PASS","FAIL")</f>
        <v/>
      </c>
      <c r="O465" s="54">
        <f>L465&gt;=0.33</f>
        <v/>
      </c>
      <c r="P465" s="54">
        <f>RANK(L465,$L$2:$L$1001)</f>
        <v/>
      </c>
      <c r="Q465" s="54">
        <f>SUMPRODUCT(($C$2:$C$1001=C465)*($L$2:$L$1001&gt;L465))+1</f>
        <v/>
      </c>
      <c r="R465" s="57" t="n">
        <v>46091</v>
      </c>
      <c r="S465" s="58" t="n">
        <v>0.3645833333333333</v>
      </c>
      <c r="T465" s="59" t="n">
        <v>0.794</v>
      </c>
      <c r="U465" s="55">
        <f>IF(N465="PASS",IF(L465&gt;=0.9,"Excellent performance","Good, keep improving"),"Needs immediate attention")</f>
        <v/>
      </c>
    </row>
    <row r="466" ht="15" customHeight="1" s="39">
      <c r="A466" s="54" t="inlineStr">
        <is>
          <t>STU0465</t>
        </is>
      </c>
      <c r="B466" s="55" t="inlineStr">
        <is>
          <t>Imran Ahluwalia</t>
        </is>
      </c>
      <c r="C466" s="54" t="n">
        <v>10</v>
      </c>
      <c r="D466" s="54" t="inlineStr">
        <is>
          <t>B</t>
        </is>
      </c>
      <c r="E466" s="54" t="inlineStr">
        <is>
          <t>Male</t>
        </is>
      </c>
      <c r="F466" s="54" t="n">
        <v>84</v>
      </c>
      <c r="G466" s="54" t="n">
        <v>83</v>
      </c>
      <c r="H466" s="54" t="n">
        <v>51</v>
      </c>
      <c r="I466" s="54" t="n">
        <v>75</v>
      </c>
      <c r="J466" s="54" t="n">
        <v>63</v>
      </c>
      <c r="K466" s="54">
        <f>SUM(F466:J466)</f>
        <v/>
      </c>
      <c r="L466" s="56">
        <f>ROUND(K466/500,4)</f>
        <v/>
      </c>
      <c r="M466" s="54">
        <f>IF(L466&gt;=0.9,"A+",IF(L466&gt;=0.8,"A",IF(L466&gt;=0.7,"B",IF(L466&gt;=0.6,"C",IF(L466&gt;=0.33,"D","F")))))</f>
        <v/>
      </c>
      <c r="N466" s="54">
        <f>IF(L466&gt;=0.33,"PASS","FAIL")</f>
        <v/>
      </c>
      <c r="O466" s="54">
        <f>L466&gt;=0.33</f>
        <v/>
      </c>
      <c r="P466" s="54">
        <f>RANK(L466,$L$2:$L$1001)</f>
        <v/>
      </c>
      <c r="Q466" s="54">
        <f>SUMPRODUCT(($C$2:$C$1001=C466)*($L$2:$L$1001&gt;L466))+1</f>
        <v/>
      </c>
      <c r="R466" s="57" t="n">
        <v>46091</v>
      </c>
      <c r="S466" s="58" t="n">
        <v>0.5208333333333334</v>
      </c>
      <c r="T466" s="59" t="n">
        <v>0.8169999999999999</v>
      </c>
      <c r="U466" s="55">
        <f>IF(N466="PASS",IF(L466&gt;=0.9,"Excellent performance","Good, keep improving"),"Needs immediate attention")</f>
        <v/>
      </c>
    </row>
    <row r="467" ht="15" customHeight="1" s="39">
      <c r="A467" s="54" t="inlineStr">
        <is>
          <t>STU0466</t>
        </is>
      </c>
      <c r="B467" s="55" t="inlineStr">
        <is>
          <t>Vanya Shah</t>
        </is>
      </c>
      <c r="C467" s="54" t="n">
        <v>1</v>
      </c>
      <c r="D467" s="54" t="inlineStr">
        <is>
          <t>C</t>
        </is>
      </c>
      <c r="E467" s="54" t="inlineStr">
        <is>
          <t>Female</t>
        </is>
      </c>
      <c r="F467" s="54" t="n">
        <v>70</v>
      </c>
      <c r="G467" s="54" t="n">
        <v>88</v>
      </c>
      <c r="H467" s="54" t="n">
        <v>73</v>
      </c>
      <c r="I467" s="54" t="n">
        <v>76</v>
      </c>
      <c r="J467" s="54" t="n">
        <v>69</v>
      </c>
      <c r="K467" s="54">
        <f>SUM(F467:J467)</f>
        <v/>
      </c>
      <c r="L467" s="56">
        <f>ROUND(K467/500,4)</f>
        <v/>
      </c>
      <c r="M467" s="54">
        <f>IF(L467&gt;=0.9,"A+",IF(L467&gt;=0.8,"A",IF(L467&gt;=0.7,"B",IF(L467&gt;=0.6,"C",IF(L467&gt;=0.33,"D","F")))))</f>
        <v/>
      </c>
      <c r="N467" s="54">
        <f>IF(L467&gt;=0.33,"PASS","FAIL")</f>
        <v/>
      </c>
      <c r="O467" s="54">
        <f>L467&gt;=0.33</f>
        <v/>
      </c>
      <c r="P467" s="54">
        <f>RANK(L467,$L$2:$L$1001)</f>
        <v/>
      </c>
      <c r="Q467" s="54">
        <f>SUMPRODUCT(($C$2:$C$1001=C467)*($L$2:$L$1001&gt;L467))+1</f>
        <v/>
      </c>
      <c r="R467" s="57" t="n">
        <v>46091</v>
      </c>
      <c r="S467" s="58" t="n">
        <v>0.3854166666666667</v>
      </c>
      <c r="T467" s="59" t="n">
        <v>0.783</v>
      </c>
      <c r="U467" s="55">
        <f>IF(N467="PASS",IF(L467&gt;=0.9,"Excellent performance","Good, keep improving"),"Needs immediate attention")</f>
        <v/>
      </c>
    </row>
    <row r="468" ht="15" customHeight="1" s="39">
      <c r="A468" s="54" t="inlineStr">
        <is>
          <t>STU0467</t>
        </is>
      </c>
      <c r="B468" s="55" t="inlineStr">
        <is>
          <t>Gauri Thakur</t>
        </is>
      </c>
      <c r="C468" s="54" t="n">
        <v>12</v>
      </c>
      <c r="D468" s="54" t="inlineStr">
        <is>
          <t>A</t>
        </is>
      </c>
      <c r="E468" s="54" t="inlineStr">
        <is>
          <t>Female</t>
        </is>
      </c>
      <c r="F468" s="54" t="n">
        <v>80</v>
      </c>
      <c r="G468" s="54" t="n">
        <v>58</v>
      </c>
      <c r="H468" s="54" t="n">
        <v>73</v>
      </c>
      <c r="I468" s="54" t="n">
        <v>73</v>
      </c>
      <c r="J468" s="54" t="n">
        <v>74</v>
      </c>
      <c r="K468" s="54">
        <f>SUM(F468:J468)</f>
        <v/>
      </c>
      <c r="L468" s="56">
        <f>ROUND(K468/500,4)</f>
        <v/>
      </c>
      <c r="M468" s="54">
        <f>IF(L468&gt;=0.9,"A+",IF(L468&gt;=0.8,"A",IF(L468&gt;=0.7,"B",IF(L468&gt;=0.6,"C",IF(L468&gt;=0.33,"D","F")))))</f>
        <v/>
      </c>
      <c r="N468" s="54">
        <f>IF(L468&gt;=0.33,"PASS","FAIL")</f>
        <v/>
      </c>
      <c r="O468" s="54">
        <f>L468&gt;=0.33</f>
        <v/>
      </c>
      <c r="P468" s="54">
        <f>RANK(L468,$L$2:$L$1001)</f>
        <v/>
      </c>
      <c r="Q468" s="54">
        <f>SUMPRODUCT(($C$2:$C$1001=C468)*($L$2:$L$1001&gt;L468))+1</f>
        <v/>
      </c>
      <c r="R468" s="57" t="n">
        <v>46091</v>
      </c>
      <c r="S468" s="58" t="n">
        <v>0.4583333333333333</v>
      </c>
      <c r="T468" s="59" t="n">
        <v>0.954</v>
      </c>
      <c r="U468" s="55">
        <f>IF(N468="PASS",IF(L468&gt;=0.9,"Excellent performance","Good, keep improving"),"Needs immediate attention")</f>
        <v/>
      </c>
    </row>
    <row r="469" ht="15" customHeight="1" s="39">
      <c r="A469" s="54" t="inlineStr">
        <is>
          <t>STU0468</t>
        </is>
      </c>
      <c r="B469" s="55" t="inlineStr">
        <is>
          <t>Naveen Khanna</t>
        </is>
      </c>
      <c r="C469" s="54" t="n">
        <v>2</v>
      </c>
      <c r="D469" s="54" t="inlineStr">
        <is>
          <t>A</t>
        </is>
      </c>
      <c r="E469" s="54" t="inlineStr">
        <is>
          <t>Male</t>
        </is>
      </c>
      <c r="F469" s="54" t="n">
        <v>64</v>
      </c>
      <c r="G469" s="54" t="n">
        <v>77</v>
      </c>
      <c r="H469" s="54" t="n">
        <v>72</v>
      </c>
      <c r="I469" s="54" t="n">
        <v>75</v>
      </c>
      <c r="J469" s="54" t="n">
        <v>77</v>
      </c>
      <c r="K469" s="54">
        <f>SUM(F469:J469)</f>
        <v/>
      </c>
      <c r="L469" s="56">
        <f>ROUND(K469/500,4)</f>
        <v/>
      </c>
      <c r="M469" s="54">
        <f>IF(L469&gt;=0.9,"A+",IF(L469&gt;=0.8,"A",IF(L469&gt;=0.7,"B",IF(L469&gt;=0.6,"C",IF(L469&gt;=0.33,"D","F")))))</f>
        <v/>
      </c>
      <c r="N469" s="54">
        <f>IF(L469&gt;=0.33,"PASS","FAIL")</f>
        <v/>
      </c>
      <c r="O469" s="54">
        <f>L469&gt;=0.33</f>
        <v/>
      </c>
      <c r="P469" s="54">
        <f>RANK(L469,$L$2:$L$1001)</f>
        <v/>
      </c>
      <c r="Q469" s="54">
        <f>SUMPRODUCT(($C$2:$C$1001=C469)*($L$2:$L$1001&gt;L469))+1</f>
        <v/>
      </c>
      <c r="R469" s="57" t="n">
        <v>46091</v>
      </c>
      <c r="S469" s="58" t="n">
        <v>0.5</v>
      </c>
      <c r="T469" s="59" t="n">
        <v>0.786</v>
      </c>
      <c r="U469" s="55">
        <f>IF(N469="PASS",IF(L469&gt;=0.9,"Excellent performance","Good, keep improving"),"Needs immediate attention")</f>
        <v/>
      </c>
    </row>
    <row r="470" ht="15" customHeight="1" s="39">
      <c r="A470" s="54" t="inlineStr">
        <is>
          <t>STU0469</t>
        </is>
      </c>
      <c r="B470" s="55" t="inlineStr">
        <is>
          <t>Karan Dubey</t>
        </is>
      </c>
      <c r="C470" s="54" t="n">
        <v>8</v>
      </c>
      <c r="D470" s="54" t="inlineStr">
        <is>
          <t>D</t>
        </is>
      </c>
      <c r="E470" s="54" t="inlineStr">
        <is>
          <t>Male</t>
        </is>
      </c>
      <c r="F470" s="54" t="n">
        <v>62</v>
      </c>
      <c r="G470" s="54" t="n">
        <v>83</v>
      </c>
      <c r="H470" s="54" t="n">
        <v>63</v>
      </c>
      <c r="I470" s="54" t="n">
        <v>59</v>
      </c>
      <c r="J470" s="54" t="n">
        <v>86</v>
      </c>
      <c r="K470" s="54">
        <f>SUM(F470:J470)</f>
        <v/>
      </c>
      <c r="L470" s="56">
        <f>ROUND(K470/500,4)</f>
        <v/>
      </c>
      <c r="M470" s="54">
        <f>IF(L470&gt;=0.9,"A+",IF(L470&gt;=0.8,"A",IF(L470&gt;=0.7,"B",IF(L470&gt;=0.6,"C",IF(L470&gt;=0.33,"D","F")))))</f>
        <v/>
      </c>
      <c r="N470" s="54">
        <f>IF(L470&gt;=0.33,"PASS","FAIL")</f>
        <v/>
      </c>
      <c r="O470" s="54">
        <f>L470&gt;=0.33</f>
        <v/>
      </c>
      <c r="P470" s="54">
        <f>RANK(L470,$L$2:$L$1001)</f>
        <v/>
      </c>
      <c r="Q470" s="54">
        <f>SUMPRODUCT(($C$2:$C$1001=C470)*($L$2:$L$1001&gt;L470))+1</f>
        <v/>
      </c>
      <c r="R470" s="57" t="n">
        <v>46091</v>
      </c>
      <c r="S470" s="58" t="n">
        <v>0.4270833333333333</v>
      </c>
      <c r="T470" s="59" t="n">
        <v>0.858</v>
      </c>
      <c r="U470" s="55">
        <f>IF(N470="PASS",IF(L470&gt;=0.9,"Excellent performance","Good, keep improving"),"Needs immediate attention")</f>
        <v/>
      </c>
    </row>
    <row r="471" ht="15" customHeight="1" s="39">
      <c r="A471" s="54" t="inlineStr">
        <is>
          <t>STU0470</t>
        </is>
      </c>
      <c r="B471" s="55" t="inlineStr">
        <is>
          <t>Ishaan Bhat</t>
        </is>
      </c>
      <c r="C471" s="54" t="n">
        <v>5</v>
      </c>
      <c r="D471" s="54" t="inlineStr">
        <is>
          <t>B</t>
        </is>
      </c>
      <c r="E471" s="54" t="inlineStr">
        <is>
          <t>Male</t>
        </is>
      </c>
      <c r="F471" s="54" t="n">
        <v>55</v>
      </c>
      <c r="G471" s="54" t="n">
        <v>71</v>
      </c>
      <c r="H471" s="54" t="n">
        <v>61</v>
      </c>
      <c r="I471" s="54" t="n">
        <v>64</v>
      </c>
      <c r="J471" s="54" t="n">
        <v>72</v>
      </c>
      <c r="K471" s="54">
        <f>SUM(F471:J471)</f>
        <v/>
      </c>
      <c r="L471" s="56">
        <f>ROUND(K471/500,4)</f>
        <v/>
      </c>
      <c r="M471" s="54">
        <f>IF(L471&gt;=0.9,"A+",IF(L471&gt;=0.8,"A",IF(L471&gt;=0.7,"B",IF(L471&gt;=0.6,"C",IF(L471&gt;=0.33,"D","F")))))</f>
        <v/>
      </c>
      <c r="N471" s="54">
        <f>IF(L471&gt;=0.33,"PASS","FAIL")</f>
        <v/>
      </c>
      <c r="O471" s="54">
        <f>L471&gt;=0.33</f>
        <v/>
      </c>
      <c r="P471" s="54">
        <f>RANK(L471,$L$2:$L$1001)</f>
        <v/>
      </c>
      <c r="Q471" s="54">
        <f>SUMPRODUCT(($C$2:$C$1001=C471)*($L$2:$L$1001&gt;L471))+1</f>
        <v/>
      </c>
      <c r="R471" s="57" t="n">
        <v>46091</v>
      </c>
      <c r="S471" s="58" t="n">
        <v>0.40625</v>
      </c>
      <c r="T471" s="59" t="n">
        <v>0.956</v>
      </c>
      <c r="U471" s="55">
        <f>IF(N471="PASS",IF(L471&gt;=0.9,"Excellent performance","Good, keep improving"),"Needs immediate attention")</f>
        <v/>
      </c>
    </row>
    <row r="472" ht="15" customHeight="1" s="39">
      <c r="A472" s="54" t="inlineStr">
        <is>
          <t>STU0471</t>
        </is>
      </c>
      <c r="B472" s="55" t="inlineStr">
        <is>
          <t>Rahul Pillai</t>
        </is>
      </c>
      <c r="C472" s="54" t="n">
        <v>9</v>
      </c>
      <c r="D472" s="54" t="inlineStr">
        <is>
          <t>C</t>
        </is>
      </c>
      <c r="E472" s="54" t="inlineStr">
        <is>
          <t>Male</t>
        </is>
      </c>
      <c r="F472" s="54" t="n">
        <v>72</v>
      </c>
      <c r="G472" s="54" t="n">
        <v>68</v>
      </c>
      <c r="H472" s="54" t="n">
        <v>71</v>
      </c>
      <c r="I472" s="54" t="n">
        <v>76</v>
      </c>
      <c r="J472" s="54" t="n">
        <v>67</v>
      </c>
      <c r="K472" s="54">
        <f>SUM(F472:J472)</f>
        <v/>
      </c>
      <c r="L472" s="56">
        <f>ROUND(K472/500,4)</f>
        <v/>
      </c>
      <c r="M472" s="54">
        <f>IF(L472&gt;=0.9,"A+",IF(L472&gt;=0.8,"A",IF(L472&gt;=0.7,"B",IF(L472&gt;=0.6,"C",IF(L472&gt;=0.33,"D","F")))))</f>
        <v/>
      </c>
      <c r="N472" s="54">
        <f>IF(L472&gt;=0.33,"PASS","FAIL")</f>
        <v/>
      </c>
      <c r="O472" s="54">
        <f>L472&gt;=0.33</f>
        <v/>
      </c>
      <c r="P472" s="54">
        <f>RANK(L472,$L$2:$L$1001)</f>
        <v/>
      </c>
      <c r="Q472" s="54">
        <f>SUMPRODUCT(($C$2:$C$1001=C472)*($L$2:$L$1001&gt;L472))+1</f>
        <v/>
      </c>
      <c r="R472" s="57" t="n">
        <v>46091</v>
      </c>
      <c r="S472" s="58" t="n">
        <v>0.4583333333333333</v>
      </c>
      <c r="T472" s="59" t="n">
        <v>0.858</v>
      </c>
      <c r="U472" s="55">
        <f>IF(N472="PASS",IF(L472&gt;=0.9,"Excellent performance","Good, keep improving"),"Needs immediate attention")</f>
        <v/>
      </c>
    </row>
    <row r="473" ht="15" customHeight="1" s="39">
      <c r="A473" s="54" t="inlineStr">
        <is>
          <t>STU0472</t>
        </is>
      </c>
      <c r="B473" s="55" t="inlineStr">
        <is>
          <t>Atharv Nair</t>
        </is>
      </c>
      <c r="C473" s="54" t="n">
        <v>5</v>
      </c>
      <c r="D473" s="54" t="inlineStr">
        <is>
          <t>B</t>
        </is>
      </c>
      <c r="E473" s="54" t="inlineStr">
        <is>
          <t>Male</t>
        </is>
      </c>
      <c r="F473" s="54" t="n">
        <v>100</v>
      </c>
      <c r="G473" s="54" t="n">
        <v>90</v>
      </c>
      <c r="H473" s="54" t="n">
        <v>100</v>
      </c>
      <c r="I473" s="54" t="n">
        <v>98</v>
      </c>
      <c r="J473" s="54" t="n">
        <v>100</v>
      </c>
      <c r="K473" s="54">
        <f>SUM(F473:J473)</f>
        <v/>
      </c>
      <c r="L473" s="56">
        <f>ROUND(K473/500,4)</f>
        <v/>
      </c>
      <c r="M473" s="54">
        <f>IF(L473&gt;=0.9,"A+",IF(L473&gt;=0.8,"A",IF(L473&gt;=0.7,"B",IF(L473&gt;=0.6,"C",IF(L473&gt;=0.33,"D","F")))))</f>
        <v/>
      </c>
      <c r="N473" s="54">
        <f>IF(L473&gt;=0.33,"PASS","FAIL")</f>
        <v/>
      </c>
      <c r="O473" s="54">
        <f>L473&gt;=0.33</f>
        <v/>
      </c>
      <c r="P473" s="54">
        <f>RANK(L473,$L$2:$L$1001)</f>
        <v/>
      </c>
      <c r="Q473" s="54">
        <f>SUMPRODUCT(($C$2:$C$1001=C473)*($L$2:$L$1001&gt;L473))+1</f>
        <v/>
      </c>
      <c r="R473" s="57" t="n">
        <v>46091</v>
      </c>
      <c r="S473" s="58" t="n">
        <v>0.46875</v>
      </c>
      <c r="T473" s="59" t="n">
        <v>0.986</v>
      </c>
      <c r="U473" s="55">
        <f>IF(N473="PASS",IF(L473&gt;=0.9,"Excellent performance","Good, keep improving"),"Needs immediate attention")</f>
        <v/>
      </c>
    </row>
    <row r="474" ht="15" customHeight="1" s="39">
      <c r="A474" s="54" t="inlineStr">
        <is>
          <t>STU0473</t>
        </is>
      </c>
      <c r="B474" s="55" t="inlineStr">
        <is>
          <t>Ishita Sharma</t>
        </is>
      </c>
      <c r="C474" s="54" t="n">
        <v>2</v>
      </c>
      <c r="D474" s="54" t="inlineStr">
        <is>
          <t>A</t>
        </is>
      </c>
      <c r="E474" s="54" t="inlineStr">
        <is>
          <t>Female</t>
        </is>
      </c>
      <c r="F474" s="54" t="n">
        <v>79</v>
      </c>
      <c r="G474" s="54" t="n">
        <v>77</v>
      </c>
      <c r="H474" s="54" t="n">
        <v>75</v>
      </c>
      <c r="I474" s="54" t="n">
        <v>72</v>
      </c>
      <c r="J474" s="54" t="n">
        <v>58</v>
      </c>
      <c r="K474" s="54">
        <f>SUM(F474:J474)</f>
        <v/>
      </c>
      <c r="L474" s="56">
        <f>ROUND(K474/500,4)</f>
        <v/>
      </c>
      <c r="M474" s="54">
        <f>IF(L474&gt;=0.9,"A+",IF(L474&gt;=0.8,"A",IF(L474&gt;=0.7,"B",IF(L474&gt;=0.6,"C",IF(L474&gt;=0.33,"D","F")))))</f>
        <v/>
      </c>
      <c r="N474" s="54">
        <f>IF(L474&gt;=0.33,"PASS","FAIL")</f>
        <v/>
      </c>
      <c r="O474" s="54">
        <f>L474&gt;=0.33</f>
        <v/>
      </c>
      <c r="P474" s="54">
        <f>RANK(L474,$L$2:$L$1001)</f>
        <v/>
      </c>
      <c r="Q474" s="54">
        <f>SUMPRODUCT(($C$2:$C$1001=C474)*($L$2:$L$1001&gt;L474))+1</f>
        <v/>
      </c>
      <c r="R474" s="57" t="n">
        <v>46091</v>
      </c>
      <c r="S474" s="58" t="n">
        <v>0.5</v>
      </c>
      <c r="T474" s="59" t="n">
        <v>0.967</v>
      </c>
      <c r="U474" s="55">
        <f>IF(N474="PASS",IF(L474&gt;=0.9,"Excellent performance","Good, keep improving"),"Needs immediate attention")</f>
        <v/>
      </c>
    </row>
    <row r="475" ht="15" customHeight="1" s="39">
      <c r="A475" s="54" t="inlineStr">
        <is>
          <t>STU0474</t>
        </is>
      </c>
      <c r="B475" s="55" t="inlineStr">
        <is>
          <t>Rudra Kumar</t>
        </is>
      </c>
      <c r="C475" s="54" t="n">
        <v>8</v>
      </c>
      <c r="D475" s="54" t="inlineStr">
        <is>
          <t>B</t>
        </is>
      </c>
      <c r="E475" s="54" t="inlineStr">
        <is>
          <t>Male</t>
        </is>
      </c>
      <c r="F475" s="54" t="n">
        <v>69</v>
      </c>
      <c r="G475" s="54" t="n">
        <v>78</v>
      </c>
      <c r="H475" s="54" t="n">
        <v>70</v>
      </c>
      <c r="I475" s="54" t="n">
        <v>58</v>
      </c>
      <c r="J475" s="54" t="n">
        <v>49</v>
      </c>
      <c r="K475" s="54">
        <f>SUM(F475:J475)</f>
        <v/>
      </c>
      <c r="L475" s="56">
        <f>ROUND(K475/500,4)</f>
        <v/>
      </c>
      <c r="M475" s="54">
        <f>IF(L475&gt;=0.9,"A+",IF(L475&gt;=0.8,"A",IF(L475&gt;=0.7,"B",IF(L475&gt;=0.6,"C",IF(L475&gt;=0.33,"D","F")))))</f>
        <v/>
      </c>
      <c r="N475" s="54">
        <f>IF(L475&gt;=0.33,"PASS","FAIL")</f>
        <v/>
      </c>
      <c r="O475" s="54">
        <f>L475&gt;=0.33</f>
        <v/>
      </c>
      <c r="P475" s="54">
        <f>RANK(L475,$L$2:$L$1001)</f>
        <v/>
      </c>
      <c r="Q475" s="54">
        <f>SUMPRODUCT(($C$2:$C$1001=C475)*($L$2:$L$1001&gt;L475))+1</f>
        <v/>
      </c>
      <c r="R475" s="57" t="n">
        <v>46091</v>
      </c>
      <c r="S475" s="58" t="n">
        <v>0.34375</v>
      </c>
      <c r="T475" s="59" t="n">
        <v>0.78</v>
      </c>
      <c r="U475" s="55">
        <f>IF(N475="PASS",IF(L475&gt;=0.9,"Excellent performance","Good, keep improving"),"Needs immediate attention")</f>
        <v/>
      </c>
    </row>
    <row r="476" ht="15" customHeight="1" s="39">
      <c r="A476" s="54" t="inlineStr">
        <is>
          <t>STU0475</t>
        </is>
      </c>
      <c r="B476" s="55" t="inlineStr">
        <is>
          <t>Aakash Naidu</t>
        </is>
      </c>
      <c r="C476" s="54" t="n">
        <v>3</v>
      </c>
      <c r="D476" s="54" t="inlineStr">
        <is>
          <t>D</t>
        </is>
      </c>
      <c r="E476" s="54" t="inlineStr">
        <is>
          <t>Male</t>
        </is>
      </c>
      <c r="F476" s="54" t="n">
        <v>57</v>
      </c>
      <c r="G476" s="54" t="n">
        <v>71</v>
      </c>
      <c r="H476" s="54" t="n">
        <v>73</v>
      </c>
      <c r="I476" s="54" t="n">
        <v>68</v>
      </c>
      <c r="J476" s="54" t="n">
        <v>70</v>
      </c>
      <c r="K476" s="54">
        <f>SUM(F476:J476)</f>
        <v/>
      </c>
      <c r="L476" s="56">
        <f>ROUND(K476/500,4)</f>
        <v/>
      </c>
      <c r="M476" s="54">
        <f>IF(L476&gt;=0.9,"A+",IF(L476&gt;=0.8,"A",IF(L476&gt;=0.7,"B",IF(L476&gt;=0.6,"C",IF(L476&gt;=0.33,"D","F")))))</f>
        <v/>
      </c>
      <c r="N476" s="54">
        <f>IF(L476&gt;=0.33,"PASS","FAIL")</f>
        <v/>
      </c>
      <c r="O476" s="54">
        <f>L476&gt;=0.33</f>
        <v/>
      </c>
      <c r="P476" s="54">
        <f>RANK(L476,$L$2:$L$1001)</f>
        <v/>
      </c>
      <c r="Q476" s="54">
        <f>SUMPRODUCT(($C$2:$C$1001=C476)*($L$2:$L$1001&gt;L476))+1</f>
        <v/>
      </c>
      <c r="R476" s="57" t="n">
        <v>46091</v>
      </c>
      <c r="S476" s="58" t="n">
        <v>0.3333333333333333</v>
      </c>
      <c r="T476" s="59" t="n">
        <v>0.862</v>
      </c>
      <c r="U476" s="55">
        <f>IF(N476="PASS",IF(L476&gt;=0.9,"Excellent performance","Good, keep improving"),"Needs immediate attention")</f>
        <v/>
      </c>
    </row>
    <row r="477" ht="15" customHeight="1" s="39">
      <c r="A477" s="54" t="inlineStr">
        <is>
          <t>STU0476</t>
        </is>
      </c>
      <c r="B477" s="55" t="inlineStr">
        <is>
          <t>Yug Kulkarni</t>
        </is>
      </c>
      <c r="C477" s="54" t="n">
        <v>9</v>
      </c>
      <c r="D477" s="54" t="inlineStr">
        <is>
          <t>A</t>
        </is>
      </c>
      <c r="E477" s="54" t="inlineStr">
        <is>
          <t>Male</t>
        </is>
      </c>
      <c r="F477" s="54" t="n">
        <v>61</v>
      </c>
      <c r="G477" s="54" t="n">
        <v>70</v>
      </c>
      <c r="H477" s="54" t="n">
        <v>64</v>
      </c>
      <c r="I477" s="54" t="n">
        <v>95</v>
      </c>
      <c r="J477" s="54" t="n">
        <v>54</v>
      </c>
      <c r="K477" s="54">
        <f>SUM(F477:J477)</f>
        <v/>
      </c>
      <c r="L477" s="56">
        <f>ROUND(K477/500,4)</f>
        <v/>
      </c>
      <c r="M477" s="54">
        <f>IF(L477&gt;=0.9,"A+",IF(L477&gt;=0.8,"A",IF(L477&gt;=0.7,"B",IF(L477&gt;=0.6,"C",IF(L477&gt;=0.33,"D","F")))))</f>
        <v/>
      </c>
      <c r="N477" s="54">
        <f>IF(L477&gt;=0.33,"PASS","FAIL")</f>
        <v/>
      </c>
      <c r="O477" s="54">
        <f>L477&gt;=0.33</f>
        <v/>
      </c>
      <c r="P477" s="54">
        <f>RANK(L477,$L$2:$L$1001)</f>
        <v/>
      </c>
      <c r="Q477" s="54">
        <f>SUMPRODUCT(($C$2:$C$1001=C477)*($L$2:$L$1001&gt;L477))+1</f>
        <v/>
      </c>
      <c r="R477" s="57" t="n">
        <v>46091</v>
      </c>
      <c r="S477" s="58" t="n">
        <v>0.4895833333333333</v>
      </c>
      <c r="T477" s="59" t="n">
        <v>0.901</v>
      </c>
      <c r="U477" s="55">
        <f>IF(N477="PASS",IF(L477&gt;=0.9,"Excellent performance","Good, keep improving"),"Needs immediate attention")</f>
        <v/>
      </c>
    </row>
    <row r="478" ht="15" customHeight="1" s="39">
      <c r="A478" s="54" t="inlineStr">
        <is>
          <t>STU0477</t>
        </is>
      </c>
      <c r="B478" s="55" t="inlineStr">
        <is>
          <t>Dhruv Das</t>
        </is>
      </c>
      <c r="C478" s="54" t="n">
        <v>5</v>
      </c>
      <c r="D478" s="54" t="inlineStr">
        <is>
          <t>A</t>
        </is>
      </c>
      <c r="E478" s="54" t="inlineStr">
        <is>
          <t>Male</t>
        </is>
      </c>
      <c r="F478" s="54" t="n">
        <v>28</v>
      </c>
      <c r="G478" s="54" t="n">
        <v>37</v>
      </c>
      <c r="H478" s="54" t="n">
        <v>46</v>
      </c>
      <c r="I478" s="54" t="n">
        <v>44</v>
      </c>
      <c r="J478" s="54" t="n">
        <v>56</v>
      </c>
      <c r="K478" s="54">
        <f>SUM(F478:J478)</f>
        <v/>
      </c>
      <c r="L478" s="56">
        <f>ROUND(K478/500,4)</f>
        <v/>
      </c>
      <c r="M478" s="54">
        <f>IF(L478&gt;=0.9,"A+",IF(L478&gt;=0.8,"A",IF(L478&gt;=0.7,"B",IF(L478&gt;=0.6,"C",IF(L478&gt;=0.33,"D","F")))))</f>
        <v/>
      </c>
      <c r="N478" s="54">
        <f>IF(L478&gt;=0.33,"PASS","FAIL")</f>
        <v/>
      </c>
      <c r="O478" s="54">
        <f>L478&gt;=0.33</f>
        <v/>
      </c>
      <c r="P478" s="54">
        <f>RANK(L478,$L$2:$L$1001)</f>
        <v/>
      </c>
      <c r="Q478" s="54">
        <f>SUMPRODUCT(($C$2:$C$1001=C478)*($L$2:$L$1001&gt;L478))+1</f>
        <v/>
      </c>
      <c r="R478" s="57" t="n">
        <v>46091</v>
      </c>
      <c r="S478" s="58" t="n">
        <v>0.53125</v>
      </c>
      <c r="T478" s="59" t="n">
        <v>0.796</v>
      </c>
      <c r="U478" s="55">
        <f>IF(N478="PASS",IF(L478&gt;=0.9,"Excellent performance","Good, keep improving"),"Needs immediate attention")</f>
        <v/>
      </c>
    </row>
    <row r="479" ht="15" customHeight="1" s="39">
      <c r="A479" s="54" t="inlineStr">
        <is>
          <t>STU0478</t>
        </is>
      </c>
      <c r="B479" s="55" t="inlineStr">
        <is>
          <t>Chirag Saxena</t>
        </is>
      </c>
      <c r="C479" s="54" t="n">
        <v>11</v>
      </c>
      <c r="D479" s="54" t="inlineStr">
        <is>
          <t>C</t>
        </is>
      </c>
      <c r="E479" s="54" t="inlineStr">
        <is>
          <t>Male</t>
        </is>
      </c>
      <c r="F479" s="54" t="n">
        <v>85</v>
      </c>
      <c r="G479" s="54" t="n">
        <v>69</v>
      </c>
      <c r="H479" s="54" t="n">
        <v>61</v>
      </c>
      <c r="I479" s="54" t="n">
        <v>100</v>
      </c>
      <c r="J479" s="54" t="n">
        <v>67</v>
      </c>
      <c r="K479" s="54">
        <f>SUM(F479:J479)</f>
        <v/>
      </c>
      <c r="L479" s="56">
        <f>ROUND(K479/500,4)</f>
        <v/>
      </c>
      <c r="M479" s="54">
        <f>IF(L479&gt;=0.9,"A+",IF(L479&gt;=0.8,"A",IF(L479&gt;=0.7,"B",IF(L479&gt;=0.6,"C",IF(L479&gt;=0.33,"D","F")))))</f>
        <v/>
      </c>
      <c r="N479" s="54">
        <f>IF(L479&gt;=0.33,"PASS","FAIL")</f>
        <v/>
      </c>
      <c r="O479" s="54">
        <f>L479&gt;=0.33</f>
        <v/>
      </c>
      <c r="P479" s="54">
        <f>RANK(L479,$L$2:$L$1001)</f>
        <v/>
      </c>
      <c r="Q479" s="54">
        <f>SUMPRODUCT(($C$2:$C$1001=C479)*($L$2:$L$1001&gt;L479))+1</f>
        <v/>
      </c>
      <c r="R479" s="57" t="n">
        <v>46091</v>
      </c>
      <c r="S479" s="58" t="n">
        <v>0.4791666666666667</v>
      </c>
      <c r="T479" s="59" t="n">
        <v>0.88</v>
      </c>
      <c r="U479" s="55">
        <f>IF(N479="PASS",IF(L479&gt;=0.9,"Excellent performance","Good, keep improving"),"Needs immediate attention")</f>
        <v/>
      </c>
    </row>
    <row r="480" ht="15" customHeight="1" s="39">
      <c r="A480" s="54" t="inlineStr">
        <is>
          <t>STU0479</t>
        </is>
      </c>
      <c r="B480" s="55" t="inlineStr">
        <is>
          <t>Jiya Sharma</t>
        </is>
      </c>
      <c r="C480" s="54" t="n">
        <v>9</v>
      </c>
      <c r="D480" s="54" t="inlineStr">
        <is>
          <t>B</t>
        </is>
      </c>
      <c r="E480" s="54" t="inlineStr">
        <is>
          <t>Female</t>
        </is>
      </c>
      <c r="F480" s="54" t="n">
        <v>98</v>
      </c>
      <c r="G480" s="54" t="n">
        <v>70</v>
      </c>
      <c r="H480" s="54" t="n">
        <v>53</v>
      </c>
      <c r="I480" s="54" t="n">
        <v>72</v>
      </c>
      <c r="J480" s="54" t="n">
        <v>68</v>
      </c>
      <c r="K480" s="54">
        <f>SUM(F480:J480)</f>
        <v/>
      </c>
      <c r="L480" s="56">
        <f>ROUND(K480/500,4)</f>
        <v/>
      </c>
      <c r="M480" s="54">
        <f>IF(L480&gt;=0.9,"A+",IF(L480&gt;=0.8,"A",IF(L480&gt;=0.7,"B",IF(L480&gt;=0.6,"C",IF(L480&gt;=0.33,"D","F")))))</f>
        <v/>
      </c>
      <c r="N480" s="54">
        <f>IF(L480&gt;=0.33,"PASS","FAIL")</f>
        <v/>
      </c>
      <c r="O480" s="54">
        <f>L480&gt;=0.33</f>
        <v/>
      </c>
      <c r="P480" s="54">
        <f>RANK(L480,$L$2:$L$1001)</f>
        <v/>
      </c>
      <c r="Q480" s="54">
        <f>SUMPRODUCT(($C$2:$C$1001=C480)*($L$2:$L$1001&gt;L480))+1</f>
        <v/>
      </c>
      <c r="R480" s="57" t="n">
        <v>46091</v>
      </c>
      <c r="S480" s="58" t="n">
        <v>0.4895833333333333</v>
      </c>
      <c r="T480" s="59" t="n">
        <v>0.895</v>
      </c>
      <c r="U480" s="55">
        <f>IF(N480="PASS",IF(L480&gt;=0.9,"Excellent performance","Good, keep improving"),"Needs immediate attention")</f>
        <v/>
      </c>
    </row>
    <row r="481" ht="15" customHeight="1" s="39">
      <c r="A481" s="54" t="inlineStr">
        <is>
          <t>STU0480</t>
        </is>
      </c>
      <c r="B481" s="55" t="inlineStr">
        <is>
          <t>Mohit Pandey</t>
        </is>
      </c>
      <c r="C481" s="54" t="n">
        <v>5</v>
      </c>
      <c r="D481" s="54" t="inlineStr">
        <is>
          <t>A</t>
        </is>
      </c>
      <c r="E481" s="54" t="inlineStr">
        <is>
          <t>Male</t>
        </is>
      </c>
      <c r="F481" s="54" t="n">
        <v>86</v>
      </c>
      <c r="G481" s="54" t="n">
        <v>82</v>
      </c>
      <c r="H481" s="54" t="n">
        <v>65</v>
      </c>
      <c r="I481" s="54" t="n">
        <v>69</v>
      </c>
      <c r="J481" s="54" t="n">
        <v>84</v>
      </c>
      <c r="K481" s="54">
        <f>SUM(F481:J481)</f>
        <v/>
      </c>
      <c r="L481" s="56">
        <f>ROUND(K481/500,4)</f>
        <v/>
      </c>
      <c r="M481" s="54">
        <f>IF(L481&gt;=0.9,"A+",IF(L481&gt;=0.8,"A",IF(L481&gt;=0.7,"B",IF(L481&gt;=0.6,"C",IF(L481&gt;=0.33,"D","F")))))</f>
        <v/>
      </c>
      <c r="N481" s="54">
        <f>IF(L481&gt;=0.33,"PASS","FAIL")</f>
        <v/>
      </c>
      <c r="O481" s="54">
        <f>L481&gt;=0.33</f>
        <v/>
      </c>
      <c r="P481" s="54">
        <f>RANK(L481,$L$2:$L$1001)</f>
        <v/>
      </c>
      <c r="Q481" s="54">
        <f>SUMPRODUCT(($C$2:$C$1001=C481)*($L$2:$L$1001&gt;L481))+1</f>
        <v/>
      </c>
      <c r="R481" s="57" t="n">
        <v>46091</v>
      </c>
      <c r="S481" s="58" t="n">
        <v>0.5104166666666666</v>
      </c>
      <c r="T481" s="59" t="n">
        <v>0.93</v>
      </c>
      <c r="U481" s="55">
        <f>IF(N481="PASS",IF(L481&gt;=0.9,"Excellent performance","Good, keep improving"),"Needs immediate attention")</f>
        <v/>
      </c>
    </row>
    <row r="482" ht="15" customHeight="1" s="39">
      <c r="A482" s="54" t="inlineStr">
        <is>
          <t>STU0481</t>
        </is>
      </c>
      <c r="B482" s="55" t="inlineStr">
        <is>
          <t>Arjun Banerjee</t>
        </is>
      </c>
      <c r="C482" s="54" t="n">
        <v>1</v>
      </c>
      <c r="D482" s="54" t="inlineStr">
        <is>
          <t>B</t>
        </is>
      </c>
      <c r="E482" s="54" t="inlineStr">
        <is>
          <t>Male</t>
        </is>
      </c>
      <c r="F482" s="54" t="n">
        <v>79</v>
      </c>
      <c r="G482" s="54" t="n">
        <v>74</v>
      </c>
      <c r="H482" s="54" t="n">
        <v>75</v>
      </c>
      <c r="I482" s="54" t="n">
        <v>92</v>
      </c>
      <c r="J482" s="54" t="n">
        <v>53</v>
      </c>
      <c r="K482" s="54">
        <f>SUM(F482:J482)</f>
        <v/>
      </c>
      <c r="L482" s="56">
        <f>ROUND(K482/500,4)</f>
        <v/>
      </c>
      <c r="M482" s="54">
        <f>IF(L482&gt;=0.9,"A+",IF(L482&gt;=0.8,"A",IF(L482&gt;=0.7,"B",IF(L482&gt;=0.6,"C",IF(L482&gt;=0.33,"D","F")))))</f>
        <v/>
      </c>
      <c r="N482" s="54">
        <f>IF(L482&gt;=0.33,"PASS","FAIL")</f>
        <v/>
      </c>
      <c r="O482" s="54">
        <f>L482&gt;=0.33</f>
        <v/>
      </c>
      <c r="P482" s="54">
        <f>RANK(L482,$L$2:$L$1001)</f>
        <v/>
      </c>
      <c r="Q482" s="54">
        <f>SUMPRODUCT(($C$2:$C$1001=C482)*($L$2:$L$1001&gt;L482))+1</f>
        <v/>
      </c>
      <c r="R482" s="57" t="n">
        <v>46091</v>
      </c>
      <c r="S482" s="58" t="n">
        <v>0.4583333333333333</v>
      </c>
      <c r="T482" s="59" t="n">
        <v>0.906</v>
      </c>
      <c r="U482" s="55">
        <f>IF(N482="PASS",IF(L482&gt;=0.9,"Excellent performance","Good, keep improving"),"Needs immediate attention")</f>
        <v/>
      </c>
    </row>
    <row r="483" ht="15" customHeight="1" s="39">
      <c r="A483" s="54" t="inlineStr">
        <is>
          <t>STU0482</t>
        </is>
      </c>
      <c r="B483" s="55" t="inlineStr">
        <is>
          <t>Devansh Saxena</t>
        </is>
      </c>
      <c r="C483" s="54" t="n">
        <v>10</v>
      </c>
      <c r="D483" s="54" t="inlineStr">
        <is>
          <t>B</t>
        </is>
      </c>
      <c r="E483" s="54" t="inlineStr">
        <is>
          <t>Male</t>
        </is>
      </c>
      <c r="F483" s="54" t="n">
        <v>60</v>
      </c>
      <c r="G483" s="54" t="n">
        <v>56</v>
      </c>
      <c r="H483" s="54" t="n">
        <v>50</v>
      </c>
      <c r="I483" s="54" t="n">
        <v>67</v>
      </c>
      <c r="J483" s="54" t="n">
        <v>61</v>
      </c>
      <c r="K483" s="54">
        <f>SUM(F483:J483)</f>
        <v/>
      </c>
      <c r="L483" s="56">
        <f>ROUND(K483/500,4)</f>
        <v/>
      </c>
      <c r="M483" s="54">
        <f>IF(L483&gt;=0.9,"A+",IF(L483&gt;=0.8,"A",IF(L483&gt;=0.7,"B",IF(L483&gt;=0.6,"C",IF(L483&gt;=0.33,"D","F")))))</f>
        <v/>
      </c>
      <c r="N483" s="54">
        <f>IF(L483&gt;=0.33,"PASS","FAIL")</f>
        <v/>
      </c>
      <c r="O483" s="54">
        <f>L483&gt;=0.33</f>
        <v/>
      </c>
      <c r="P483" s="54">
        <f>RANK(L483,$L$2:$L$1001)</f>
        <v/>
      </c>
      <c r="Q483" s="54">
        <f>SUMPRODUCT(($C$2:$C$1001=C483)*($L$2:$L$1001&gt;L483))+1</f>
        <v/>
      </c>
      <c r="R483" s="57" t="n">
        <v>46091</v>
      </c>
      <c r="S483" s="58" t="n">
        <v>0.5</v>
      </c>
      <c r="T483" s="59" t="n">
        <v>0.857</v>
      </c>
      <c r="U483" s="55">
        <f>IF(N483="PASS",IF(L483&gt;=0.9,"Excellent performance","Good, keep improving"),"Needs immediate attention")</f>
        <v/>
      </c>
    </row>
    <row r="484" ht="15" customHeight="1" s="39">
      <c r="A484" s="54" t="inlineStr">
        <is>
          <t>STU0483</t>
        </is>
      </c>
      <c r="B484" s="55" t="inlineStr">
        <is>
          <t>Gauri Singh</t>
        </is>
      </c>
      <c r="C484" s="54" t="n">
        <v>8</v>
      </c>
      <c r="D484" s="54" t="inlineStr">
        <is>
          <t>D</t>
        </is>
      </c>
      <c r="E484" s="54" t="inlineStr">
        <is>
          <t>Female</t>
        </is>
      </c>
      <c r="F484" s="54" t="n">
        <v>5</v>
      </c>
      <c r="G484" s="54" t="n">
        <v>31</v>
      </c>
      <c r="H484" s="54" t="n">
        <v>40</v>
      </c>
      <c r="I484" s="54" t="n">
        <v>94</v>
      </c>
      <c r="J484" s="54" t="n">
        <v>18</v>
      </c>
      <c r="K484" s="54">
        <f>SUM(F484:J484)</f>
        <v/>
      </c>
      <c r="L484" s="56">
        <f>ROUND(K484/500,4)</f>
        <v/>
      </c>
      <c r="M484" s="54">
        <f>IF(L484&gt;=0.9,"A+",IF(L484&gt;=0.8,"A",IF(L484&gt;=0.7,"B",IF(L484&gt;=0.6,"C",IF(L484&gt;=0.33,"D","F")))))</f>
        <v/>
      </c>
      <c r="N484" s="54">
        <f>IF(L484&gt;=0.33,"PASS","FAIL")</f>
        <v/>
      </c>
      <c r="O484" s="54">
        <f>L484&gt;=0.33</f>
        <v/>
      </c>
      <c r="P484" s="54">
        <f>RANK(L484,$L$2:$L$1001)</f>
        <v/>
      </c>
      <c r="Q484" s="54">
        <f>SUMPRODUCT(($C$2:$C$1001=C484)*($L$2:$L$1001&gt;L484))+1</f>
        <v/>
      </c>
      <c r="R484" s="57" t="n">
        <v>46091</v>
      </c>
      <c r="S484" s="58" t="n">
        <v>0.53125</v>
      </c>
      <c r="T484" s="59" t="n">
        <v>0.735</v>
      </c>
      <c r="U484" s="55">
        <f>IF(N484="PASS",IF(L484&gt;=0.9,"Excellent performance","Good, keep improving"),"Needs immediate attention")</f>
        <v/>
      </c>
    </row>
    <row r="485" ht="15" customHeight="1" s="39">
      <c r="A485" s="54" t="inlineStr">
        <is>
          <t>STU0484</t>
        </is>
      </c>
      <c r="B485" s="55" t="inlineStr">
        <is>
          <t>Yashvi Sen</t>
        </is>
      </c>
      <c r="C485" s="54" t="n">
        <v>7</v>
      </c>
      <c r="D485" s="54" t="inlineStr">
        <is>
          <t>C</t>
        </is>
      </c>
      <c r="E485" s="54" t="inlineStr">
        <is>
          <t>Female</t>
        </is>
      </c>
      <c r="F485" s="54" t="n">
        <v>80</v>
      </c>
      <c r="G485" s="54" t="n">
        <v>50</v>
      </c>
      <c r="H485" s="54" t="n">
        <v>65</v>
      </c>
      <c r="I485" s="54" t="n">
        <v>73</v>
      </c>
      <c r="J485" s="54" t="n">
        <v>62</v>
      </c>
      <c r="K485" s="54">
        <f>SUM(F485:J485)</f>
        <v/>
      </c>
      <c r="L485" s="56">
        <f>ROUND(K485/500,4)</f>
        <v/>
      </c>
      <c r="M485" s="54">
        <f>IF(L485&gt;=0.9,"A+",IF(L485&gt;=0.8,"A",IF(L485&gt;=0.7,"B",IF(L485&gt;=0.6,"C",IF(L485&gt;=0.33,"D","F")))))</f>
        <v/>
      </c>
      <c r="N485" s="54">
        <f>IF(L485&gt;=0.33,"PASS","FAIL")</f>
        <v/>
      </c>
      <c r="O485" s="54">
        <f>L485&gt;=0.33</f>
        <v/>
      </c>
      <c r="P485" s="54">
        <f>RANK(L485,$L$2:$L$1001)</f>
        <v/>
      </c>
      <c r="Q485" s="54">
        <f>SUMPRODUCT(($C$2:$C$1001=C485)*($L$2:$L$1001&gt;L485))+1</f>
        <v/>
      </c>
      <c r="R485" s="57" t="n">
        <v>46091</v>
      </c>
      <c r="S485" s="58" t="n">
        <v>0.34375</v>
      </c>
      <c r="T485" s="59" t="n">
        <v>0.958</v>
      </c>
      <c r="U485" s="55">
        <f>IF(N485="PASS",IF(L485&gt;=0.9,"Excellent performance","Good, keep improving"),"Needs immediate attention")</f>
        <v/>
      </c>
    </row>
    <row r="486" ht="15" customHeight="1" s="39">
      <c r="A486" s="54" t="inlineStr">
        <is>
          <t>STU0485</t>
        </is>
      </c>
      <c r="B486" s="55" t="inlineStr">
        <is>
          <t>Pari Rao</t>
        </is>
      </c>
      <c r="C486" s="54" t="n">
        <v>12</v>
      </c>
      <c r="D486" s="54" t="inlineStr">
        <is>
          <t>B</t>
        </is>
      </c>
      <c r="E486" s="54" t="inlineStr">
        <is>
          <t>Female</t>
        </is>
      </c>
      <c r="F486" s="54" t="n">
        <v>72</v>
      </c>
      <c r="G486" s="54" t="n">
        <v>61</v>
      </c>
      <c r="H486" s="54" t="n">
        <v>91</v>
      </c>
      <c r="I486" s="54" t="n">
        <v>72</v>
      </c>
      <c r="J486" s="54" t="n">
        <v>65</v>
      </c>
      <c r="K486" s="54">
        <f>SUM(F486:J486)</f>
        <v/>
      </c>
      <c r="L486" s="56">
        <f>ROUND(K486/500,4)</f>
        <v/>
      </c>
      <c r="M486" s="54">
        <f>IF(L486&gt;=0.9,"A+",IF(L486&gt;=0.8,"A",IF(L486&gt;=0.7,"B",IF(L486&gt;=0.6,"C",IF(L486&gt;=0.33,"D","F")))))</f>
        <v/>
      </c>
      <c r="N486" s="54">
        <f>IF(L486&gt;=0.33,"PASS","FAIL")</f>
        <v/>
      </c>
      <c r="O486" s="54">
        <f>L486&gt;=0.33</f>
        <v/>
      </c>
      <c r="P486" s="54">
        <f>RANK(L486,$L$2:$L$1001)</f>
        <v/>
      </c>
      <c r="Q486" s="54">
        <f>SUMPRODUCT(($C$2:$C$1001=C486)*($L$2:$L$1001&gt;L486))+1</f>
        <v/>
      </c>
      <c r="R486" s="57" t="n">
        <v>46091</v>
      </c>
      <c r="S486" s="58" t="n">
        <v>0.4895833333333333</v>
      </c>
      <c r="T486" s="59" t="n">
        <v>0.763</v>
      </c>
      <c r="U486" s="55">
        <f>IF(N486="PASS",IF(L486&gt;=0.9,"Excellent performance","Good, keep improving"),"Needs immediate attention")</f>
        <v/>
      </c>
    </row>
    <row r="487" ht="15" customHeight="1" s="39">
      <c r="A487" s="54" t="inlineStr">
        <is>
          <t>STU0486</t>
        </is>
      </c>
      <c r="B487" s="55" t="inlineStr">
        <is>
          <t>Mahi Bhat</t>
        </is>
      </c>
      <c r="C487" s="54" t="n">
        <v>8</v>
      </c>
      <c r="D487" s="54" t="inlineStr">
        <is>
          <t>C</t>
        </is>
      </c>
      <c r="E487" s="54" t="inlineStr">
        <is>
          <t>Female</t>
        </is>
      </c>
      <c r="F487" s="54" t="n">
        <v>97</v>
      </c>
      <c r="G487" s="54" t="n">
        <v>100</v>
      </c>
      <c r="H487" s="54" t="n">
        <v>94</v>
      </c>
      <c r="I487" s="54" t="n">
        <v>88</v>
      </c>
      <c r="J487" s="54" t="n">
        <v>86</v>
      </c>
      <c r="K487" s="54">
        <f>SUM(F487:J487)</f>
        <v/>
      </c>
      <c r="L487" s="56">
        <f>ROUND(K487/500,4)</f>
        <v/>
      </c>
      <c r="M487" s="54">
        <f>IF(L487&gt;=0.9,"A+",IF(L487&gt;=0.8,"A",IF(L487&gt;=0.7,"B",IF(L487&gt;=0.6,"C",IF(L487&gt;=0.33,"D","F")))))</f>
        <v/>
      </c>
      <c r="N487" s="54">
        <f>IF(L487&gt;=0.33,"PASS","FAIL")</f>
        <v/>
      </c>
      <c r="O487" s="54">
        <f>L487&gt;=0.33</f>
        <v/>
      </c>
      <c r="P487" s="54">
        <f>RANK(L487,$L$2:$L$1001)</f>
        <v/>
      </c>
      <c r="Q487" s="54">
        <f>SUMPRODUCT(($C$2:$C$1001=C487)*($L$2:$L$1001&gt;L487))+1</f>
        <v/>
      </c>
      <c r="R487" s="57" t="n">
        <v>46091</v>
      </c>
      <c r="S487" s="58" t="n">
        <v>0.4375</v>
      </c>
      <c r="T487" s="59" t="n">
        <v>0.8070000000000001</v>
      </c>
      <c r="U487" s="55">
        <f>IF(N487="PASS",IF(L487&gt;=0.9,"Excellent performance","Good, keep improving"),"Needs immediate attention")</f>
        <v/>
      </c>
    </row>
    <row r="488" ht="15" customHeight="1" s="39">
      <c r="A488" s="54" t="inlineStr">
        <is>
          <t>STU0487</t>
        </is>
      </c>
      <c r="B488" s="55" t="inlineStr">
        <is>
          <t>Ayaan Agarwal</t>
        </is>
      </c>
      <c r="C488" s="54" t="n">
        <v>3</v>
      </c>
      <c r="D488" s="54" t="inlineStr">
        <is>
          <t>C</t>
        </is>
      </c>
      <c r="E488" s="54" t="inlineStr">
        <is>
          <t>Male</t>
        </is>
      </c>
      <c r="F488" s="54" t="n">
        <v>72</v>
      </c>
      <c r="G488" s="54" t="n">
        <v>70</v>
      </c>
      <c r="H488" s="54" t="n">
        <v>56</v>
      </c>
      <c r="I488" s="54" t="n">
        <v>72</v>
      </c>
      <c r="J488" s="54" t="n">
        <v>55</v>
      </c>
      <c r="K488" s="54">
        <f>SUM(F488:J488)</f>
        <v/>
      </c>
      <c r="L488" s="56">
        <f>ROUND(K488/500,4)</f>
        <v/>
      </c>
      <c r="M488" s="54">
        <f>IF(L488&gt;=0.9,"A+",IF(L488&gt;=0.8,"A",IF(L488&gt;=0.7,"B",IF(L488&gt;=0.6,"C",IF(L488&gt;=0.33,"D","F")))))</f>
        <v/>
      </c>
      <c r="N488" s="54">
        <f>IF(L488&gt;=0.33,"PASS","FAIL")</f>
        <v/>
      </c>
      <c r="O488" s="54">
        <f>L488&gt;=0.33</f>
        <v/>
      </c>
      <c r="P488" s="54">
        <f>RANK(L488,$L$2:$L$1001)</f>
        <v/>
      </c>
      <c r="Q488" s="54">
        <f>SUMPRODUCT(($C$2:$C$1001=C488)*($L$2:$L$1001&gt;L488))+1</f>
        <v/>
      </c>
      <c r="R488" s="57" t="n">
        <v>46091</v>
      </c>
      <c r="S488" s="58" t="n">
        <v>0.3333333333333333</v>
      </c>
      <c r="T488" s="59" t="n">
        <v>0.9399999999999999</v>
      </c>
      <c r="U488" s="55">
        <f>IF(N488="PASS",IF(L488&gt;=0.9,"Excellent performance","Good, keep improving"),"Needs immediate attention")</f>
        <v/>
      </c>
    </row>
    <row r="489" ht="15" customHeight="1" s="39">
      <c r="A489" s="54" t="inlineStr">
        <is>
          <t>STU0488</t>
        </is>
      </c>
      <c r="B489" s="55" t="inlineStr">
        <is>
          <t>Aryan Yadav</t>
        </is>
      </c>
      <c r="C489" s="54" t="n">
        <v>3</v>
      </c>
      <c r="D489" s="54" t="inlineStr">
        <is>
          <t>C</t>
        </is>
      </c>
      <c r="E489" s="54" t="inlineStr">
        <is>
          <t>Male</t>
        </is>
      </c>
      <c r="F489" s="54" t="n">
        <v>81</v>
      </c>
      <c r="G489" s="54" t="n">
        <v>62</v>
      </c>
      <c r="H489" s="54" t="n">
        <v>61</v>
      </c>
      <c r="I489" s="54" t="n">
        <v>69</v>
      </c>
      <c r="J489" s="54" t="n">
        <v>84</v>
      </c>
      <c r="K489" s="54">
        <f>SUM(F489:J489)</f>
        <v/>
      </c>
      <c r="L489" s="56">
        <f>ROUND(K489/500,4)</f>
        <v/>
      </c>
      <c r="M489" s="54">
        <f>IF(L489&gt;=0.9,"A+",IF(L489&gt;=0.8,"A",IF(L489&gt;=0.7,"B",IF(L489&gt;=0.6,"C",IF(L489&gt;=0.33,"D","F")))))</f>
        <v/>
      </c>
      <c r="N489" s="54">
        <f>IF(L489&gt;=0.33,"PASS","FAIL")</f>
        <v/>
      </c>
      <c r="O489" s="54">
        <f>L489&gt;=0.33</f>
        <v/>
      </c>
      <c r="P489" s="54">
        <f>RANK(L489,$L$2:$L$1001)</f>
        <v/>
      </c>
      <c r="Q489" s="54">
        <f>SUMPRODUCT(($C$2:$C$1001=C489)*($L$2:$L$1001&gt;L489))+1</f>
        <v/>
      </c>
      <c r="R489" s="57" t="n">
        <v>46091</v>
      </c>
      <c r="S489" s="58" t="n">
        <v>0.4791666666666667</v>
      </c>
      <c r="T489" s="59" t="n">
        <v>0.993</v>
      </c>
      <c r="U489" s="55">
        <f>IF(N489="PASS",IF(L489&gt;=0.9,"Excellent performance","Good, keep improving"),"Needs immediate attention")</f>
        <v/>
      </c>
    </row>
    <row r="490" ht="15" customHeight="1" s="39">
      <c r="A490" s="54" t="inlineStr">
        <is>
          <t>STU0489</t>
        </is>
      </c>
      <c r="B490" s="55" t="inlineStr">
        <is>
          <t>Sara Pandey</t>
        </is>
      </c>
      <c r="C490" s="54" t="n">
        <v>11</v>
      </c>
      <c r="D490" s="54" t="inlineStr">
        <is>
          <t>B</t>
        </is>
      </c>
      <c r="E490" s="54" t="inlineStr">
        <is>
          <t>Female</t>
        </is>
      </c>
      <c r="F490" s="54" t="n">
        <v>59</v>
      </c>
      <c r="G490" s="54" t="n">
        <v>56</v>
      </c>
      <c r="H490" s="54" t="n">
        <v>74</v>
      </c>
      <c r="I490" s="54" t="n">
        <v>76</v>
      </c>
      <c r="J490" s="54" t="n">
        <v>78</v>
      </c>
      <c r="K490" s="54">
        <f>SUM(F490:J490)</f>
        <v/>
      </c>
      <c r="L490" s="56">
        <f>ROUND(K490/500,4)</f>
        <v/>
      </c>
      <c r="M490" s="54">
        <f>IF(L490&gt;=0.9,"A+",IF(L490&gt;=0.8,"A",IF(L490&gt;=0.7,"B",IF(L490&gt;=0.6,"C",IF(L490&gt;=0.33,"D","F")))))</f>
        <v/>
      </c>
      <c r="N490" s="54">
        <f>IF(L490&gt;=0.33,"PASS","FAIL")</f>
        <v/>
      </c>
      <c r="O490" s="54">
        <f>L490&gt;=0.33</f>
        <v/>
      </c>
      <c r="P490" s="54">
        <f>RANK(L490,$L$2:$L$1001)</f>
        <v/>
      </c>
      <c r="Q490" s="54">
        <f>SUMPRODUCT(($C$2:$C$1001=C490)*($L$2:$L$1001&gt;L490))+1</f>
        <v/>
      </c>
      <c r="R490" s="57" t="n">
        <v>46091</v>
      </c>
      <c r="S490" s="58" t="n">
        <v>0.3854166666666667</v>
      </c>
      <c r="T490" s="59" t="n">
        <v>0.916</v>
      </c>
      <c r="U490" s="55">
        <f>IF(N490="PASS",IF(L490&gt;=0.9,"Excellent performance","Good, keep improving"),"Needs immediate attention")</f>
        <v/>
      </c>
    </row>
    <row r="491" ht="15" customHeight="1" s="39">
      <c r="A491" s="54" t="inlineStr">
        <is>
          <t>STU0490</t>
        </is>
      </c>
      <c r="B491" s="55" t="inlineStr">
        <is>
          <t>Zoya Rathi</t>
        </is>
      </c>
      <c r="C491" s="54" t="n">
        <v>2</v>
      </c>
      <c r="D491" s="54" t="inlineStr">
        <is>
          <t>D</t>
        </is>
      </c>
      <c r="E491" s="54" t="inlineStr">
        <is>
          <t>Female</t>
        </is>
      </c>
      <c r="F491" s="54" t="n">
        <v>91</v>
      </c>
      <c r="G491" s="54" t="n">
        <v>67</v>
      </c>
      <c r="H491" s="54" t="n">
        <v>58</v>
      </c>
      <c r="I491" s="54" t="n">
        <v>60</v>
      </c>
      <c r="J491" s="54" t="n">
        <v>72</v>
      </c>
      <c r="K491" s="54">
        <f>SUM(F491:J491)</f>
        <v/>
      </c>
      <c r="L491" s="56">
        <f>ROUND(K491/500,4)</f>
        <v/>
      </c>
      <c r="M491" s="54">
        <f>IF(L491&gt;=0.9,"A+",IF(L491&gt;=0.8,"A",IF(L491&gt;=0.7,"B",IF(L491&gt;=0.6,"C",IF(L491&gt;=0.33,"D","F")))))</f>
        <v/>
      </c>
      <c r="N491" s="54">
        <f>IF(L491&gt;=0.33,"PASS","FAIL")</f>
        <v/>
      </c>
      <c r="O491" s="54">
        <f>L491&gt;=0.33</f>
        <v/>
      </c>
      <c r="P491" s="54">
        <f>RANK(L491,$L$2:$L$1001)</f>
        <v/>
      </c>
      <c r="Q491" s="54">
        <f>SUMPRODUCT(($C$2:$C$1001=C491)*($L$2:$L$1001&gt;L491))+1</f>
        <v/>
      </c>
      <c r="R491" s="57" t="n">
        <v>46091</v>
      </c>
      <c r="S491" s="58" t="n">
        <v>0.3333333333333333</v>
      </c>
      <c r="T491" s="59" t="n">
        <v>0.879</v>
      </c>
      <c r="U491" s="55">
        <f>IF(N491="PASS",IF(L491&gt;=0.9,"Excellent performance","Good, keep improving"),"Needs immediate attention")</f>
        <v/>
      </c>
    </row>
    <row r="492" ht="15" customHeight="1" s="39">
      <c r="A492" s="54" t="inlineStr">
        <is>
          <t>STU0491</t>
        </is>
      </c>
      <c r="B492" s="55" t="inlineStr">
        <is>
          <t>Rahul Pillai</t>
        </is>
      </c>
      <c r="C492" s="54" t="n">
        <v>3</v>
      </c>
      <c r="D492" s="54" t="inlineStr">
        <is>
          <t>C</t>
        </is>
      </c>
      <c r="E492" s="54" t="inlineStr">
        <is>
          <t>Male</t>
        </is>
      </c>
      <c r="F492" s="54" t="n">
        <v>50</v>
      </c>
      <c r="G492" s="54" t="n">
        <v>66</v>
      </c>
      <c r="H492" s="54" t="n">
        <v>85</v>
      </c>
      <c r="I492" s="54" t="n">
        <v>56</v>
      </c>
      <c r="J492" s="54" t="n">
        <v>62</v>
      </c>
      <c r="K492" s="54">
        <f>SUM(F492:J492)</f>
        <v/>
      </c>
      <c r="L492" s="56">
        <f>ROUND(K492/500,4)</f>
        <v/>
      </c>
      <c r="M492" s="54">
        <f>IF(L492&gt;=0.9,"A+",IF(L492&gt;=0.8,"A",IF(L492&gt;=0.7,"B",IF(L492&gt;=0.6,"C",IF(L492&gt;=0.33,"D","F")))))</f>
        <v/>
      </c>
      <c r="N492" s="54">
        <f>IF(L492&gt;=0.33,"PASS","FAIL")</f>
        <v/>
      </c>
      <c r="O492" s="54">
        <f>L492&gt;=0.33</f>
        <v/>
      </c>
      <c r="P492" s="54">
        <f>RANK(L492,$L$2:$L$1001)</f>
        <v/>
      </c>
      <c r="Q492" s="54">
        <f>SUMPRODUCT(($C$2:$C$1001=C492)*($L$2:$L$1001&gt;L492))+1</f>
        <v/>
      </c>
      <c r="R492" s="57" t="n">
        <v>46091</v>
      </c>
      <c r="S492" s="58" t="n">
        <v>0.53125</v>
      </c>
      <c r="T492" s="59" t="n">
        <v>0.997</v>
      </c>
      <c r="U492" s="55">
        <f>IF(N492="PASS",IF(L492&gt;=0.9,"Excellent performance","Good, keep improving"),"Needs immediate attention")</f>
        <v/>
      </c>
    </row>
    <row r="493" ht="15" customHeight="1" s="39">
      <c r="A493" s="54" t="inlineStr">
        <is>
          <t>STU0492</t>
        </is>
      </c>
      <c r="B493" s="55" t="inlineStr">
        <is>
          <t>Lavanya Chopra</t>
        </is>
      </c>
      <c r="C493" s="54" t="n">
        <v>12</v>
      </c>
      <c r="D493" s="54" t="inlineStr">
        <is>
          <t>B</t>
        </is>
      </c>
      <c r="E493" s="54" t="inlineStr">
        <is>
          <t>Female</t>
        </is>
      </c>
      <c r="F493" s="54" t="n">
        <v>64</v>
      </c>
      <c r="G493" s="54" t="n">
        <v>83</v>
      </c>
      <c r="H493" s="54" t="n">
        <v>81</v>
      </c>
      <c r="I493" s="54" t="n">
        <v>67</v>
      </c>
      <c r="J493" s="54" t="n">
        <v>69</v>
      </c>
      <c r="K493" s="54">
        <f>SUM(F493:J493)</f>
        <v/>
      </c>
      <c r="L493" s="56">
        <f>ROUND(K493/500,4)</f>
        <v/>
      </c>
      <c r="M493" s="54">
        <f>IF(L493&gt;=0.9,"A+",IF(L493&gt;=0.8,"A",IF(L493&gt;=0.7,"B",IF(L493&gt;=0.6,"C",IF(L493&gt;=0.33,"D","F")))))</f>
        <v/>
      </c>
      <c r="N493" s="54">
        <f>IF(L493&gt;=0.33,"PASS","FAIL")</f>
        <v/>
      </c>
      <c r="O493" s="54">
        <f>L493&gt;=0.33</f>
        <v/>
      </c>
      <c r="P493" s="54">
        <f>RANK(L493,$L$2:$L$1001)</f>
        <v/>
      </c>
      <c r="Q493" s="54">
        <f>SUMPRODUCT(($C$2:$C$1001=C493)*($L$2:$L$1001&gt;L493))+1</f>
        <v/>
      </c>
      <c r="R493" s="57" t="n">
        <v>46091</v>
      </c>
      <c r="S493" s="58" t="n">
        <v>0.5</v>
      </c>
      <c r="T493" s="59" t="n">
        <v>0.788</v>
      </c>
      <c r="U493" s="55">
        <f>IF(N493="PASS",IF(L493&gt;=0.9,"Excellent performance","Good, keep improving"),"Needs immediate attention")</f>
        <v/>
      </c>
    </row>
    <row r="494" ht="15" customHeight="1" s="39">
      <c r="A494" s="54" t="inlineStr">
        <is>
          <t>STU0493</t>
        </is>
      </c>
      <c r="B494" s="55" t="inlineStr">
        <is>
          <t>Imran Bansal</t>
        </is>
      </c>
      <c r="C494" s="54" t="n">
        <v>3</v>
      </c>
      <c r="D494" s="54" t="inlineStr">
        <is>
          <t>A</t>
        </is>
      </c>
      <c r="E494" s="54" t="inlineStr">
        <is>
          <t>Male</t>
        </is>
      </c>
      <c r="F494" s="54" t="n">
        <v>73</v>
      </c>
      <c r="G494" s="54" t="n">
        <v>63</v>
      </c>
      <c r="H494" s="54" t="n">
        <v>66</v>
      </c>
      <c r="I494" s="54" t="n">
        <v>74</v>
      </c>
      <c r="J494" s="54" t="n">
        <v>88</v>
      </c>
      <c r="K494" s="54">
        <f>SUM(F494:J494)</f>
        <v/>
      </c>
      <c r="L494" s="56">
        <f>ROUND(K494/500,4)</f>
        <v/>
      </c>
      <c r="M494" s="54">
        <f>IF(L494&gt;=0.9,"A+",IF(L494&gt;=0.8,"A",IF(L494&gt;=0.7,"B",IF(L494&gt;=0.6,"C",IF(L494&gt;=0.33,"D","F")))))</f>
        <v/>
      </c>
      <c r="N494" s="54">
        <f>IF(L494&gt;=0.33,"PASS","FAIL")</f>
        <v/>
      </c>
      <c r="O494" s="54">
        <f>L494&gt;=0.33</f>
        <v/>
      </c>
      <c r="P494" s="54">
        <f>RANK(L494,$L$2:$L$1001)</f>
        <v/>
      </c>
      <c r="Q494" s="54">
        <f>SUMPRODUCT(($C$2:$C$1001=C494)*($L$2:$L$1001&gt;L494))+1</f>
        <v/>
      </c>
      <c r="R494" s="57" t="n">
        <v>46091</v>
      </c>
      <c r="S494" s="58" t="n">
        <v>0.3333333333333333</v>
      </c>
      <c r="T494" s="59" t="n">
        <v>0.887</v>
      </c>
      <c r="U494" s="55">
        <f>IF(N494="PASS",IF(L494&gt;=0.9,"Excellent performance","Good, keep improving"),"Needs immediate attention")</f>
        <v/>
      </c>
    </row>
    <row r="495" ht="15" customHeight="1" s="39">
      <c r="A495" s="54" t="inlineStr">
        <is>
          <t>STU0494</t>
        </is>
      </c>
      <c r="B495" s="55" t="inlineStr">
        <is>
          <t>Aditi Ahluwalia</t>
        </is>
      </c>
      <c r="C495" s="54" t="n">
        <v>4</v>
      </c>
      <c r="D495" s="54" t="inlineStr">
        <is>
          <t>A</t>
        </is>
      </c>
      <c r="E495" s="54" t="inlineStr">
        <is>
          <t>Female</t>
        </is>
      </c>
      <c r="F495" s="54" t="n">
        <v>77</v>
      </c>
      <c r="G495" s="54" t="n">
        <v>73</v>
      </c>
      <c r="H495" s="54" t="n">
        <v>68</v>
      </c>
      <c r="I495" s="54" t="n">
        <v>47</v>
      </c>
      <c r="J495" s="54" t="n">
        <v>80</v>
      </c>
      <c r="K495" s="54">
        <f>SUM(F495:J495)</f>
        <v/>
      </c>
      <c r="L495" s="56">
        <f>ROUND(K495/500,4)</f>
        <v/>
      </c>
      <c r="M495" s="54">
        <f>IF(L495&gt;=0.9,"A+",IF(L495&gt;=0.8,"A",IF(L495&gt;=0.7,"B",IF(L495&gt;=0.6,"C",IF(L495&gt;=0.33,"D","F")))))</f>
        <v/>
      </c>
      <c r="N495" s="54">
        <f>IF(L495&gt;=0.33,"PASS","FAIL")</f>
        <v/>
      </c>
      <c r="O495" s="54">
        <f>L495&gt;=0.33</f>
        <v/>
      </c>
      <c r="P495" s="54">
        <f>RANK(L495,$L$2:$L$1001)</f>
        <v/>
      </c>
      <c r="Q495" s="54">
        <f>SUMPRODUCT(($C$2:$C$1001=C495)*($L$2:$L$1001&gt;L495))+1</f>
        <v/>
      </c>
      <c r="R495" s="57" t="n">
        <v>46091</v>
      </c>
      <c r="S495" s="58" t="n">
        <v>0.4583333333333333</v>
      </c>
      <c r="T495" s="59" t="n">
        <v>0.833</v>
      </c>
      <c r="U495" s="55">
        <f>IF(N495="PASS",IF(L495&gt;=0.9,"Excellent performance","Good, keep improving"),"Needs immediate attention")</f>
        <v/>
      </c>
    </row>
    <row r="496" ht="15" customHeight="1" s="39">
      <c r="A496" s="54" t="inlineStr">
        <is>
          <t>STU0495</t>
        </is>
      </c>
      <c r="B496" s="55" t="inlineStr">
        <is>
          <t>Ishita Desai</t>
        </is>
      </c>
      <c r="C496" s="54" t="n">
        <v>2</v>
      </c>
      <c r="D496" s="54" t="inlineStr">
        <is>
          <t>A</t>
        </is>
      </c>
      <c r="E496" s="54" t="inlineStr">
        <is>
          <t>Female</t>
        </is>
      </c>
      <c r="F496" s="54" t="n">
        <v>79</v>
      </c>
      <c r="G496" s="54" t="n">
        <v>81</v>
      </c>
      <c r="H496" s="54" t="n">
        <v>55</v>
      </c>
      <c r="I496" s="54" t="n">
        <v>63</v>
      </c>
      <c r="J496" s="54" t="n">
        <v>79</v>
      </c>
      <c r="K496" s="54">
        <f>SUM(F496:J496)</f>
        <v/>
      </c>
      <c r="L496" s="56">
        <f>ROUND(K496/500,4)</f>
        <v/>
      </c>
      <c r="M496" s="54">
        <f>IF(L496&gt;=0.9,"A+",IF(L496&gt;=0.8,"A",IF(L496&gt;=0.7,"B",IF(L496&gt;=0.6,"C",IF(L496&gt;=0.33,"D","F")))))</f>
        <v/>
      </c>
      <c r="N496" s="54">
        <f>IF(L496&gt;=0.33,"PASS","FAIL")</f>
        <v/>
      </c>
      <c r="O496" s="54">
        <f>L496&gt;=0.33</f>
        <v/>
      </c>
      <c r="P496" s="54">
        <f>RANK(L496,$L$2:$L$1001)</f>
        <v/>
      </c>
      <c r="Q496" s="54">
        <f>SUMPRODUCT(($C$2:$C$1001=C496)*($L$2:$L$1001&gt;L496))+1</f>
        <v/>
      </c>
      <c r="R496" s="57" t="n">
        <v>46091</v>
      </c>
      <c r="S496" s="58" t="n">
        <v>0.46875</v>
      </c>
      <c r="T496" s="59" t="n">
        <v>0.824</v>
      </c>
      <c r="U496" s="55">
        <f>IF(N496="PASS",IF(L496&gt;=0.9,"Excellent performance","Good, keep improving"),"Needs immediate attention")</f>
        <v/>
      </c>
    </row>
    <row r="497" ht="15" customHeight="1" s="39">
      <c r="A497" s="54" t="inlineStr">
        <is>
          <t>STU0496</t>
        </is>
      </c>
      <c r="B497" s="55" t="inlineStr">
        <is>
          <t>Vikram Mehta</t>
        </is>
      </c>
      <c r="C497" s="54" t="n">
        <v>9</v>
      </c>
      <c r="D497" s="54" t="inlineStr">
        <is>
          <t>D</t>
        </is>
      </c>
      <c r="E497" s="54" t="inlineStr">
        <is>
          <t>Male</t>
        </is>
      </c>
      <c r="F497" s="54" t="n">
        <v>84</v>
      </c>
      <c r="G497" s="54" t="n">
        <v>71</v>
      </c>
      <c r="H497" s="54" t="n">
        <v>59</v>
      </c>
      <c r="I497" s="54" t="n">
        <v>80</v>
      </c>
      <c r="J497" s="54" t="n">
        <v>56</v>
      </c>
      <c r="K497" s="54">
        <f>SUM(F497:J497)</f>
        <v/>
      </c>
      <c r="L497" s="56">
        <f>ROUND(K497/500,4)</f>
        <v/>
      </c>
      <c r="M497" s="54">
        <f>IF(L497&gt;=0.9,"A+",IF(L497&gt;=0.8,"A",IF(L497&gt;=0.7,"B",IF(L497&gt;=0.6,"C",IF(L497&gt;=0.33,"D","F")))))</f>
        <v/>
      </c>
      <c r="N497" s="54">
        <f>IF(L497&gt;=0.33,"PASS","FAIL")</f>
        <v/>
      </c>
      <c r="O497" s="54">
        <f>L497&gt;=0.33</f>
        <v/>
      </c>
      <c r="P497" s="54">
        <f>RANK(L497,$L$2:$L$1001)</f>
        <v/>
      </c>
      <c r="Q497" s="54">
        <f>SUMPRODUCT(($C$2:$C$1001=C497)*($L$2:$L$1001&gt;L497))+1</f>
        <v/>
      </c>
      <c r="R497" s="57" t="n">
        <v>46091</v>
      </c>
      <c r="S497" s="58" t="n">
        <v>0.40625</v>
      </c>
      <c r="T497" s="59" t="n">
        <v>0.97</v>
      </c>
      <c r="U497" s="55">
        <f>IF(N497="PASS",IF(L497&gt;=0.9,"Excellent performance","Good, keep improving"),"Needs immediate attention")</f>
        <v/>
      </c>
    </row>
    <row r="498" ht="15" customHeight="1" s="39">
      <c r="A498" s="54" t="inlineStr">
        <is>
          <t>STU0497</t>
        </is>
      </c>
      <c r="B498" s="55" t="inlineStr">
        <is>
          <t>Manav Sharma</t>
        </is>
      </c>
      <c r="C498" s="54" t="n">
        <v>5</v>
      </c>
      <c r="D498" s="54" t="inlineStr">
        <is>
          <t>A</t>
        </is>
      </c>
      <c r="E498" s="54" t="inlineStr">
        <is>
          <t>Male</t>
        </is>
      </c>
      <c r="F498" s="54" t="n">
        <v>63</v>
      </c>
      <c r="G498" s="54" t="n">
        <v>73</v>
      </c>
      <c r="H498" s="54" t="n">
        <v>88</v>
      </c>
      <c r="I498" s="54" t="n">
        <v>92</v>
      </c>
      <c r="J498" s="54" t="n">
        <v>62</v>
      </c>
      <c r="K498" s="54">
        <f>SUM(F498:J498)</f>
        <v/>
      </c>
      <c r="L498" s="56">
        <f>ROUND(K498/500,4)</f>
        <v/>
      </c>
      <c r="M498" s="54">
        <f>IF(L498&gt;=0.9,"A+",IF(L498&gt;=0.8,"A",IF(L498&gt;=0.7,"B",IF(L498&gt;=0.6,"C",IF(L498&gt;=0.33,"D","F")))))</f>
        <v/>
      </c>
      <c r="N498" s="54">
        <f>IF(L498&gt;=0.33,"PASS","FAIL")</f>
        <v/>
      </c>
      <c r="O498" s="54">
        <f>L498&gt;=0.33</f>
        <v/>
      </c>
      <c r="P498" s="54">
        <f>RANK(L498,$L$2:$L$1001)</f>
        <v/>
      </c>
      <c r="Q498" s="54">
        <f>SUMPRODUCT(($C$2:$C$1001=C498)*($L$2:$L$1001&gt;L498))+1</f>
        <v/>
      </c>
      <c r="R498" s="57" t="n">
        <v>46091</v>
      </c>
      <c r="S498" s="58" t="n">
        <v>0.3645833333333333</v>
      </c>
      <c r="T498" s="59" t="n">
        <v>0.985</v>
      </c>
      <c r="U498" s="55">
        <f>IF(N498="PASS",IF(L498&gt;=0.9,"Excellent performance","Good, keep improving"),"Needs immediate attention")</f>
        <v/>
      </c>
    </row>
    <row r="499" ht="15" customHeight="1" s="39">
      <c r="A499" s="54" t="inlineStr">
        <is>
          <t>STU0498</t>
        </is>
      </c>
      <c r="B499" s="55" t="inlineStr">
        <is>
          <t>Isha Pathak</t>
        </is>
      </c>
      <c r="C499" s="54" t="n">
        <v>5</v>
      </c>
      <c r="D499" s="54" t="inlineStr">
        <is>
          <t>C</t>
        </is>
      </c>
      <c r="E499" s="54" t="inlineStr">
        <is>
          <t>Female</t>
        </is>
      </c>
      <c r="F499" s="54" t="n">
        <v>84</v>
      </c>
      <c r="G499" s="54" t="n">
        <v>62</v>
      </c>
      <c r="H499" s="54" t="n">
        <v>72</v>
      </c>
      <c r="I499" s="54" t="n">
        <v>85</v>
      </c>
      <c r="J499" s="54" t="n">
        <v>88</v>
      </c>
      <c r="K499" s="54">
        <f>SUM(F499:J499)</f>
        <v/>
      </c>
      <c r="L499" s="56">
        <f>ROUND(K499/500,4)</f>
        <v/>
      </c>
      <c r="M499" s="54">
        <f>IF(L499&gt;=0.9,"A+",IF(L499&gt;=0.8,"A",IF(L499&gt;=0.7,"B",IF(L499&gt;=0.6,"C",IF(L499&gt;=0.33,"D","F")))))</f>
        <v/>
      </c>
      <c r="N499" s="54">
        <f>IF(L499&gt;=0.33,"PASS","FAIL")</f>
        <v/>
      </c>
      <c r="O499" s="54">
        <f>L499&gt;=0.33</f>
        <v/>
      </c>
      <c r="P499" s="54">
        <f>RANK(L499,$L$2:$L$1001)</f>
        <v/>
      </c>
      <c r="Q499" s="54">
        <f>SUMPRODUCT(($C$2:$C$1001=C499)*($L$2:$L$1001&gt;L499))+1</f>
        <v/>
      </c>
      <c r="R499" s="57" t="n">
        <v>46091</v>
      </c>
      <c r="S499" s="58" t="n">
        <v>0.4791666666666667</v>
      </c>
      <c r="T499" s="59" t="n">
        <v>0.988</v>
      </c>
      <c r="U499" s="55">
        <f>IF(N499="PASS",IF(L499&gt;=0.9,"Excellent performance","Good, keep improving"),"Needs immediate attention")</f>
        <v/>
      </c>
    </row>
    <row r="500" ht="15" customHeight="1" s="39">
      <c r="A500" s="54" t="inlineStr">
        <is>
          <t>STU0499</t>
        </is>
      </c>
      <c r="B500" s="55" t="inlineStr">
        <is>
          <t>Ira Sen</t>
        </is>
      </c>
      <c r="C500" s="54" t="n">
        <v>3</v>
      </c>
      <c r="D500" s="54" t="inlineStr">
        <is>
          <t>C</t>
        </is>
      </c>
      <c r="E500" s="54" t="inlineStr">
        <is>
          <t>Female</t>
        </is>
      </c>
      <c r="F500" s="54" t="n">
        <v>99</v>
      </c>
      <c r="G500" s="54" t="n">
        <v>88</v>
      </c>
      <c r="H500" s="54" t="n">
        <v>98</v>
      </c>
      <c r="I500" s="54" t="n">
        <v>78</v>
      </c>
      <c r="J500" s="54" t="n">
        <v>100</v>
      </c>
      <c r="K500" s="54">
        <f>SUM(F500:J500)</f>
        <v/>
      </c>
      <c r="L500" s="56">
        <f>ROUND(K500/500,4)</f>
        <v/>
      </c>
      <c r="M500" s="54">
        <f>IF(L500&gt;=0.9,"A+",IF(L500&gt;=0.8,"A",IF(L500&gt;=0.7,"B",IF(L500&gt;=0.6,"C",IF(L500&gt;=0.33,"D","F")))))</f>
        <v/>
      </c>
      <c r="N500" s="54">
        <f>IF(L500&gt;=0.33,"PASS","FAIL")</f>
        <v/>
      </c>
      <c r="O500" s="54">
        <f>L500&gt;=0.33</f>
        <v/>
      </c>
      <c r="P500" s="54">
        <f>RANK(L500,$L$2:$L$1001)</f>
        <v/>
      </c>
      <c r="Q500" s="54">
        <f>SUMPRODUCT(($C$2:$C$1001=C500)*($L$2:$L$1001&gt;L500))+1</f>
        <v/>
      </c>
      <c r="R500" s="57" t="n">
        <v>46091</v>
      </c>
      <c r="S500" s="58" t="n">
        <v>0.3333333333333333</v>
      </c>
      <c r="T500" s="59" t="n">
        <v>0.894</v>
      </c>
      <c r="U500" s="55">
        <f>IF(N500="PASS",IF(L500&gt;=0.9,"Excellent performance","Good, keep improving"),"Needs immediate attention")</f>
        <v/>
      </c>
    </row>
    <row r="501" ht="15" customHeight="1" s="39">
      <c r="A501" s="54" t="inlineStr">
        <is>
          <t>STU0500</t>
        </is>
      </c>
      <c r="B501" s="55" t="inlineStr">
        <is>
          <t>Om Agarwal</t>
        </is>
      </c>
      <c r="C501" s="54" t="n">
        <v>7</v>
      </c>
      <c r="D501" s="54" t="inlineStr">
        <is>
          <t>A</t>
        </is>
      </c>
      <c r="E501" s="54" t="inlineStr">
        <is>
          <t>Male</t>
        </is>
      </c>
      <c r="F501" s="54" t="n">
        <v>98</v>
      </c>
      <c r="G501" s="54" t="n">
        <v>85</v>
      </c>
      <c r="H501" s="54" t="n">
        <v>88</v>
      </c>
      <c r="I501" s="54" t="n">
        <v>94</v>
      </c>
      <c r="J501" s="54" t="n">
        <v>85</v>
      </c>
      <c r="K501" s="54">
        <f>SUM(F501:J501)</f>
        <v/>
      </c>
      <c r="L501" s="56">
        <f>ROUND(K501/500,4)</f>
        <v/>
      </c>
      <c r="M501" s="54">
        <f>IF(L501&gt;=0.9,"A+",IF(L501&gt;=0.8,"A",IF(L501&gt;=0.7,"B",IF(L501&gt;=0.6,"C",IF(L501&gt;=0.33,"D","F")))))</f>
        <v/>
      </c>
      <c r="N501" s="54">
        <f>IF(L501&gt;=0.33,"PASS","FAIL")</f>
        <v/>
      </c>
      <c r="O501" s="54">
        <f>L501&gt;=0.33</f>
        <v/>
      </c>
      <c r="P501" s="54">
        <f>RANK(L501,$L$2:$L$1001)</f>
        <v/>
      </c>
      <c r="Q501" s="54">
        <f>SUMPRODUCT(($C$2:$C$1001=C501)*($L$2:$L$1001&gt;L501))+1</f>
        <v/>
      </c>
      <c r="R501" s="57" t="n">
        <v>46091</v>
      </c>
      <c r="S501" s="58" t="n">
        <v>0.40625</v>
      </c>
      <c r="T501" s="59" t="n">
        <v>0.853</v>
      </c>
      <c r="U501" s="55">
        <f>IF(N501="PASS",IF(L501&gt;=0.9,"Excellent performance","Good, keep improving"),"Needs immediate attention")</f>
        <v/>
      </c>
    </row>
    <row r="502" ht="15" customHeight="1" s="39">
      <c r="A502" s="54" t="inlineStr">
        <is>
          <t>STU0501</t>
        </is>
      </c>
      <c r="B502" s="55" t="inlineStr">
        <is>
          <t>Tara Ghosh</t>
        </is>
      </c>
      <c r="C502" s="54" t="n">
        <v>2</v>
      </c>
      <c r="D502" s="54" t="inlineStr">
        <is>
          <t>D</t>
        </is>
      </c>
      <c r="E502" s="54" t="inlineStr">
        <is>
          <t>Female</t>
        </is>
      </c>
      <c r="F502" s="54" t="n">
        <v>81</v>
      </c>
      <c r="G502" s="54" t="n">
        <v>64</v>
      </c>
      <c r="H502" s="54" t="n">
        <v>92</v>
      </c>
      <c r="I502" s="54" t="n">
        <v>79</v>
      </c>
      <c r="J502" s="54" t="n">
        <v>83</v>
      </c>
      <c r="K502" s="54">
        <f>SUM(F502:J502)</f>
        <v/>
      </c>
      <c r="L502" s="56">
        <f>ROUND(K502/500,4)</f>
        <v/>
      </c>
      <c r="M502" s="54">
        <f>IF(L502&gt;=0.9,"A+",IF(L502&gt;=0.8,"A",IF(L502&gt;=0.7,"B",IF(L502&gt;=0.6,"C",IF(L502&gt;=0.33,"D","F")))))</f>
        <v/>
      </c>
      <c r="N502" s="54">
        <f>IF(L502&gt;=0.33,"PASS","FAIL")</f>
        <v/>
      </c>
      <c r="O502" s="54">
        <f>L502&gt;=0.33</f>
        <v/>
      </c>
      <c r="P502" s="54">
        <f>RANK(L502,$L$2:$L$1001)</f>
        <v/>
      </c>
      <c r="Q502" s="54">
        <f>SUMPRODUCT(($C$2:$C$1001=C502)*($L$2:$L$1001&gt;L502))+1</f>
        <v/>
      </c>
      <c r="R502" s="57" t="n">
        <v>46091</v>
      </c>
      <c r="S502" s="58" t="n">
        <v>0.4270833333333333</v>
      </c>
      <c r="T502" s="59" t="n">
        <v>0.834</v>
      </c>
      <c r="U502" s="55">
        <f>IF(N502="PASS",IF(L502&gt;=0.9,"Excellent performance","Good, keep improving"),"Needs immediate attention")</f>
        <v/>
      </c>
    </row>
    <row r="503" ht="15" customHeight="1" s="39">
      <c r="A503" s="54" t="inlineStr">
        <is>
          <t>STU0502</t>
        </is>
      </c>
      <c r="B503" s="55" t="inlineStr">
        <is>
          <t>Jiya Jain</t>
        </is>
      </c>
      <c r="C503" s="54" t="n">
        <v>10</v>
      </c>
      <c r="D503" s="54" t="inlineStr">
        <is>
          <t>B</t>
        </is>
      </c>
      <c r="E503" s="54" t="inlineStr">
        <is>
          <t>Female</t>
        </is>
      </c>
      <c r="F503" s="54" t="n">
        <v>37</v>
      </c>
      <c r="G503" s="54" t="n">
        <v>54</v>
      </c>
      <c r="H503" s="54" t="n">
        <v>62</v>
      </c>
      <c r="I503" s="54" t="n">
        <v>40</v>
      </c>
      <c r="J503" s="54" t="n">
        <v>37</v>
      </c>
      <c r="K503" s="54">
        <f>SUM(F503:J503)</f>
        <v/>
      </c>
      <c r="L503" s="56">
        <f>ROUND(K503/500,4)</f>
        <v/>
      </c>
      <c r="M503" s="54">
        <f>IF(L503&gt;=0.9,"A+",IF(L503&gt;=0.8,"A",IF(L503&gt;=0.7,"B",IF(L503&gt;=0.6,"C",IF(L503&gt;=0.33,"D","F")))))</f>
        <v/>
      </c>
      <c r="N503" s="54">
        <f>IF(L503&gt;=0.33,"PASS","FAIL")</f>
        <v/>
      </c>
      <c r="O503" s="54">
        <f>L503&gt;=0.33</f>
        <v/>
      </c>
      <c r="P503" s="54">
        <f>RANK(L503,$L$2:$L$1001)</f>
        <v/>
      </c>
      <c r="Q503" s="54">
        <f>SUMPRODUCT(($C$2:$C$1001=C503)*($L$2:$L$1001&gt;L503))+1</f>
        <v/>
      </c>
      <c r="R503" s="57" t="n">
        <v>46091</v>
      </c>
      <c r="S503" s="58" t="n">
        <v>0.3541666666666667</v>
      </c>
      <c r="T503" s="59" t="n">
        <v>0.838</v>
      </c>
      <c r="U503" s="55">
        <f>IF(N503="PASS",IF(L503&gt;=0.9,"Excellent performance","Good, keep improving"),"Needs immediate attention")</f>
        <v/>
      </c>
    </row>
    <row r="504" ht="15" customHeight="1" s="39">
      <c r="A504" s="54" t="inlineStr">
        <is>
          <t>STU0503</t>
        </is>
      </c>
      <c r="B504" s="55" t="inlineStr">
        <is>
          <t>Yug Menon</t>
        </is>
      </c>
      <c r="C504" s="54" t="n">
        <v>6</v>
      </c>
      <c r="D504" s="54" t="inlineStr">
        <is>
          <t>A</t>
        </is>
      </c>
      <c r="E504" s="54" t="inlineStr">
        <is>
          <t>Male</t>
        </is>
      </c>
      <c r="F504" s="54" t="n">
        <v>87</v>
      </c>
      <c r="G504" s="54" t="n">
        <v>62</v>
      </c>
      <c r="H504" s="54" t="n">
        <v>76</v>
      </c>
      <c r="I504" s="54" t="n">
        <v>74</v>
      </c>
      <c r="J504" s="54" t="n">
        <v>75</v>
      </c>
      <c r="K504" s="54">
        <f>SUM(F504:J504)</f>
        <v/>
      </c>
      <c r="L504" s="56">
        <f>ROUND(K504/500,4)</f>
        <v/>
      </c>
      <c r="M504" s="54">
        <f>IF(L504&gt;=0.9,"A+",IF(L504&gt;=0.8,"A",IF(L504&gt;=0.7,"B",IF(L504&gt;=0.6,"C",IF(L504&gt;=0.33,"D","F")))))</f>
        <v/>
      </c>
      <c r="N504" s="54">
        <f>IF(L504&gt;=0.33,"PASS","FAIL")</f>
        <v/>
      </c>
      <c r="O504" s="54">
        <f>L504&gt;=0.33</f>
        <v/>
      </c>
      <c r="P504" s="54">
        <f>RANK(L504,$L$2:$L$1001)</f>
        <v/>
      </c>
      <c r="Q504" s="54">
        <f>SUMPRODUCT(($C$2:$C$1001=C504)*($L$2:$L$1001&gt;L504))+1</f>
        <v/>
      </c>
      <c r="R504" s="57" t="n">
        <v>46091</v>
      </c>
      <c r="S504" s="58" t="n">
        <v>0.3958333333333333</v>
      </c>
      <c r="T504" s="59" t="n">
        <v>0.954</v>
      </c>
      <c r="U504" s="55">
        <f>IF(N504="PASS",IF(L504&gt;=0.9,"Excellent performance","Good, keep improving"),"Needs immediate attention")</f>
        <v/>
      </c>
    </row>
    <row r="505" ht="15" customHeight="1" s="39">
      <c r="A505" s="54" t="inlineStr">
        <is>
          <t>STU0504</t>
        </is>
      </c>
      <c r="B505" s="55" t="inlineStr">
        <is>
          <t>Kabir Banerjee</t>
        </is>
      </c>
      <c r="C505" s="54" t="n">
        <v>6</v>
      </c>
      <c r="D505" s="54" t="inlineStr">
        <is>
          <t>C</t>
        </is>
      </c>
      <c r="E505" s="54" t="inlineStr">
        <is>
          <t>Male</t>
        </is>
      </c>
      <c r="F505" s="54" t="n">
        <v>90</v>
      </c>
      <c r="G505" s="54" t="n">
        <v>94</v>
      </c>
      <c r="H505" s="54" t="n">
        <v>84</v>
      </c>
      <c r="I505" s="54" t="n">
        <v>75</v>
      </c>
      <c r="J505" s="54" t="n">
        <v>85</v>
      </c>
      <c r="K505" s="54">
        <f>SUM(F505:J505)</f>
        <v/>
      </c>
      <c r="L505" s="56">
        <f>ROUND(K505/500,4)</f>
        <v/>
      </c>
      <c r="M505" s="54">
        <f>IF(L505&gt;=0.9,"A+",IF(L505&gt;=0.8,"A",IF(L505&gt;=0.7,"B",IF(L505&gt;=0.6,"C",IF(L505&gt;=0.33,"D","F")))))</f>
        <v/>
      </c>
      <c r="N505" s="54">
        <f>IF(L505&gt;=0.33,"PASS","FAIL")</f>
        <v/>
      </c>
      <c r="O505" s="54">
        <f>L505&gt;=0.33</f>
        <v/>
      </c>
      <c r="P505" s="54">
        <f>RANK(L505,$L$2:$L$1001)</f>
        <v/>
      </c>
      <c r="Q505" s="54">
        <f>SUMPRODUCT(($C$2:$C$1001=C505)*($L$2:$L$1001&gt;L505))+1</f>
        <v/>
      </c>
      <c r="R505" s="57" t="n">
        <v>46091</v>
      </c>
      <c r="S505" s="58" t="n">
        <v>0.3645833333333333</v>
      </c>
      <c r="T505" s="59" t="n">
        <v>0.926</v>
      </c>
      <c r="U505" s="55">
        <f>IF(N505="PASS",IF(L505&gt;=0.9,"Excellent performance","Good, keep improving"),"Needs immediate attention")</f>
        <v/>
      </c>
    </row>
    <row r="506" ht="15" customHeight="1" s="39">
      <c r="A506" s="54" t="inlineStr">
        <is>
          <t>STU0505</t>
        </is>
      </c>
      <c r="B506" s="55" t="inlineStr">
        <is>
          <t>Fatima Verma</t>
        </is>
      </c>
      <c r="C506" s="54" t="n">
        <v>4</v>
      </c>
      <c r="D506" s="54" t="inlineStr">
        <is>
          <t>A</t>
        </is>
      </c>
      <c r="E506" s="54" t="inlineStr">
        <is>
          <t>Female</t>
        </is>
      </c>
      <c r="F506" s="54" t="n">
        <v>57</v>
      </c>
      <c r="G506" s="54" t="n">
        <v>86</v>
      </c>
      <c r="H506" s="54" t="n">
        <v>70</v>
      </c>
      <c r="I506" s="54" t="n">
        <v>82</v>
      </c>
      <c r="J506" s="54" t="n">
        <v>64</v>
      </c>
      <c r="K506" s="54">
        <f>SUM(F506:J506)</f>
        <v/>
      </c>
      <c r="L506" s="56">
        <f>ROUND(K506/500,4)</f>
        <v/>
      </c>
      <c r="M506" s="54">
        <f>IF(L506&gt;=0.9,"A+",IF(L506&gt;=0.8,"A",IF(L506&gt;=0.7,"B",IF(L506&gt;=0.6,"C",IF(L506&gt;=0.33,"D","F")))))</f>
        <v/>
      </c>
      <c r="N506" s="54">
        <f>IF(L506&gt;=0.33,"PASS","FAIL")</f>
        <v/>
      </c>
      <c r="O506" s="54">
        <f>L506&gt;=0.33</f>
        <v/>
      </c>
      <c r="P506" s="54">
        <f>RANK(L506,$L$2:$L$1001)</f>
        <v/>
      </c>
      <c r="Q506" s="54">
        <f>SUMPRODUCT(($C$2:$C$1001=C506)*($L$2:$L$1001&gt;L506))+1</f>
        <v/>
      </c>
      <c r="R506" s="57" t="n">
        <v>46091</v>
      </c>
      <c r="S506" s="58" t="n">
        <v>0.4270833333333333</v>
      </c>
      <c r="T506" s="59" t="n">
        <v>0.99</v>
      </c>
      <c r="U506" s="55">
        <f>IF(N506="PASS",IF(L506&gt;=0.9,"Excellent performance","Good, keep improving"),"Needs immediate attention")</f>
        <v/>
      </c>
    </row>
    <row r="507" ht="15" customHeight="1" s="39">
      <c r="A507" s="54" t="inlineStr">
        <is>
          <t>STU0506</t>
        </is>
      </c>
      <c r="B507" s="55" t="inlineStr">
        <is>
          <t>Falak Singh</t>
        </is>
      </c>
      <c r="C507" s="54" t="n">
        <v>1</v>
      </c>
      <c r="D507" s="54" t="inlineStr">
        <is>
          <t>A</t>
        </is>
      </c>
      <c r="E507" s="54" t="inlineStr">
        <is>
          <t>Female</t>
        </is>
      </c>
      <c r="F507" s="54" t="n">
        <v>67</v>
      </c>
      <c r="G507" s="54" t="n">
        <v>82</v>
      </c>
      <c r="H507" s="54" t="n">
        <v>72</v>
      </c>
      <c r="I507" s="54" t="n">
        <v>50</v>
      </c>
      <c r="J507" s="54" t="n">
        <v>75</v>
      </c>
      <c r="K507" s="54">
        <f>SUM(F507:J507)</f>
        <v/>
      </c>
      <c r="L507" s="56">
        <f>ROUND(K507/500,4)</f>
        <v/>
      </c>
      <c r="M507" s="54">
        <f>IF(L507&gt;=0.9,"A+",IF(L507&gt;=0.8,"A",IF(L507&gt;=0.7,"B",IF(L507&gt;=0.6,"C",IF(L507&gt;=0.33,"D","F")))))</f>
        <v/>
      </c>
      <c r="N507" s="54">
        <f>IF(L507&gt;=0.33,"PASS","FAIL")</f>
        <v/>
      </c>
      <c r="O507" s="54">
        <f>L507&gt;=0.33</f>
        <v/>
      </c>
      <c r="P507" s="54">
        <f>RANK(L507,$L$2:$L$1001)</f>
        <v/>
      </c>
      <c r="Q507" s="54">
        <f>SUMPRODUCT(($C$2:$C$1001=C507)*($L$2:$L$1001&gt;L507))+1</f>
        <v/>
      </c>
      <c r="R507" s="57" t="n">
        <v>46091</v>
      </c>
      <c r="S507" s="58" t="n">
        <v>0.5208333333333334</v>
      </c>
      <c r="T507" s="59" t="n">
        <v>0.965</v>
      </c>
      <c r="U507" s="55">
        <f>IF(N507="PASS",IF(L507&gt;=0.9,"Excellent performance","Good, keep improving"),"Needs immediate attention")</f>
        <v/>
      </c>
    </row>
    <row r="508" ht="15" customHeight="1" s="39">
      <c r="A508" s="54" t="inlineStr">
        <is>
          <t>STU0507</t>
        </is>
      </c>
      <c r="B508" s="55" t="inlineStr">
        <is>
          <t>Atharv Nair</t>
        </is>
      </c>
      <c r="C508" s="54" t="n">
        <v>1</v>
      </c>
      <c r="D508" s="54" t="inlineStr">
        <is>
          <t>B</t>
        </is>
      </c>
      <c r="E508" s="54" t="inlineStr">
        <is>
          <t>Male</t>
        </is>
      </c>
      <c r="F508" s="54" t="n">
        <v>88</v>
      </c>
      <c r="G508" s="54" t="n">
        <v>78</v>
      </c>
      <c r="H508" s="54" t="n">
        <v>73</v>
      </c>
      <c r="I508" s="54" t="n">
        <v>71</v>
      </c>
      <c r="J508" s="54" t="n">
        <v>80</v>
      </c>
      <c r="K508" s="54">
        <f>SUM(F508:J508)</f>
        <v/>
      </c>
      <c r="L508" s="56">
        <f>ROUND(K508/500,4)</f>
        <v/>
      </c>
      <c r="M508" s="54">
        <f>IF(L508&gt;=0.9,"A+",IF(L508&gt;=0.8,"A",IF(L508&gt;=0.7,"B",IF(L508&gt;=0.6,"C",IF(L508&gt;=0.33,"D","F")))))</f>
        <v/>
      </c>
      <c r="N508" s="54">
        <f>IF(L508&gt;=0.33,"PASS","FAIL")</f>
        <v/>
      </c>
      <c r="O508" s="54">
        <f>L508&gt;=0.33</f>
        <v/>
      </c>
      <c r="P508" s="54">
        <f>RANK(L508,$L$2:$L$1001)</f>
        <v/>
      </c>
      <c r="Q508" s="54">
        <f>SUMPRODUCT(($C$2:$C$1001=C508)*($L$2:$L$1001&gt;L508))+1</f>
        <v/>
      </c>
      <c r="R508" s="57" t="n">
        <v>46091</v>
      </c>
      <c r="S508" s="58" t="n">
        <v>0.4375</v>
      </c>
      <c r="T508" s="59" t="n">
        <v>0.964</v>
      </c>
      <c r="U508" s="55">
        <f>IF(N508="PASS",IF(L508&gt;=0.9,"Excellent performance","Good, keep improving"),"Needs immediate attention")</f>
        <v/>
      </c>
    </row>
    <row r="509" ht="15" customHeight="1" s="39">
      <c r="A509" s="54" t="inlineStr">
        <is>
          <t>STU0508</t>
        </is>
      </c>
      <c r="B509" s="55" t="inlineStr">
        <is>
          <t>Devansh Shah</t>
        </is>
      </c>
      <c r="C509" s="54" t="n">
        <v>1</v>
      </c>
      <c r="D509" s="54" t="inlineStr">
        <is>
          <t>D</t>
        </is>
      </c>
      <c r="E509" s="54" t="inlineStr">
        <is>
          <t>Male</t>
        </is>
      </c>
      <c r="F509" s="54" t="n">
        <v>62</v>
      </c>
      <c r="G509" s="54" t="n">
        <v>79</v>
      </c>
      <c r="H509" s="54" t="n">
        <v>67</v>
      </c>
      <c r="I509" s="54" t="n">
        <v>58</v>
      </c>
      <c r="J509" s="54" t="n">
        <v>48</v>
      </c>
      <c r="K509" s="54">
        <f>SUM(F509:J509)</f>
        <v/>
      </c>
      <c r="L509" s="56">
        <f>ROUND(K509/500,4)</f>
        <v/>
      </c>
      <c r="M509" s="54">
        <f>IF(L509&gt;=0.9,"A+",IF(L509&gt;=0.8,"A",IF(L509&gt;=0.7,"B",IF(L509&gt;=0.6,"C",IF(L509&gt;=0.33,"D","F")))))</f>
        <v/>
      </c>
      <c r="N509" s="54">
        <f>IF(L509&gt;=0.33,"PASS","FAIL")</f>
        <v/>
      </c>
      <c r="O509" s="54">
        <f>L509&gt;=0.33</f>
        <v/>
      </c>
      <c r="P509" s="54">
        <f>RANK(L509,$L$2:$L$1001)</f>
        <v/>
      </c>
      <c r="Q509" s="54">
        <f>SUMPRODUCT(($C$2:$C$1001=C509)*($L$2:$L$1001&gt;L509))+1</f>
        <v/>
      </c>
      <c r="R509" s="57" t="n">
        <v>46091</v>
      </c>
      <c r="S509" s="58" t="n">
        <v>0.40625</v>
      </c>
      <c r="T509" s="59" t="n">
        <v>0.762</v>
      </c>
      <c r="U509" s="55">
        <f>IF(N509="PASS",IF(L509&gt;=0.9,"Excellent performance","Good, keep improving"),"Needs immediate attention")</f>
        <v/>
      </c>
    </row>
    <row r="510" ht="15" customHeight="1" s="39">
      <c r="A510" s="54" t="inlineStr">
        <is>
          <t>STU0509</t>
        </is>
      </c>
      <c r="B510" s="55" t="inlineStr">
        <is>
          <t>Lakshay Chauhan</t>
        </is>
      </c>
      <c r="C510" s="54" t="n">
        <v>8</v>
      </c>
      <c r="D510" s="54" t="inlineStr">
        <is>
          <t>C</t>
        </is>
      </c>
      <c r="E510" s="54" t="inlineStr">
        <is>
          <t>Male</t>
        </is>
      </c>
      <c r="F510" s="54" t="n">
        <v>82</v>
      </c>
      <c r="G510" s="54" t="n">
        <v>62</v>
      </c>
      <c r="H510" s="54" t="n">
        <v>81</v>
      </c>
      <c r="I510" s="54" t="n">
        <v>81</v>
      </c>
      <c r="J510" s="54" t="n">
        <v>69</v>
      </c>
      <c r="K510" s="54">
        <f>SUM(F510:J510)</f>
        <v/>
      </c>
      <c r="L510" s="56">
        <f>ROUND(K510/500,4)</f>
        <v/>
      </c>
      <c r="M510" s="54">
        <f>IF(L510&gt;=0.9,"A+",IF(L510&gt;=0.8,"A",IF(L510&gt;=0.7,"B",IF(L510&gt;=0.6,"C",IF(L510&gt;=0.33,"D","F")))))</f>
        <v/>
      </c>
      <c r="N510" s="54">
        <f>IF(L510&gt;=0.33,"PASS","FAIL")</f>
        <v/>
      </c>
      <c r="O510" s="54">
        <f>L510&gt;=0.33</f>
        <v/>
      </c>
      <c r="P510" s="54">
        <f>RANK(L510,$L$2:$L$1001)</f>
        <v/>
      </c>
      <c r="Q510" s="54">
        <f>SUMPRODUCT(($C$2:$C$1001=C510)*($L$2:$L$1001&gt;L510))+1</f>
        <v/>
      </c>
      <c r="R510" s="57" t="n">
        <v>46091</v>
      </c>
      <c r="S510" s="58" t="n">
        <v>0.34375</v>
      </c>
      <c r="T510" s="59" t="n">
        <v>0.767</v>
      </c>
      <c r="U510" s="55">
        <f>IF(N510="PASS",IF(L510&gt;=0.9,"Excellent performance","Good, keep improving"),"Needs immediate attention")</f>
        <v/>
      </c>
    </row>
    <row r="511" ht="15" customHeight="1" s="39">
      <c r="A511" s="54" t="inlineStr">
        <is>
          <t>STU0510</t>
        </is>
      </c>
      <c r="B511" s="55" t="inlineStr">
        <is>
          <t>Sanya Mishra</t>
        </is>
      </c>
      <c r="C511" s="54" t="n">
        <v>7</v>
      </c>
      <c r="D511" s="54" t="inlineStr">
        <is>
          <t>A</t>
        </is>
      </c>
      <c r="E511" s="54" t="inlineStr">
        <is>
          <t>Female</t>
        </is>
      </c>
      <c r="F511" s="54" t="n">
        <v>70</v>
      </c>
      <c r="G511" s="54" t="n">
        <v>85</v>
      </c>
      <c r="H511" s="54" t="n">
        <v>92</v>
      </c>
      <c r="I511" s="54" t="n">
        <v>63</v>
      </c>
      <c r="J511" s="54" t="n">
        <v>71</v>
      </c>
      <c r="K511" s="54">
        <f>SUM(F511:J511)</f>
        <v/>
      </c>
      <c r="L511" s="56">
        <f>ROUND(K511/500,4)</f>
        <v/>
      </c>
      <c r="M511" s="54">
        <f>IF(L511&gt;=0.9,"A+",IF(L511&gt;=0.8,"A",IF(L511&gt;=0.7,"B",IF(L511&gt;=0.6,"C",IF(L511&gt;=0.33,"D","F")))))</f>
        <v/>
      </c>
      <c r="N511" s="54">
        <f>IF(L511&gt;=0.33,"PASS","FAIL")</f>
        <v/>
      </c>
      <c r="O511" s="54">
        <f>L511&gt;=0.33</f>
        <v/>
      </c>
      <c r="P511" s="54">
        <f>RANK(L511,$L$2:$L$1001)</f>
        <v/>
      </c>
      <c r="Q511" s="54">
        <f>SUMPRODUCT(($C$2:$C$1001=C511)*($L$2:$L$1001&gt;L511))+1</f>
        <v/>
      </c>
      <c r="R511" s="57" t="n">
        <v>46091</v>
      </c>
      <c r="S511" s="58" t="n">
        <v>0.53125</v>
      </c>
      <c r="T511" s="59" t="n">
        <v>0.902</v>
      </c>
      <c r="U511" s="55">
        <f>IF(N511="PASS",IF(L511&gt;=0.9,"Excellent performance","Good, keep improving"),"Needs immediate attention")</f>
        <v/>
      </c>
    </row>
    <row r="512" ht="15" customHeight="1" s="39">
      <c r="A512" s="54" t="inlineStr">
        <is>
          <t>STU0511</t>
        </is>
      </c>
      <c r="B512" s="55" t="inlineStr">
        <is>
          <t>Bhavya Joshi</t>
        </is>
      </c>
      <c r="C512" s="54" t="n">
        <v>1</v>
      </c>
      <c r="D512" s="54" t="inlineStr">
        <is>
          <t>A</t>
        </is>
      </c>
      <c r="E512" s="54" t="inlineStr">
        <is>
          <t>Female</t>
        </is>
      </c>
      <c r="F512" s="54" t="n">
        <v>100</v>
      </c>
      <c r="G512" s="54" t="n">
        <v>87</v>
      </c>
      <c r="H512" s="54" t="n">
        <v>80</v>
      </c>
      <c r="I512" s="54" t="n">
        <v>85</v>
      </c>
      <c r="J512" s="54" t="n">
        <v>87</v>
      </c>
      <c r="K512" s="54">
        <f>SUM(F512:J512)</f>
        <v/>
      </c>
      <c r="L512" s="56">
        <f>ROUND(K512/500,4)</f>
        <v/>
      </c>
      <c r="M512" s="54">
        <f>IF(L512&gt;=0.9,"A+",IF(L512&gt;=0.8,"A",IF(L512&gt;=0.7,"B",IF(L512&gt;=0.6,"C",IF(L512&gt;=0.33,"D","F")))))</f>
        <v/>
      </c>
      <c r="N512" s="54">
        <f>IF(L512&gt;=0.33,"PASS","FAIL")</f>
        <v/>
      </c>
      <c r="O512" s="54">
        <f>L512&gt;=0.33</f>
        <v/>
      </c>
      <c r="P512" s="54">
        <f>RANK(L512,$L$2:$L$1001)</f>
        <v/>
      </c>
      <c r="Q512" s="54">
        <f>SUMPRODUCT(($C$2:$C$1001=C512)*($L$2:$L$1001&gt;L512))+1</f>
        <v/>
      </c>
      <c r="R512" s="57" t="n">
        <v>46091</v>
      </c>
      <c r="S512" s="58" t="n">
        <v>0.5</v>
      </c>
      <c r="T512" s="59" t="n">
        <v>0.767</v>
      </c>
      <c r="U512" s="55">
        <f>IF(N512="PASS",IF(L512&gt;=0.9,"Excellent performance","Good, keep improving"),"Needs immediate attention")</f>
        <v/>
      </c>
    </row>
    <row r="513" ht="15" customHeight="1" s="39">
      <c r="A513" s="54" t="inlineStr">
        <is>
          <t>STU0512</t>
        </is>
      </c>
      <c r="B513" s="55" t="inlineStr">
        <is>
          <t>Krishna Gupta</t>
        </is>
      </c>
      <c r="C513" s="54" t="n">
        <v>11</v>
      </c>
      <c r="D513" s="54" t="inlineStr">
        <is>
          <t>B</t>
        </is>
      </c>
      <c r="E513" s="54" t="inlineStr">
        <is>
          <t>Male</t>
        </is>
      </c>
      <c r="F513" s="54" t="n">
        <v>53</v>
      </c>
      <c r="G513" s="54" t="n">
        <v>61</v>
      </c>
      <c r="H513" s="54" t="n">
        <v>50</v>
      </c>
      <c r="I513" s="54" t="n">
        <v>58</v>
      </c>
      <c r="J513" s="54" t="n">
        <v>88</v>
      </c>
      <c r="K513" s="54">
        <f>SUM(F513:J513)</f>
        <v/>
      </c>
      <c r="L513" s="56">
        <f>ROUND(K513/500,4)</f>
        <v/>
      </c>
      <c r="M513" s="54">
        <f>IF(L513&gt;=0.9,"A+",IF(L513&gt;=0.8,"A",IF(L513&gt;=0.7,"B",IF(L513&gt;=0.6,"C",IF(L513&gt;=0.33,"D","F")))))</f>
        <v/>
      </c>
      <c r="N513" s="54">
        <f>IF(L513&gt;=0.33,"PASS","FAIL")</f>
        <v/>
      </c>
      <c r="O513" s="54">
        <f>L513&gt;=0.33</f>
        <v/>
      </c>
      <c r="P513" s="54">
        <f>RANK(L513,$L$2:$L$1001)</f>
        <v/>
      </c>
      <c r="Q513" s="54">
        <f>SUMPRODUCT(($C$2:$C$1001=C513)*($L$2:$L$1001&gt;L513))+1</f>
        <v/>
      </c>
      <c r="R513" s="57" t="n">
        <v>46091</v>
      </c>
      <c r="S513" s="58" t="n">
        <v>0.4479166666666667</v>
      </c>
      <c r="T513" s="59" t="n">
        <v>0.799</v>
      </c>
      <c r="U513" s="55">
        <f>IF(N513="PASS",IF(L513&gt;=0.9,"Excellent performance","Good, keep improving"),"Needs immediate attention")</f>
        <v/>
      </c>
    </row>
    <row r="514" ht="15" customHeight="1" s="39">
      <c r="A514" s="54" t="inlineStr">
        <is>
          <t>STU0513</t>
        </is>
      </c>
      <c r="B514" s="55" t="inlineStr">
        <is>
          <t>Rishabh Mukherjee</t>
        </is>
      </c>
      <c r="C514" s="54" t="n">
        <v>8</v>
      </c>
      <c r="D514" s="54" t="inlineStr">
        <is>
          <t>C</t>
        </is>
      </c>
      <c r="E514" s="54" t="inlineStr">
        <is>
          <t>Male</t>
        </is>
      </c>
      <c r="F514" s="54" t="n">
        <v>45</v>
      </c>
      <c r="G514" s="54" t="n">
        <v>47</v>
      </c>
      <c r="H514" s="54" t="n">
        <v>72</v>
      </c>
      <c r="I514" s="54" t="n">
        <v>5</v>
      </c>
      <c r="J514" s="54" t="n">
        <v>37</v>
      </c>
      <c r="K514" s="54">
        <f>SUM(F514:J514)</f>
        <v/>
      </c>
      <c r="L514" s="56">
        <f>ROUND(K514/500,4)</f>
        <v/>
      </c>
      <c r="M514" s="54">
        <f>IF(L514&gt;=0.9,"A+",IF(L514&gt;=0.8,"A",IF(L514&gt;=0.7,"B",IF(L514&gt;=0.6,"C",IF(L514&gt;=0.33,"D","F")))))</f>
        <v/>
      </c>
      <c r="N514" s="54">
        <f>IF(L514&gt;=0.33,"PASS","FAIL")</f>
        <v/>
      </c>
      <c r="O514" s="54">
        <f>L514&gt;=0.33</f>
        <v/>
      </c>
      <c r="P514" s="54">
        <f>RANK(L514,$L$2:$L$1001)</f>
        <v/>
      </c>
      <c r="Q514" s="54">
        <f>SUMPRODUCT(($C$2:$C$1001=C514)*($L$2:$L$1001&gt;L514))+1</f>
        <v/>
      </c>
      <c r="R514" s="57" t="n">
        <v>46091</v>
      </c>
      <c r="S514" s="58" t="n">
        <v>0.53125</v>
      </c>
      <c r="T514" s="59" t="n">
        <v>0.668</v>
      </c>
      <c r="U514" s="55">
        <f>IF(N514="PASS",IF(L514&gt;=0.9,"Excellent performance","Good, keep improving"),"Needs immediate attention")</f>
        <v/>
      </c>
    </row>
    <row r="515" ht="15" customHeight="1" s="39">
      <c r="A515" s="54" t="inlineStr">
        <is>
          <t>STU0514</t>
        </is>
      </c>
      <c r="B515" s="55" t="inlineStr">
        <is>
          <t>Harsh Naidu</t>
        </is>
      </c>
      <c r="C515" s="54" t="n">
        <v>9</v>
      </c>
      <c r="D515" s="54" t="inlineStr">
        <is>
          <t>C</t>
        </is>
      </c>
      <c r="E515" s="54" t="inlineStr">
        <is>
          <t>Male</t>
        </is>
      </c>
      <c r="F515" s="54" t="n">
        <v>71</v>
      </c>
      <c r="G515" s="54" t="n">
        <v>65</v>
      </c>
      <c r="H515" s="54" t="n">
        <v>85</v>
      </c>
      <c r="I515" s="54" t="n">
        <v>74</v>
      </c>
      <c r="J515" s="54" t="n">
        <v>77</v>
      </c>
      <c r="K515" s="54">
        <f>SUM(F515:J515)</f>
        <v/>
      </c>
      <c r="L515" s="56">
        <f>ROUND(K515/500,4)</f>
        <v/>
      </c>
      <c r="M515" s="54">
        <f>IF(L515&gt;=0.9,"A+",IF(L515&gt;=0.8,"A",IF(L515&gt;=0.7,"B",IF(L515&gt;=0.6,"C",IF(L515&gt;=0.33,"D","F")))))</f>
        <v/>
      </c>
      <c r="N515" s="54">
        <f>IF(L515&gt;=0.33,"PASS","FAIL")</f>
        <v/>
      </c>
      <c r="O515" s="54">
        <f>L515&gt;=0.33</f>
        <v/>
      </c>
      <c r="P515" s="54">
        <f>RANK(L515,$L$2:$L$1001)</f>
        <v/>
      </c>
      <c r="Q515" s="54">
        <f>SUMPRODUCT(($C$2:$C$1001=C515)*($L$2:$L$1001&gt;L515))+1</f>
        <v/>
      </c>
      <c r="R515" s="57" t="n">
        <v>46091</v>
      </c>
      <c r="S515" s="58" t="n">
        <v>0.53125</v>
      </c>
      <c r="T515" s="59" t="n">
        <v>0.836</v>
      </c>
      <c r="U515" s="55">
        <f>IF(N515="PASS",IF(L515&gt;=0.9,"Excellent performance","Good, keep improving"),"Needs immediate attention")</f>
        <v/>
      </c>
    </row>
    <row r="516" ht="15" customHeight="1" s="39">
      <c r="A516" s="54" t="inlineStr">
        <is>
          <t>STU0515</t>
        </is>
      </c>
      <c r="B516" s="55" t="inlineStr">
        <is>
          <t>Manav Tiwari</t>
        </is>
      </c>
      <c r="C516" s="54" t="n">
        <v>7</v>
      </c>
      <c r="D516" s="54" t="inlineStr">
        <is>
          <t>A</t>
        </is>
      </c>
      <c r="E516" s="54" t="inlineStr">
        <is>
          <t>Male</t>
        </is>
      </c>
      <c r="F516" s="54" t="n">
        <v>92</v>
      </c>
      <c r="G516" s="54" t="n">
        <v>96</v>
      </c>
      <c r="H516" s="54" t="n">
        <v>90</v>
      </c>
      <c r="I516" s="54" t="n">
        <v>94</v>
      </c>
      <c r="J516" s="54" t="n">
        <v>100</v>
      </c>
      <c r="K516" s="54">
        <f>SUM(F516:J516)</f>
        <v/>
      </c>
      <c r="L516" s="56">
        <f>ROUND(K516/500,4)</f>
        <v/>
      </c>
      <c r="M516" s="54">
        <f>IF(L516&gt;=0.9,"A+",IF(L516&gt;=0.8,"A",IF(L516&gt;=0.7,"B",IF(L516&gt;=0.6,"C",IF(L516&gt;=0.33,"D","F")))))</f>
        <v/>
      </c>
      <c r="N516" s="54">
        <f>IF(L516&gt;=0.33,"PASS","FAIL")</f>
        <v/>
      </c>
      <c r="O516" s="54">
        <f>L516&gt;=0.33</f>
        <v/>
      </c>
      <c r="P516" s="54">
        <f>RANK(L516,$L$2:$L$1001)</f>
        <v/>
      </c>
      <c r="Q516" s="54">
        <f>SUMPRODUCT(($C$2:$C$1001=C516)*($L$2:$L$1001&gt;L516))+1</f>
        <v/>
      </c>
      <c r="R516" s="57" t="n">
        <v>46091</v>
      </c>
      <c r="S516" s="58" t="n">
        <v>0.53125</v>
      </c>
      <c r="T516" s="59" t="n">
        <v>0.8159999999999999</v>
      </c>
      <c r="U516" s="55">
        <f>IF(N516="PASS",IF(L516&gt;=0.9,"Excellent performance","Good, keep improving"),"Needs immediate attention")</f>
        <v/>
      </c>
    </row>
    <row r="517" ht="15" customHeight="1" s="39">
      <c r="A517" s="54" t="inlineStr">
        <is>
          <t>STU0516</t>
        </is>
      </c>
      <c r="B517" s="55" t="inlineStr">
        <is>
          <t>Ira Iyer</t>
        </is>
      </c>
      <c r="C517" s="54" t="n">
        <v>11</v>
      </c>
      <c r="D517" s="54" t="inlineStr">
        <is>
          <t>A</t>
        </is>
      </c>
      <c r="E517" s="54" t="inlineStr">
        <is>
          <t>Female</t>
        </is>
      </c>
      <c r="F517" s="54" t="n">
        <v>62</v>
      </c>
      <c r="G517" s="54" t="n">
        <v>87</v>
      </c>
      <c r="H517" s="54" t="n">
        <v>57</v>
      </c>
      <c r="I517" s="54" t="n">
        <v>68</v>
      </c>
      <c r="J517" s="54" t="n">
        <v>91</v>
      </c>
      <c r="K517" s="54">
        <f>SUM(F517:J517)</f>
        <v/>
      </c>
      <c r="L517" s="56">
        <f>ROUND(K517/500,4)</f>
        <v/>
      </c>
      <c r="M517" s="54">
        <f>IF(L517&gt;=0.9,"A+",IF(L517&gt;=0.8,"A",IF(L517&gt;=0.7,"B",IF(L517&gt;=0.6,"C",IF(L517&gt;=0.33,"D","F")))))</f>
        <v/>
      </c>
      <c r="N517" s="54">
        <f>IF(L517&gt;=0.33,"PASS","FAIL")</f>
        <v/>
      </c>
      <c r="O517" s="54">
        <f>L517&gt;=0.33</f>
        <v/>
      </c>
      <c r="P517" s="54">
        <f>RANK(L517,$L$2:$L$1001)</f>
        <v/>
      </c>
      <c r="Q517" s="54">
        <f>SUMPRODUCT(($C$2:$C$1001=C517)*($L$2:$L$1001&gt;L517))+1</f>
        <v/>
      </c>
      <c r="R517" s="57" t="n">
        <v>46091</v>
      </c>
      <c r="S517" s="58" t="n">
        <v>0.4895833333333333</v>
      </c>
      <c r="T517" s="59" t="n">
        <v>0.897</v>
      </c>
      <c r="U517" s="55">
        <f>IF(N517="PASS",IF(L517&gt;=0.9,"Excellent performance","Good, keep improving"),"Needs immediate attention")</f>
        <v/>
      </c>
    </row>
    <row r="518" ht="15" customHeight="1" s="39">
      <c r="A518" s="54" t="inlineStr">
        <is>
          <t>STU0517</t>
        </is>
      </c>
      <c r="B518" s="55" t="inlineStr">
        <is>
          <t>Kiara Iyer</t>
        </is>
      </c>
      <c r="C518" s="54" t="n">
        <v>4</v>
      </c>
      <c r="D518" s="54" t="inlineStr">
        <is>
          <t>D</t>
        </is>
      </c>
      <c r="E518" s="54" t="inlineStr">
        <is>
          <t>Female</t>
        </is>
      </c>
      <c r="F518" s="54" t="n">
        <v>64</v>
      </c>
      <c r="G518" s="54" t="n">
        <v>30</v>
      </c>
      <c r="H518" s="54" t="n">
        <v>9</v>
      </c>
      <c r="I518" s="54" t="n">
        <v>63</v>
      </c>
      <c r="J518" s="54" t="n">
        <v>56</v>
      </c>
      <c r="K518" s="54">
        <f>SUM(F518:J518)</f>
        <v/>
      </c>
      <c r="L518" s="56">
        <f>ROUND(K518/500,4)</f>
        <v/>
      </c>
      <c r="M518" s="54">
        <f>IF(L518&gt;=0.9,"A+",IF(L518&gt;=0.8,"A",IF(L518&gt;=0.7,"B",IF(L518&gt;=0.6,"C",IF(L518&gt;=0.33,"D","F")))))</f>
        <v/>
      </c>
      <c r="N518" s="54">
        <f>IF(L518&gt;=0.33,"PASS","FAIL")</f>
        <v/>
      </c>
      <c r="O518" s="54">
        <f>L518&gt;=0.33</f>
        <v/>
      </c>
      <c r="P518" s="54">
        <f>RANK(L518,$L$2:$L$1001)</f>
        <v/>
      </c>
      <c r="Q518" s="54">
        <f>SUMPRODUCT(($C$2:$C$1001=C518)*($L$2:$L$1001&gt;L518))+1</f>
        <v/>
      </c>
      <c r="R518" s="57" t="n">
        <v>46091</v>
      </c>
      <c r="S518" s="58" t="n">
        <v>0.46875</v>
      </c>
      <c r="T518" s="59" t="n">
        <v>0.647</v>
      </c>
      <c r="U518" s="55">
        <f>IF(N518="PASS",IF(L518&gt;=0.9,"Excellent performance","Good, keep improving"),"Needs immediate attention")</f>
        <v/>
      </c>
    </row>
    <row r="519" ht="15" customHeight="1" s="39">
      <c r="A519" s="54" t="inlineStr">
        <is>
          <t>STU0518</t>
        </is>
      </c>
      <c r="B519" s="55" t="inlineStr">
        <is>
          <t>Aarav Mukherjee</t>
        </is>
      </c>
      <c r="C519" s="54" t="n">
        <v>5</v>
      </c>
      <c r="D519" s="54" t="inlineStr">
        <is>
          <t>B</t>
        </is>
      </c>
      <c r="E519" s="54" t="inlineStr">
        <is>
          <t>Male</t>
        </is>
      </c>
      <c r="F519" s="54" t="n">
        <v>91</v>
      </c>
      <c r="G519" s="54" t="n">
        <v>92</v>
      </c>
      <c r="H519" s="54" t="n">
        <v>56</v>
      </c>
      <c r="I519" s="54" t="n">
        <v>87</v>
      </c>
      <c r="J519" s="54" t="n">
        <v>73</v>
      </c>
      <c r="K519" s="54">
        <f>SUM(F519:J519)</f>
        <v/>
      </c>
      <c r="L519" s="56">
        <f>ROUND(K519/500,4)</f>
        <v/>
      </c>
      <c r="M519" s="54">
        <f>IF(L519&gt;=0.9,"A+",IF(L519&gt;=0.8,"A",IF(L519&gt;=0.7,"B",IF(L519&gt;=0.6,"C",IF(L519&gt;=0.33,"D","F")))))</f>
        <v/>
      </c>
      <c r="N519" s="54">
        <f>IF(L519&gt;=0.33,"PASS","FAIL")</f>
        <v/>
      </c>
      <c r="O519" s="54">
        <f>L519&gt;=0.33</f>
        <v/>
      </c>
      <c r="P519" s="54">
        <f>RANK(L519,$L$2:$L$1001)</f>
        <v/>
      </c>
      <c r="Q519" s="54">
        <f>SUMPRODUCT(($C$2:$C$1001=C519)*($L$2:$L$1001&gt;L519))+1</f>
        <v/>
      </c>
      <c r="R519" s="57" t="n">
        <v>46091</v>
      </c>
      <c r="S519" s="58" t="n">
        <v>0.46875</v>
      </c>
      <c r="T519" s="59" t="n">
        <v>0.776</v>
      </c>
      <c r="U519" s="55">
        <f>IF(N519="PASS",IF(L519&gt;=0.9,"Excellent performance","Good, keep improving"),"Needs immediate attention")</f>
        <v/>
      </c>
    </row>
    <row r="520" ht="15" customHeight="1" s="39">
      <c r="A520" s="54" t="inlineStr">
        <is>
          <t>STU0519</t>
        </is>
      </c>
      <c r="B520" s="55" t="inlineStr">
        <is>
          <t>Uday Bose</t>
        </is>
      </c>
      <c r="C520" s="54" t="n">
        <v>6</v>
      </c>
      <c r="D520" s="54" t="inlineStr">
        <is>
          <t>B</t>
        </is>
      </c>
      <c r="E520" s="54" t="inlineStr">
        <is>
          <t>Male</t>
        </is>
      </c>
      <c r="F520" s="54" t="n">
        <v>100</v>
      </c>
      <c r="G520" s="54" t="n">
        <v>86</v>
      </c>
      <c r="H520" s="54" t="n">
        <v>87</v>
      </c>
      <c r="I520" s="54" t="n">
        <v>83</v>
      </c>
      <c r="J520" s="54" t="n">
        <v>84</v>
      </c>
      <c r="K520" s="54">
        <f>SUM(F520:J520)</f>
        <v/>
      </c>
      <c r="L520" s="56">
        <f>ROUND(K520/500,4)</f>
        <v/>
      </c>
      <c r="M520" s="54">
        <f>IF(L520&gt;=0.9,"A+",IF(L520&gt;=0.8,"A",IF(L520&gt;=0.7,"B",IF(L520&gt;=0.6,"C",IF(L520&gt;=0.33,"D","F")))))</f>
        <v/>
      </c>
      <c r="N520" s="54">
        <f>IF(L520&gt;=0.33,"PASS","FAIL")</f>
        <v/>
      </c>
      <c r="O520" s="54">
        <f>L520&gt;=0.33</f>
        <v/>
      </c>
      <c r="P520" s="54">
        <f>RANK(L520,$L$2:$L$1001)</f>
        <v/>
      </c>
      <c r="Q520" s="54">
        <f>SUMPRODUCT(($C$2:$C$1001=C520)*($L$2:$L$1001&gt;L520))+1</f>
        <v/>
      </c>
      <c r="R520" s="57" t="n">
        <v>46091</v>
      </c>
      <c r="S520" s="58" t="n">
        <v>0.3854166666666667</v>
      </c>
      <c r="T520" s="59" t="n">
        <v>0.967</v>
      </c>
      <c r="U520" s="55">
        <f>IF(N520="PASS",IF(L520&gt;=0.9,"Excellent performance","Good, keep improving"),"Needs immediate attention")</f>
        <v/>
      </c>
    </row>
    <row r="521" ht="15" customHeight="1" s="39">
      <c r="A521" s="54" t="inlineStr">
        <is>
          <t>STU0520</t>
        </is>
      </c>
      <c r="B521" s="55" t="inlineStr">
        <is>
          <t>Kartik Banerjee</t>
        </is>
      </c>
      <c r="C521" s="54" t="n">
        <v>8</v>
      </c>
      <c r="D521" s="54" t="inlineStr">
        <is>
          <t>D</t>
        </is>
      </c>
      <c r="E521" s="54" t="inlineStr">
        <is>
          <t>Male</t>
        </is>
      </c>
      <c r="F521" s="54" t="n">
        <v>87</v>
      </c>
      <c r="G521" s="54" t="n">
        <v>52</v>
      </c>
      <c r="H521" s="54" t="n">
        <v>72</v>
      </c>
      <c r="I521" s="54" t="n">
        <v>69</v>
      </c>
      <c r="J521" s="54" t="n">
        <v>66</v>
      </c>
      <c r="K521" s="54">
        <f>SUM(F521:J521)</f>
        <v/>
      </c>
      <c r="L521" s="56">
        <f>ROUND(K521/500,4)</f>
        <v/>
      </c>
      <c r="M521" s="54">
        <f>IF(L521&gt;=0.9,"A+",IF(L521&gt;=0.8,"A",IF(L521&gt;=0.7,"B",IF(L521&gt;=0.6,"C",IF(L521&gt;=0.33,"D","F")))))</f>
        <v/>
      </c>
      <c r="N521" s="54">
        <f>IF(L521&gt;=0.33,"PASS","FAIL")</f>
        <v/>
      </c>
      <c r="O521" s="54">
        <f>L521&gt;=0.33</f>
        <v/>
      </c>
      <c r="P521" s="54">
        <f>RANK(L521,$L$2:$L$1001)</f>
        <v/>
      </c>
      <c r="Q521" s="54">
        <f>SUMPRODUCT(($C$2:$C$1001=C521)*($L$2:$L$1001&gt;L521))+1</f>
        <v/>
      </c>
      <c r="R521" s="57" t="n">
        <v>46091</v>
      </c>
      <c r="S521" s="58" t="n">
        <v>0.3333333333333333</v>
      </c>
      <c r="T521" s="59" t="n">
        <v>0.98</v>
      </c>
      <c r="U521" s="55">
        <f>IF(N521="PASS",IF(L521&gt;=0.9,"Excellent performance","Good, keep improving"),"Needs immediate attention")</f>
        <v/>
      </c>
    </row>
    <row r="522" ht="15" customHeight="1" s="39">
      <c r="A522" s="54" t="inlineStr">
        <is>
          <t>STU0521</t>
        </is>
      </c>
      <c r="B522" s="55" t="inlineStr">
        <is>
          <t>Om Mukherjee</t>
        </is>
      </c>
      <c r="C522" s="54" t="n">
        <v>11</v>
      </c>
      <c r="D522" s="54" t="inlineStr">
        <is>
          <t>B</t>
        </is>
      </c>
      <c r="E522" s="54" t="inlineStr">
        <is>
          <t>Male</t>
        </is>
      </c>
      <c r="F522" s="54" t="n">
        <v>58</v>
      </c>
      <c r="G522" s="54" t="n">
        <v>82</v>
      </c>
      <c r="H522" s="54" t="n">
        <v>81</v>
      </c>
      <c r="I522" s="54" t="n">
        <v>49</v>
      </c>
      <c r="J522" s="54" t="n">
        <v>59</v>
      </c>
      <c r="K522" s="54">
        <f>SUM(F522:J522)</f>
        <v/>
      </c>
      <c r="L522" s="56">
        <f>ROUND(K522/500,4)</f>
        <v/>
      </c>
      <c r="M522" s="54">
        <f>IF(L522&gt;=0.9,"A+",IF(L522&gt;=0.8,"A",IF(L522&gt;=0.7,"B",IF(L522&gt;=0.6,"C",IF(L522&gt;=0.33,"D","F")))))</f>
        <v/>
      </c>
      <c r="N522" s="54">
        <f>IF(L522&gt;=0.33,"PASS","FAIL")</f>
        <v/>
      </c>
      <c r="O522" s="54">
        <f>L522&gt;=0.33</f>
        <v/>
      </c>
      <c r="P522" s="54">
        <f>RANK(L522,$L$2:$L$1001)</f>
        <v/>
      </c>
      <c r="Q522" s="54">
        <f>SUMPRODUCT(($C$2:$C$1001=C522)*($L$2:$L$1001&gt;L522))+1</f>
        <v/>
      </c>
      <c r="R522" s="57" t="n">
        <v>46091</v>
      </c>
      <c r="S522" s="58" t="n">
        <v>0.3958333333333333</v>
      </c>
      <c r="T522" s="59" t="n">
        <v>0.782</v>
      </c>
      <c r="U522" s="55">
        <f>IF(N522="PASS",IF(L522&gt;=0.9,"Excellent performance","Good, keep improving"),"Needs immediate attention")</f>
        <v/>
      </c>
    </row>
    <row r="523" ht="15" customHeight="1" s="39">
      <c r="A523" s="54" t="inlineStr">
        <is>
          <t>STU0522</t>
        </is>
      </c>
      <c r="B523" s="55" t="inlineStr">
        <is>
          <t>Rohan Chauhan</t>
        </is>
      </c>
      <c r="C523" s="54" t="n">
        <v>11</v>
      </c>
      <c r="D523" s="54" t="inlineStr">
        <is>
          <t>D</t>
        </is>
      </c>
      <c r="E523" s="54" t="inlineStr">
        <is>
          <t>Male</t>
        </is>
      </c>
      <c r="F523" s="54" t="n">
        <v>46</v>
      </c>
      <c r="G523" s="54" t="n">
        <v>40</v>
      </c>
      <c r="H523" s="54" t="n">
        <v>70</v>
      </c>
      <c r="I523" s="54" t="n">
        <v>72</v>
      </c>
      <c r="J523" s="54" t="n">
        <v>48</v>
      </c>
      <c r="K523" s="54">
        <f>SUM(F523:J523)</f>
        <v/>
      </c>
      <c r="L523" s="56">
        <f>ROUND(K523/500,4)</f>
        <v/>
      </c>
      <c r="M523" s="54">
        <f>IF(L523&gt;=0.9,"A+",IF(L523&gt;=0.8,"A",IF(L523&gt;=0.7,"B",IF(L523&gt;=0.6,"C",IF(L523&gt;=0.33,"D","F")))))</f>
        <v/>
      </c>
      <c r="N523" s="54">
        <f>IF(L523&gt;=0.33,"PASS","FAIL")</f>
        <v/>
      </c>
      <c r="O523" s="54">
        <f>L523&gt;=0.33</f>
        <v/>
      </c>
      <c r="P523" s="54">
        <f>RANK(L523,$L$2:$L$1001)</f>
        <v/>
      </c>
      <c r="Q523" s="54">
        <f>SUMPRODUCT(($C$2:$C$1001=C523)*($L$2:$L$1001&gt;L523))+1</f>
        <v/>
      </c>
      <c r="R523" s="57" t="n">
        <v>46091</v>
      </c>
      <c r="S523" s="58" t="n">
        <v>0.34375</v>
      </c>
      <c r="T523" s="59" t="n">
        <v>0.847</v>
      </c>
      <c r="U523" s="55">
        <f>IF(N523="PASS",IF(L523&gt;=0.9,"Excellent performance","Good, keep improving"),"Needs immediate attention")</f>
        <v/>
      </c>
    </row>
    <row r="524" ht="15" customHeight="1" s="39">
      <c r="A524" s="54" t="inlineStr">
        <is>
          <t>STU0523</t>
        </is>
      </c>
      <c r="B524" s="55" t="inlineStr">
        <is>
          <t>Manav Gupta</t>
        </is>
      </c>
      <c r="C524" s="54" t="n">
        <v>2</v>
      </c>
      <c r="D524" s="54" t="inlineStr">
        <is>
          <t>A</t>
        </is>
      </c>
      <c r="E524" s="54" t="inlineStr">
        <is>
          <t>Male</t>
        </is>
      </c>
      <c r="F524" s="54" t="n">
        <v>70</v>
      </c>
      <c r="G524" s="54" t="n">
        <v>60</v>
      </c>
      <c r="H524" s="54" t="n">
        <v>81</v>
      </c>
      <c r="I524" s="54" t="n">
        <v>70</v>
      </c>
      <c r="J524" s="54" t="n">
        <v>94</v>
      </c>
      <c r="K524" s="54">
        <f>SUM(F524:J524)</f>
        <v/>
      </c>
      <c r="L524" s="56">
        <f>ROUND(K524/500,4)</f>
        <v/>
      </c>
      <c r="M524" s="54">
        <f>IF(L524&gt;=0.9,"A+",IF(L524&gt;=0.8,"A",IF(L524&gt;=0.7,"B",IF(L524&gt;=0.6,"C",IF(L524&gt;=0.33,"D","F")))))</f>
        <v/>
      </c>
      <c r="N524" s="54">
        <f>IF(L524&gt;=0.33,"PASS","FAIL")</f>
        <v/>
      </c>
      <c r="O524" s="54">
        <f>L524&gt;=0.33</f>
        <v/>
      </c>
      <c r="P524" s="54">
        <f>RANK(L524,$L$2:$L$1001)</f>
        <v/>
      </c>
      <c r="Q524" s="54">
        <f>SUMPRODUCT(($C$2:$C$1001=C524)*($L$2:$L$1001&gt;L524))+1</f>
        <v/>
      </c>
      <c r="R524" s="57" t="n">
        <v>46091</v>
      </c>
      <c r="S524" s="58" t="n">
        <v>0.375</v>
      </c>
      <c r="T524" s="59" t="n">
        <v>0.909</v>
      </c>
      <c r="U524" s="55">
        <f>IF(N524="PASS",IF(L524&gt;=0.9,"Excellent performance","Good, keep improving"),"Needs immediate attention")</f>
        <v/>
      </c>
    </row>
    <row r="525" ht="15" customHeight="1" s="39">
      <c r="A525" s="54" t="inlineStr">
        <is>
          <t>STU0524</t>
        </is>
      </c>
      <c r="B525" s="55" t="inlineStr">
        <is>
          <t>Mohit Saxena</t>
        </is>
      </c>
      <c r="C525" s="54" t="n">
        <v>11</v>
      </c>
      <c r="D525" s="54" t="inlineStr">
        <is>
          <t>B</t>
        </is>
      </c>
      <c r="E525" s="54" t="inlineStr">
        <is>
          <t>Male</t>
        </is>
      </c>
      <c r="F525" s="54" t="n">
        <v>69</v>
      </c>
      <c r="G525" s="54" t="n">
        <v>72</v>
      </c>
      <c r="H525" s="54" t="n">
        <v>85</v>
      </c>
      <c r="I525" s="54" t="n">
        <v>68</v>
      </c>
      <c r="J525" s="54" t="n">
        <v>76</v>
      </c>
      <c r="K525" s="54">
        <f>SUM(F525:J525)</f>
        <v/>
      </c>
      <c r="L525" s="56">
        <f>ROUND(K525/500,4)</f>
        <v/>
      </c>
      <c r="M525" s="54">
        <f>IF(L525&gt;=0.9,"A+",IF(L525&gt;=0.8,"A",IF(L525&gt;=0.7,"B",IF(L525&gt;=0.6,"C",IF(L525&gt;=0.33,"D","F")))))</f>
        <v/>
      </c>
      <c r="N525" s="54">
        <f>IF(L525&gt;=0.33,"PASS","FAIL")</f>
        <v/>
      </c>
      <c r="O525" s="54">
        <f>L525&gt;=0.33</f>
        <v/>
      </c>
      <c r="P525" s="54">
        <f>RANK(L525,$L$2:$L$1001)</f>
        <v/>
      </c>
      <c r="Q525" s="54">
        <f>SUMPRODUCT(($C$2:$C$1001=C525)*($L$2:$L$1001&gt;L525))+1</f>
        <v/>
      </c>
      <c r="R525" s="57" t="n">
        <v>46091</v>
      </c>
      <c r="S525" s="58" t="n">
        <v>0.3645833333333333</v>
      </c>
      <c r="T525" s="59" t="n">
        <v>0.917</v>
      </c>
      <c r="U525" s="55">
        <f>IF(N525="PASS",IF(L525&gt;=0.9,"Excellent performance","Good, keep improving"),"Needs immediate attention")</f>
        <v/>
      </c>
    </row>
    <row r="526" ht="15" customHeight="1" s="39">
      <c r="A526" s="54" t="inlineStr">
        <is>
          <t>STU0525</t>
        </is>
      </c>
      <c r="B526" s="55" t="inlineStr">
        <is>
          <t>Zara Sharma</t>
        </is>
      </c>
      <c r="C526" s="54" t="n">
        <v>11</v>
      </c>
      <c r="D526" s="54" t="inlineStr">
        <is>
          <t>A</t>
        </is>
      </c>
      <c r="E526" s="54" t="inlineStr">
        <is>
          <t>Female</t>
        </is>
      </c>
      <c r="F526" s="54" t="n">
        <v>79</v>
      </c>
      <c r="G526" s="54" t="n">
        <v>69</v>
      </c>
      <c r="H526" s="54" t="n">
        <v>88</v>
      </c>
      <c r="I526" s="54" t="n">
        <v>80</v>
      </c>
      <c r="J526" s="54" t="n">
        <v>65</v>
      </c>
      <c r="K526" s="54">
        <f>SUM(F526:J526)</f>
        <v/>
      </c>
      <c r="L526" s="56">
        <f>ROUND(K526/500,4)</f>
        <v/>
      </c>
      <c r="M526" s="54">
        <f>IF(L526&gt;=0.9,"A+",IF(L526&gt;=0.8,"A",IF(L526&gt;=0.7,"B",IF(L526&gt;=0.6,"C",IF(L526&gt;=0.33,"D","F")))))</f>
        <v/>
      </c>
      <c r="N526" s="54">
        <f>IF(L526&gt;=0.33,"PASS","FAIL")</f>
        <v/>
      </c>
      <c r="O526" s="54">
        <f>L526&gt;=0.33</f>
        <v/>
      </c>
      <c r="P526" s="54">
        <f>RANK(L526,$L$2:$L$1001)</f>
        <v/>
      </c>
      <c r="Q526" s="54">
        <f>SUMPRODUCT(($C$2:$C$1001=C526)*($L$2:$L$1001&gt;L526))+1</f>
        <v/>
      </c>
      <c r="R526" s="57" t="n">
        <v>46091</v>
      </c>
      <c r="S526" s="58" t="n">
        <v>0.3541666666666667</v>
      </c>
      <c r="T526" s="59" t="n">
        <v>0.772</v>
      </c>
      <c r="U526" s="55">
        <f>IF(N526="PASS",IF(L526&gt;=0.9,"Excellent performance","Good, keep improving"),"Needs immediate attention")</f>
        <v/>
      </c>
    </row>
    <row r="527" ht="15" customHeight="1" s="39">
      <c r="A527" s="54" t="inlineStr">
        <is>
          <t>STU0526</t>
        </is>
      </c>
      <c r="B527" s="55" t="inlineStr">
        <is>
          <t>Ananya Khanna</t>
        </is>
      </c>
      <c r="C527" s="54" t="n">
        <v>11</v>
      </c>
      <c r="D527" s="54" t="inlineStr">
        <is>
          <t>A</t>
        </is>
      </c>
      <c r="E527" s="54" t="inlineStr">
        <is>
          <t>Female</t>
        </is>
      </c>
      <c r="F527" s="54" t="n">
        <v>60</v>
      </c>
      <c r="G527" s="54" t="n">
        <v>52</v>
      </c>
      <c r="H527" s="54" t="n">
        <v>61</v>
      </c>
      <c r="I527" s="54" t="n">
        <v>44</v>
      </c>
      <c r="J527" s="54" t="n">
        <v>82</v>
      </c>
      <c r="K527" s="54">
        <f>SUM(F527:J527)</f>
        <v/>
      </c>
      <c r="L527" s="56">
        <f>ROUND(K527/500,4)</f>
        <v/>
      </c>
      <c r="M527" s="54">
        <f>IF(L527&gt;=0.9,"A+",IF(L527&gt;=0.8,"A",IF(L527&gt;=0.7,"B",IF(L527&gt;=0.6,"C",IF(L527&gt;=0.33,"D","F")))))</f>
        <v/>
      </c>
      <c r="N527" s="54">
        <f>IF(L527&gt;=0.33,"PASS","FAIL")</f>
        <v/>
      </c>
      <c r="O527" s="54">
        <f>L527&gt;=0.33</f>
        <v/>
      </c>
      <c r="P527" s="54">
        <f>RANK(L527,$L$2:$L$1001)</f>
        <v/>
      </c>
      <c r="Q527" s="54">
        <f>SUMPRODUCT(($C$2:$C$1001=C527)*($L$2:$L$1001&gt;L527))+1</f>
        <v/>
      </c>
      <c r="R527" s="57" t="n">
        <v>46091</v>
      </c>
      <c r="S527" s="58" t="n">
        <v>0.4166666666666667</v>
      </c>
      <c r="T527" s="59" t="n">
        <v>0.985</v>
      </c>
      <c r="U527" s="55">
        <f>IF(N527="PASS",IF(L527&gt;=0.9,"Excellent performance","Good, keep improving"),"Needs immediate attention")</f>
        <v/>
      </c>
    </row>
    <row r="528" ht="15" customHeight="1" s="39">
      <c r="A528" s="54" t="inlineStr">
        <is>
          <t>STU0527</t>
        </is>
      </c>
      <c r="B528" s="55" t="inlineStr">
        <is>
          <t>Kajal Kapoor</t>
        </is>
      </c>
      <c r="C528" s="54" t="n">
        <v>10</v>
      </c>
      <c r="D528" s="54" t="inlineStr">
        <is>
          <t>D</t>
        </is>
      </c>
      <c r="E528" s="54" t="inlineStr">
        <is>
          <t>Female</t>
        </is>
      </c>
      <c r="F528" s="54" t="n">
        <v>62</v>
      </c>
      <c r="G528" s="54" t="n">
        <v>61</v>
      </c>
      <c r="H528" s="54" t="n">
        <v>69</v>
      </c>
      <c r="I528" s="54" t="n">
        <v>73</v>
      </c>
      <c r="J528" s="54" t="n">
        <v>51</v>
      </c>
      <c r="K528" s="54">
        <f>SUM(F528:J528)</f>
        <v/>
      </c>
      <c r="L528" s="56">
        <f>ROUND(K528/500,4)</f>
        <v/>
      </c>
      <c r="M528" s="54">
        <f>IF(L528&gt;=0.9,"A+",IF(L528&gt;=0.8,"A",IF(L528&gt;=0.7,"B",IF(L528&gt;=0.6,"C",IF(L528&gt;=0.33,"D","F")))))</f>
        <v/>
      </c>
      <c r="N528" s="54">
        <f>IF(L528&gt;=0.33,"PASS","FAIL")</f>
        <v/>
      </c>
      <c r="O528" s="54">
        <f>L528&gt;=0.33</f>
        <v/>
      </c>
      <c r="P528" s="54">
        <f>RANK(L528,$L$2:$L$1001)</f>
        <v/>
      </c>
      <c r="Q528" s="54">
        <f>SUMPRODUCT(($C$2:$C$1001=C528)*($L$2:$L$1001&gt;L528))+1</f>
        <v/>
      </c>
      <c r="R528" s="57" t="n">
        <v>46091</v>
      </c>
      <c r="S528" s="58" t="n">
        <v>0.375</v>
      </c>
      <c r="T528" s="59" t="n">
        <v>0.901</v>
      </c>
      <c r="U528" s="55">
        <f>IF(N528="PASS",IF(L528&gt;=0.9,"Excellent performance","Good, keep improving"),"Needs immediate attention")</f>
        <v/>
      </c>
    </row>
    <row r="529" ht="15" customHeight="1" s="39">
      <c r="A529" s="54" t="inlineStr">
        <is>
          <t>STU0528</t>
        </is>
      </c>
      <c r="B529" s="55" t="inlineStr">
        <is>
          <t>Ira Mehta</t>
        </is>
      </c>
      <c r="C529" s="54" t="n">
        <v>2</v>
      </c>
      <c r="D529" s="54" t="inlineStr">
        <is>
          <t>B</t>
        </is>
      </c>
      <c r="E529" s="54" t="inlineStr">
        <is>
          <t>Female</t>
        </is>
      </c>
      <c r="F529" s="54" t="n">
        <v>37</v>
      </c>
      <c r="G529" s="54" t="n">
        <v>2</v>
      </c>
      <c r="H529" s="54" t="n">
        <v>15</v>
      </c>
      <c r="I529" s="54" t="n">
        <v>46</v>
      </c>
      <c r="J529" s="54" t="n">
        <v>34</v>
      </c>
      <c r="K529" s="54">
        <f>SUM(F529:J529)</f>
        <v/>
      </c>
      <c r="L529" s="56">
        <f>ROUND(K529/500,4)</f>
        <v/>
      </c>
      <c r="M529" s="54">
        <f>IF(L529&gt;=0.9,"A+",IF(L529&gt;=0.8,"A",IF(L529&gt;=0.7,"B",IF(L529&gt;=0.6,"C",IF(L529&gt;=0.33,"D","F")))))</f>
        <v/>
      </c>
      <c r="N529" s="54">
        <f>IF(L529&gt;=0.33,"PASS","FAIL")</f>
        <v/>
      </c>
      <c r="O529" s="54">
        <f>L529&gt;=0.33</f>
        <v/>
      </c>
      <c r="P529" s="54">
        <f>RANK(L529,$L$2:$L$1001)</f>
        <v/>
      </c>
      <c r="Q529" s="54">
        <f>SUMPRODUCT(($C$2:$C$1001=C529)*($L$2:$L$1001&gt;L529))+1</f>
        <v/>
      </c>
      <c r="R529" s="57" t="n">
        <v>46091</v>
      </c>
      <c r="S529" s="58" t="n">
        <v>0.4791666666666667</v>
      </c>
      <c r="T529" s="59" t="n">
        <v>0.722</v>
      </c>
      <c r="U529" s="55">
        <f>IF(N529="PASS",IF(L529&gt;=0.9,"Excellent performance","Good, keep improving"),"Needs immediate attention")</f>
        <v/>
      </c>
    </row>
    <row r="530" ht="15" customHeight="1" s="39">
      <c r="A530" s="54" t="inlineStr">
        <is>
          <t>STU0529</t>
        </is>
      </c>
      <c r="B530" s="55" t="inlineStr">
        <is>
          <t>Manav Pillai</t>
        </is>
      </c>
      <c r="C530" s="54" t="n">
        <v>7</v>
      </c>
      <c r="D530" s="54" t="inlineStr">
        <is>
          <t>A</t>
        </is>
      </c>
      <c r="E530" s="54" t="inlineStr">
        <is>
          <t>Male</t>
        </is>
      </c>
      <c r="F530" s="54" t="n">
        <v>75</v>
      </c>
      <c r="G530" s="54" t="n">
        <v>80</v>
      </c>
      <c r="H530" s="54" t="n">
        <v>74</v>
      </c>
      <c r="I530" s="54" t="n">
        <v>76</v>
      </c>
      <c r="J530" s="54" t="n">
        <v>63</v>
      </c>
      <c r="K530" s="54">
        <f>SUM(F530:J530)</f>
        <v/>
      </c>
      <c r="L530" s="56">
        <f>ROUND(K530/500,4)</f>
        <v/>
      </c>
      <c r="M530" s="54">
        <f>IF(L530&gt;=0.9,"A+",IF(L530&gt;=0.8,"A",IF(L530&gt;=0.7,"B",IF(L530&gt;=0.6,"C",IF(L530&gt;=0.33,"D","F")))))</f>
        <v/>
      </c>
      <c r="N530" s="54">
        <f>IF(L530&gt;=0.33,"PASS","FAIL")</f>
        <v/>
      </c>
      <c r="O530" s="54">
        <f>L530&gt;=0.33</f>
        <v/>
      </c>
      <c r="P530" s="54">
        <f>RANK(L530,$L$2:$L$1001)</f>
        <v/>
      </c>
      <c r="Q530" s="54">
        <f>SUMPRODUCT(($C$2:$C$1001=C530)*($L$2:$L$1001&gt;L530))+1</f>
        <v/>
      </c>
      <c r="R530" s="57" t="n">
        <v>46091</v>
      </c>
      <c r="S530" s="58" t="n">
        <v>0.4479166666666667</v>
      </c>
      <c r="T530" s="59" t="n">
        <v>0.93</v>
      </c>
      <c r="U530" s="55">
        <f>IF(N530="PASS",IF(L530&gt;=0.9,"Excellent performance","Good, keep improving"),"Needs immediate attention")</f>
        <v/>
      </c>
    </row>
    <row r="531" ht="15" customHeight="1" s="39">
      <c r="A531" s="54" t="inlineStr">
        <is>
          <t>STU0530</t>
        </is>
      </c>
      <c r="B531" s="55" t="inlineStr">
        <is>
          <t>Pari Yadav</t>
        </is>
      </c>
      <c r="C531" s="54" t="n">
        <v>6</v>
      </c>
      <c r="D531" s="54" t="inlineStr">
        <is>
          <t>C</t>
        </is>
      </c>
      <c r="E531" s="54" t="inlineStr">
        <is>
          <t>Female</t>
        </is>
      </c>
      <c r="F531" s="54" t="n">
        <v>74</v>
      </c>
      <c r="G531" s="54" t="n">
        <v>67</v>
      </c>
      <c r="H531" s="54" t="n">
        <v>85</v>
      </c>
      <c r="I531" s="54" t="n">
        <v>68</v>
      </c>
      <c r="J531" s="54" t="n">
        <v>82</v>
      </c>
      <c r="K531" s="54">
        <f>SUM(F531:J531)</f>
        <v/>
      </c>
      <c r="L531" s="56">
        <f>ROUND(K531/500,4)</f>
        <v/>
      </c>
      <c r="M531" s="54">
        <f>IF(L531&gt;=0.9,"A+",IF(L531&gt;=0.8,"A",IF(L531&gt;=0.7,"B",IF(L531&gt;=0.6,"C",IF(L531&gt;=0.33,"D","F")))))</f>
        <v/>
      </c>
      <c r="N531" s="54">
        <f>IF(L531&gt;=0.33,"PASS","FAIL")</f>
        <v/>
      </c>
      <c r="O531" s="54">
        <f>L531&gt;=0.33</f>
        <v/>
      </c>
      <c r="P531" s="54">
        <f>RANK(L531,$L$2:$L$1001)</f>
        <v/>
      </c>
      <c r="Q531" s="54">
        <f>SUMPRODUCT(($C$2:$C$1001=C531)*($L$2:$L$1001&gt;L531))+1</f>
        <v/>
      </c>
      <c r="R531" s="57" t="n">
        <v>46091</v>
      </c>
      <c r="S531" s="58" t="n">
        <v>0.4375</v>
      </c>
      <c r="T531" s="59" t="n">
        <v>0.895</v>
      </c>
      <c r="U531" s="55">
        <f>IF(N531="PASS",IF(L531&gt;=0.9,"Excellent performance","Good, keep improving"),"Needs immediate attention")</f>
        <v/>
      </c>
    </row>
    <row r="532" ht="15" customHeight="1" s="39">
      <c r="A532" s="54" t="inlineStr">
        <is>
          <t>STU0531</t>
        </is>
      </c>
      <c r="B532" s="55" t="inlineStr">
        <is>
          <t>Vikram Bhat</t>
        </is>
      </c>
      <c r="C532" s="54" t="n">
        <v>11</v>
      </c>
      <c r="D532" s="54" t="inlineStr">
        <is>
          <t>B</t>
        </is>
      </c>
      <c r="E532" s="54" t="inlineStr">
        <is>
          <t>Male</t>
        </is>
      </c>
      <c r="F532" s="54" t="n">
        <v>56</v>
      </c>
      <c r="G532" s="54" t="n">
        <v>55</v>
      </c>
      <c r="H532" s="54" t="n">
        <v>61</v>
      </c>
      <c r="I532" s="54" t="n">
        <v>80</v>
      </c>
      <c r="J532" s="54" t="n">
        <v>50</v>
      </c>
      <c r="K532" s="54">
        <f>SUM(F532:J532)</f>
        <v/>
      </c>
      <c r="L532" s="56">
        <f>ROUND(K532/500,4)</f>
        <v/>
      </c>
      <c r="M532" s="54">
        <f>IF(L532&gt;=0.9,"A+",IF(L532&gt;=0.8,"A",IF(L532&gt;=0.7,"B",IF(L532&gt;=0.6,"C",IF(L532&gt;=0.33,"D","F")))))</f>
        <v/>
      </c>
      <c r="N532" s="54">
        <f>IF(L532&gt;=0.33,"PASS","FAIL")</f>
        <v/>
      </c>
      <c r="O532" s="54">
        <f>L532&gt;=0.33</f>
        <v/>
      </c>
      <c r="P532" s="54">
        <f>RANK(L532,$L$2:$L$1001)</f>
        <v/>
      </c>
      <c r="Q532" s="54">
        <f>SUMPRODUCT(($C$2:$C$1001=C532)*($L$2:$L$1001&gt;L532))+1</f>
        <v/>
      </c>
      <c r="R532" s="57" t="n">
        <v>46091</v>
      </c>
      <c r="S532" s="58" t="n">
        <v>0.5208333333333334</v>
      </c>
      <c r="T532" s="59" t="n">
        <v>0.798</v>
      </c>
      <c r="U532" s="55">
        <f>IF(N532="PASS",IF(L532&gt;=0.9,"Excellent performance","Good, keep improving"),"Needs immediate attention")</f>
        <v/>
      </c>
    </row>
    <row r="533" ht="15" customHeight="1" s="39">
      <c r="A533" s="54" t="inlineStr">
        <is>
          <t>STU0532</t>
        </is>
      </c>
      <c r="B533" s="55" t="inlineStr">
        <is>
          <t>Aditya Shah</t>
        </is>
      </c>
      <c r="C533" s="54" t="n">
        <v>1</v>
      </c>
      <c r="D533" s="54" t="inlineStr">
        <is>
          <t>A</t>
        </is>
      </c>
      <c r="E533" s="54" t="inlineStr">
        <is>
          <t>Male</t>
        </is>
      </c>
      <c r="F533" s="54" t="n">
        <v>58</v>
      </c>
      <c r="G533" s="54" t="n">
        <v>86</v>
      </c>
      <c r="H533" s="54" t="n">
        <v>44</v>
      </c>
      <c r="I533" s="54" t="n">
        <v>58</v>
      </c>
      <c r="J533" s="54" t="n">
        <v>66</v>
      </c>
      <c r="K533" s="54">
        <f>SUM(F533:J533)</f>
        <v/>
      </c>
      <c r="L533" s="56">
        <f>ROUND(K533/500,4)</f>
        <v/>
      </c>
      <c r="M533" s="54">
        <f>IF(L533&gt;=0.9,"A+",IF(L533&gt;=0.8,"A",IF(L533&gt;=0.7,"B",IF(L533&gt;=0.6,"C",IF(L533&gt;=0.33,"D","F")))))</f>
        <v/>
      </c>
      <c r="N533" s="54">
        <f>IF(L533&gt;=0.33,"PASS","FAIL")</f>
        <v/>
      </c>
      <c r="O533" s="54">
        <f>L533&gt;=0.33</f>
        <v/>
      </c>
      <c r="P533" s="54">
        <f>RANK(L533,$L$2:$L$1001)</f>
        <v/>
      </c>
      <c r="Q533" s="54">
        <f>SUMPRODUCT(($C$2:$C$1001=C533)*($L$2:$L$1001&gt;L533))+1</f>
        <v/>
      </c>
      <c r="R533" s="57" t="n">
        <v>46091</v>
      </c>
      <c r="S533" s="58" t="n">
        <v>0.4375</v>
      </c>
      <c r="T533" s="59" t="n">
        <v>0.907</v>
      </c>
      <c r="U533" s="55">
        <f>IF(N533="PASS",IF(L533&gt;=0.9,"Excellent performance","Good, keep improving"),"Needs immediate attention")</f>
        <v/>
      </c>
    </row>
    <row r="534" ht="15" customHeight="1" s="39">
      <c r="A534" s="54" t="inlineStr">
        <is>
          <t>STU0533</t>
        </is>
      </c>
      <c r="B534" s="55" t="inlineStr">
        <is>
          <t>Imran Bhatia</t>
        </is>
      </c>
      <c r="C534" s="54" t="n">
        <v>4</v>
      </c>
      <c r="D534" s="54" t="inlineStr">
        <is>
          <t>A</t>
        </is>
      </c>
      <c r="E534" s="54" t="inlineStr">
        <is>
          <t>Male</t>
        </is>
      </c>
      <c r="F534" s="54" t="n">
        <v>55</v>
      </c>
      <c r="G534" s="54" t="n">
        <v>80</v>
      </c>
      <c r="H534" s="54" t="n">
        <v>79</v>
      </c>
      <c r="I534" s="54" t="n">
        <v>71</v>
      </c>
      <c r="J534" s="54" t="n">
        <v>55</v>
      </c>
      <c r="K534" s="54">
        <f>SUM(F534:J534)</f>
        <v/>
      </c>
      <c r="L534" s="56">
        <f>ROUND(K534/500,4)</f>
        <v/>
      </c>
      <c r="M534" s="54">
        <f>IF(L534&gt;=0.9,"A+",IF(L534&gt;=0.8,"A",IF(L534&gt;=0.7,"B",IF(L534&gt;=0.6,"C",IF(L534&gt;=0.33,"D","F")))))</f>
        <v/>
      </c>
      <c r="N534" s="54">
        <f>IF(L534&gt;=0.33,"PASS","FAIL")</f>
        <v/>
      </c>
      <c r="O534" s="54">
        <f>L534&gt;=0.33</f>
        <v/>
      </c>
      <c r="P534" s="54">
        <f>RANK(L534,$L$2:$L$1001)</f>
        <v/>
      </c>
      <c r="Q534" s="54">
        <f>SUMPRODUCT(($C$2:$C$1001=C534)*($L$2:$L$1001&gt;L534))+1</f>
        <v/>
      </c>
      <c r="R534" s="57" t="n">
        <v>46091</v>
      </c>
      <c r="S534" s="58" t="n">
        <v>0.4791666666666667</v>
      </c>
      <c r="T534" s="59" t="n">
        <v>0.796</v>
      </c>
      <c r="U534" s="55">
        <f>IF(N534="PASS",IF(L534&gt;=0.9,"Excellent performance","Good, keep improving"),"Needs immediate attention")</f>
        <v/>
      </c>
    </row>
    <row r="535" ht="15" customHeight="1" s="39">
      <c r="A535" s="54" t="inlineStr">
        <is>
          <t>STU0534</t>
        </is>
      </c>
      <c r="B535" s="55" t="inlineStr">
        <is>
          <t>Pihu Verma</t>
        </is>
      </c>
      <c r="C535" s="54" t="n">
        <v>1</v>
      </c>
      <c r="D535" s="54" t="inlineStr">
        <is>
          <t>C</t>
        </is>
      </c>
      <c r="E535" s="54" t="inlineStr">
        <is>
          <t>Female</t>
        </is>
      </c>
      <c r="F535" s="54" t="n">
        <v>93</v>
      </c>
      <c r="G535" s="54" t="n">
        <v>86</v>
      </c>
      <c r="H535" s="54" t="n">
        <v>86</v>
      </c>
      <c r="I535" s="54" t="n">
        <v>87</v>
      </c>
      <c r="J535" s="54" t="n">
        <v>93</v>
      </c>
      <c r="K535" s="54">
        <f>SUM(F535:J535)</f>
        <v/>
      </c>
      <c r="L535" s="56">
        <f>ROUND(K535/500,4)</f>
        <v/>
      </c>
      <c r="M535" s="54">
        <f>IF(L535&gt;=0.9,"A+",IF(L535&gt;=0.8,"A",IF(L535&gt;=0.7,"B",IF(L535&gt;=0.6,"C",IF(L535&gt;=0.33,"D","F")))))</f>
        <v/>
      </c>
      <c r="N535" s="54">
        <f>IF(L535&gt;=0.33,"PASS","FAIL")</f>
        <v/>
      </c>
      <c r="O535" s="54">
        <f>L535&gt;=0.33</f>
        <v/>
      </c>
      <c r="P535" s="54">
        <f>RANK(L535,$L$2:$L$1001)</f>
        <v/>
      </c>
      <c r="Q535" s="54">
        <f>SUMPRODUCT(($C$2:$C$1001=C535)*($L$2:$L$1001&gt;L535))+1</f>
        <v/>
      </c>
      <c r="R535" s="57" t="n">
        <v>46091</v>
      </c>
      <c r="S535" s="58" t="n">
        <v>0.3854166666666667</v>
      </c>
      <c r="T535" s="59" t="n">
        <v>0.954</v>
      </c>
      <c r="U535" s="55">
        <f>IF(N535="PASS",IF(L535&gt;=0.9,"Excellent performance","Good, keep improving"),"Needs immediate attention")</f>
        <v/>
      </c>
    </row>
    <row r="536" ht="15" customHeight="1" s="39">
      <c r="A536" s="54" t="inlineStr">
        <is>
          <t>STU0535</t>
        </is>
      </c>
      <c r="B536" s="55" t="inlineStr">
        <is>
          <t>Nisha Bhat</t>
        </is>
      </c>
      <c r="C536" s="54" t="n">
        <v>3</v>
      </c>
      <c r="D536" s="54" t="inlineStr">
        <is>
          <t>B</t>
        </is>
      </c>
      <c r="E536" s="54" t="inlineStr">
        <is>
          <t>Female</t>
        </is>
      </c>
      <c r="F536" s="54" t="n">
        <v>86</v>
      </c>
      <c r="G536" s="54" t="n">
        <v>80</v>
      </c>
      <c r="H536" s="54" t="n">
        <v>83</v>
      </c>
      <c r="I536" s="54" t="n">
        <v>93</v>
      </c>
      <c r="J536" s="54" t="n">
        <v>91</v>
      </c>
      <c r="K536" s="54">
        <f>SUM(F536:J536)</f>
        <v/>
      </c>
      <c r="L536" s="56">
        <f>ROUND(K536/500,4)</f>
        <v/>
      </c>
      <c r="M536" s="54">
        <f>IF(L536&gt;=0.9,"A+",IF(L536&gt;=0.8,"A",IF(L536&gt;=0.7,"B",IF(L536&gt;=0.6,"C",IF(L536&gt;=0.33,"D","F")))))</f>
        <v/>
      </c>
      <c r="N536" s="54">
        <f>IF(L536&gt;=0.33,"PASS","FAIL")</f>
        <v/>
      </c>
      <c r="O536" s="54">
        <f>L536&gt;=0.33</f>
        <v/>
      </c>
      <c r="P536" s="54">
        <f>RANK(L536,$L$2:$L$1001)</f>
        <v/>
      </c>
      <c r="Q536" s="54">
        <f>SUMPRODUCT(($C$2:$C$1001=C536)*($L$2:$L$1001&gt;L536))+1</f>
        <v/>
      </c>
      <c r="R536" s="57" t="n">
        <v>46091</v>
      </c>
      <c r="S536" s="58" t="n">
        <v>0.4895833333333333</v>
      </c>
      <c r="T536" s="59" t="n">
        <v>0.767</v>
      </c>
      <c r="U536" s="55">
        <f>IF(N536="PASS",IF(L536&gt;=0.9,"Excellent performance","Good, keep improving"),"Needs immediate attention")</f>
        <v/>
      </c>
    </row>
    <row r="537" ht="15" customHeight="1" s="39">
      <c r="A537" s="54" t="inlineStr">
        <is>
          <t>STU0536</t>
        </is>
      </c>
      <c r="B537" s="55" t="inlineStr">
        <is>
          <t>Zara Kulkarni</t>
        </is>
      </c>
      <c r="C537" s="54" t="n">
        <v>8</v>
      </c>
      <c r="D537" s="54" t="inlineStr">
        <is>
          <t>C</t>
        </is>
      </c>
      <c r="E537" s="54" t="inlineStr">
        <is>
          <t>Female</t>
        </is>
      </c>
      <c r="F537" s="54" t="n">
        <v>69</v>
      </c>
      <c r="G537" s="54" t="n">
        <v>64</v>
      </c>
      <c r="H537" s="54" t="n">
        <v>40</v>
      </c>
      <c r="I537" s="54" t="n">
        <v>67</v>
      </c>
      <c r="J537" s="54" t="n">
        <v>65</v>
      </c>
      <c r="K537" s="54">
        <f>SUM(F537:J537)</f>
        <v/>
      </c>
      <c r="L537" s="56">
        <f>ROUND(K537/500,4)</f>
        <v/>
      </c>
      <c r="M537" s="54">
        <f>IF(L537&gt;=0.9,"A+",IF(L537&gt;=0.8,"A",IF(L537&gt;=0.7,"B",IF(L537&gt;=0.6,"C",IF(L537&gt;=0.33,"D","F")))))</f>
        <v/>
      </c>
      <c r="N537" s="54">
        <f>IF(L537&gt;=0.33,"PASS","FAIL")</f>
        <v/>
      </c>
      <c r="O537" s="54">
        <f>L537&gt;=0.33</f>
        <v/>
      </c>
      <c r="P537" s="54">
        <f>RANK(L537,$L$2:$L$1001)</f>
        <v/>
      </c>
      <c r="Q537" s="54">
        <f>SUMPRODUCT(($C$2:$C$1001=C537)*($L$2:$L$1001&gt;L537))+1</f>
        <v/>
      </c>
      <c r="R537" s="57" t="n">
        <v>46091</v>
      </c>
      <c r="S537" s="58" t="n">
        <v>0.5</v>
      </c>
      <c r="T537" s="59" t="n">
        <v>0.773</v>
      </c>
      <c r="U537" s="55">
        <f>IF(N537="PASS",IF(L537&gt;=0.9,"Excellent performance","Good, keep improving"),"Needs immediate attention")</f>
        <v/>
      </c>
    </row>
    <row r="538" ht="15" customHeight="1" s="39">
      <c r="A538" s="54" t="inlineStr">
        <is>
          <t>STU0537</t>
        </is>
      </c>
      <c r="B538" s="55" t="inlineStr">
        <is>
          <t>Harsh Kumar</t>
        </is>
      </c>
      <c r="C538" s="54" t="n">
        <v>8</v>
      </c>
      <c r="D538" s="54" t="inlineStr">
        <is>
          <t>D</t>
        </is>
      </c>
      <c r="E538" s="54" t="inlineStr">
        <is>
          <t>Male</t>
        </is>
      </c>
      <c r="F538" s="54" t="n">
        <v>38</v>
      </c>
      <c r="G538" s="54" t="n">
        <v>45</v>
      </c>
      <c r="H538" s="54" t="n">
        <v>74</v>
      </c>
      <c r="I538" s="54" t="n">
        <v>30</v>
      </c>
      <c r="J538" s="54" t="n">
        <v>29</v>
      </c>
      <c r="K538" s="54">
        <f>SUM(F538:J538)</f>
        <v/>
      </c>
      <c r="L538" s="56">
        <f>ROUND(K538/500,4)</f>
        <v/>
      </c>
      <c r="M538" s="54">
        <f>IF(L538&gt;=0.9,"A+",IF(L538&gt;=0.8,"A",IF(L538&gt;=0.7,"B",IF(L538&gt;=0.6,"C",IF(L538&gt;=0.33,"D","F")))))</f>
        <v/>
      </c>
      <c r="N538" s="54">
        <f>IF(L538&gt;=0.33,"PASS","FAIL")</f>
        <v/>
      </c>
      <c r="O538" s="54">
        <f>L538&gt;=0.33</f>
        <v/>
      </c>
      <c r="P538" s="54">
        <f>RANK(L538,$L$2:$L$1001)</f>
        <v/>
      </c>
      <c r="Q538" s="54">
        <f>SUMPRODUCT(($C$2:$C$1001=C538)*($L$2:$L$1001&gt;L538))+1</f>
        <v/>
      </c>
      <c r="R538" s="57" t="n">
        <v>46091</v>
      </c>
      <c r="S538" s="58" t="n">
        <v>0.5</v>
      </c>
      <c r="T538" s="59" t="n">
        <v>0.604</v>
      </c>
      <c r="U538" s="55">
        <f>IF(N538="PASS",IF(L538&gt;=0.9,"Excellent performance","Good, keep improving"),"Needs immediate attention")</f>
        <v/>
      </c>
    </row>
    <row r="539" ht="15" customHeight="1" s="39">
      <c r="A539" s="54" t="inlineStr">
        <is>
          <t>STU0538</t>
        </is>
      </c>
      <c r="B539" s="55" t="inlineStr">
        <is>
          <t>Pooja Patel</t>
        </is>
      </c>
      <c r="C539" s="54" t="n">
        <v>9</v>
      </c>
      <c r="D539" s="54" t="inlineStr">
        <is>
          <t>B</t>
        </is>
      </c>
      <c r="E539" s="54" t="inlineStr">
        <is>
          <t>Female</t>
        </is>
      </c>
      <c r="F539" s="54" t="n">
        <v>80</v>
      </c>
      <c r="G539" s="54" t="n">
        <v>85</v>
      </c>
      <c r="H539" s="54" t="n">
        <v>63</v>
      </c>
      <c r="I539" s="54" t="n">
        <v>60</v>
      </c>
      <c r="J539" s="54" t="n">
        <v>83</v>
      </c>
      <c r="K539" s="54">
        <f>SUM(F539:J539)</f>
        <v/>
      </c>
      <c r="L539" s="56">
        <f>ROUND(K539/500,4)</f>
        <v/>
      </c>
      <c r="M539" s="54">
        <f>IF(L539&gt;=0.9,"A+",IF(L539&gt;=0.8,"A",IF(L539&gt;=0.7,"B",IF(L539&gt;=0.6,"C",IF(L539&gt;=0.33,"D","F")))))</f>
        <v/>
      </c>
      <c r="N539" s="54">
        <f>IF(L539&gt;=0.33,"PASS","FAIL")</f>
        <v/>
      </c>
      <c r="O539" s="54">
        <f>L539&gt;=0.33</f>
        <v/>
      </c>
      <c r="P539" s="54">
        <f>RANK(L539,$L$2:$L$1001)</f>
        <v/>
      </c>
      <c r="Q539" s="54">
        <f>SUMPRODUCT(($C$2:$C$1001=C539)*($L$2:$L$1001&gt;L539))+1</f>
        <v/>
      </c>
      <c r="R539" s="57" t="n">
        <v>46091</v>
      </c>
      <c r="S539" s="58" t="n">
        <v>0.4166666666666667</v>
      </c>
      <c r="T539" s="59" t="n">
        <v>0.949</v>
      </c>
      <c r="U539" s="55">
        <f>IF(N539="PASS",IF(L539&gt;=0.9,"Excellent performance","Good, keep improving"),"Needs immediate attention")</f>
        <v/>
      </c>
    </row>
    <row r="540" ht="15" customHeight="1" s="39">
      <c r="A540" s="54" t="inlineStr">
        <is>
          <t>STU0539</t>
        </is>
      </c>
      <c r="B540" s="55" t="inlineStr">
        <is>
          <t>Priya Pillai</t>
        </is>
      </c>
      <c r="C540" s="54" t="n">
        <v>3</v>
      </c>
      <c r="D540" s="54" t="inlineStr">
        <is>
          <t>C</t>
        </is>
      </c>
      <c r="E540" s="54" t="inlineStr">
        <is>
          <t>Female</t>
        </is>
      </c>
      <c r="F540" s="54" t="n">
        <v>85</v>
      </c>
      <c r="G540" s="54" t="n">
        <v>70</v>
      </c>
      <c r="H540" s="54" t="n">
        <v>81</v>
      </c>
      <c r="I540" s="54" t="n">
        <v>100</v>
      </c>
      <c r="J540" s="54" t="n">
        <v>66</v>
      </c>
      <c r="K540" s="54">
        <f>SUM(F540:J540)</f>
        <v/>
      </c>
      <c r="L540" s="56">
        <f>ROUND(K540/500,4)</f>
        <v/>
      </c>
      <c r="M540" s="54">
        <f>IF(L540&gt;=0.9,"A+",IF(L540&gt;=0.8,"A",IF(L540&gt;=0.7,"B",IF(L540&gt;=0.6,"C",IF(L540&gt;=0.33,"D","F")))))</f>
        <v/>
      </c>
      <c r="N540" s="54">
        <f>IF(L540&gt;=0.33,"PASS","FAIL")</f>
        <v/>
      </c>
      <c r="O540" s="54">
        <f>L540&gt;=0.33</f>
        <v/>
      </c>
      <c r="P540" s="54">
        <f>RANK(L540,$L$2:$L$1001)</f>
        <v/>
      </c>
      <c r="Q540" s="54">
        <f>SUMPRODUCT(($C$2:$C$1001=C540)*($L$2:$L$1001&gt;L540))+1</f>
        <v/>
      </c>
      <c r="R540" s="57" t="n">
        <v>46091</v>
      </c>
      <c r="S540" s="58" t="n">
        <v>0.3854166666666667</v>
      </c>
      <c r="T540" s="59" t="n">
        <v>0.9350000000000001</v>
      </c>
      <c r="U540" s="55">
        <f>IF(N540="PASS",IF(L540&gt;=0.9,"Excellent performance","Good, keep improving"),"Needs immediate attention")</f>
        <v/>
      </c>
    </row>
    <row r="541" ht="15" customHeight="1" s="39">
      <c r="A541" s="54" t="inlineStr">
        <is>
          <t>STU0540</t>
        </is>
      </c>
      <c r="B541" s="55" t="inlineStr">
        <is>
          <t>Shaurya Sen</t>
        </is>
      </c>
      <c r="C541" s="54" t="n">
        <v>9</v>
      </c>
      <c r="D541" s="54" t="inlineStr">
        <is>
          <t>D</t>
        </is>
      </c>
      <c r="E541" s="54" t="inlineStr">
        <is>
          <t>Male</t>
        </is>
      </c>
      <c r="F541" s="54" t="n">
        <v>82</v>
      </c>
      <c r="G541" s="54" t="n">
        <v>69</v>
      </c>
      <c r="H541" s="54" t="n">
        <v>83</v>
      </c>
      <c r="I541" s="54" t="n">
        <v>59</v>
      </c>
      <c r="J541" s="54" t="n">
        <v>70</v>
      </c>
      <c r="K541" s="54">
        <f>SUM(F541:J541)</f>
        <v/>
      </c>
      <c r="L541" s="56">
        <f>ROUND(K541/500,4)</f>
        <v/>
      </c>
      <c r="M541" s="54">
        <f>IF(L541&gt;=0.9,"A+",IF(L541&gt;=0.8,"A",IF(L541&gt;=0.7,"B",IF(L541&gt;=0.6,"C",IF(L541&gt;=0.33,"D","F")))))</f>
        <v/>
      </c>
      <c r="N541" s="54">
        <f>IF(L541&gt;=0.33,"PASS","FAIL")</f>
        <v/>
      </c>
      <c r="O541" s="54">
        <f>L541&gt;=0.33</f>
        <v/>
      </c>
      <c r="P541" s="54">
        <f>RANK(L541,$L$2:$L$1001)</f>
        <v/>
      </c>
      <c r="Q541" s="54">
        <f>SUMPRODUCT(($C$2:$C$1001=C541)*($L$2:$L$1001&gt;L541))+1</f>
        <v/>
      </c>
      <c r="R541" s="57" t="n">
        <v>46091</v>
      </c>
      <c r="S541" s="58" t="n">
        <v>0.3958333333333333</v>
      </c>
      <c r="T541" s="59" t="n">
        <v>0.854</v>
      </c>
      <c r="U541" s="55">
        <f>IF(N541="PASS",IF(L541&gt;=0.9,"Excellent performance","Good, keep improving"),"Needs immediate attention")</f>
        <v/>
      </c>
    </row>
    <row r="542" ht="15" customHeight="1" s="39">
      <c r="A542" s="54" t="inlineStr">
        <is>
          <t>STU0541</t>
        </is>
      </c>
      <c r="B542" s="55" t="inlineStr">
        <is>
          <t>Rohan Pillai</t>
        </is>
      </c>
      <c r="C542" s="54" t="n">
        <v>10</v>
      </c>
      <c r="D542" s="54" t="inlineStr">
        <is>
          <t>B</t>
        </is>
      </c>
      <c r="E542" s="54" t="inlineStr">
        <is>
          <t>Male</t>
        </is>
      </c>
      <c r="F542" s="54" t="n">
        <v>71</v>
      </c>
      <c r="G542" s="54" t="n">
        <v>88</v>
      </c>
      <c r="H542" s="54" t="n">
        <v>77</v>
      </c>
      <c r="I542" s="54" t="n">
        <v>54</v>
      </c>
      <c r="J542" s="54" t="n">
        <v>78</v>
      </c>
      <c r="K542" s="54">
        <f>SUM(F542:J542)</f>
        <v/>
      </c>
      <c r="L542" s="56">
        <f>ROUND(K542/500,4)</f>
        <v/>
      </c>
      <c r="M542" s="54">
        <f>IF(L542&gt;=0.9,"A+",IF(L542&gt;=0.8,"A",IF(L542&gt;=0.7,"B",IF(L542&gt;=0.6,"C",IF(L542&gt;=0.33,"D","F")))))</f>
        <v/>
      </c>
      <c r="N542" s="54">
        <f>IF(L542&gt;=0.33,"PASS","FAIL")</f>
        <v/>
      </c>
      <c r="O542" s="54">
        <f>L542&gt;=0.33</f>
        <v/>
      </c>
      <c r="P542" s="54">
        <f>RANK(L542,$L$2:$L$1001)</f>
        <v/>
      </c>
      <c r="Q542" s="54">
        <f>SUMPRODUCT(($C$2:$C$1001=C542)*($L$2:$L$1001&gt;L542))+1</f>
        <v/>
      </c>
      <c r="R542" s="57" t="n">
        <v>46091</v>
      </c>
      <c r="S542" s="58" t="n">
        <v>0.53125</v>
      </c>
      <c r="T542" s="59" t="n">
        <v>0.8080000000000001</v>
      </c>
      <c r="U542" s="55">
        <f>IF(N542="PASS",IF(L542&gt;=0.9,"Excellent performance","Good, keep improving"),"Needs immediate attention")</f>
        <v/>
      </c>
    </row>
    <row r="543" ht="15" customHeight="1" s="39">
      <c r="A543" s="54" t="inlineStr">
        <is>
          <t>STU0542</t>
        </is>
      </c>
      <c r="B543" s="55" t="inlineStr">
        <is>
          <t>Sana Bhat</t>
        </is>
      </c>
      <c r="C543" s="54" t="n">
        <v>3</v>
      </c>
      <c r="D543" s="54" t="inlineStr">
        <is>
          <t>A</t>
        </is>
      </c>
      <c r="E543" s="54" t="inlineStr">
        <is>
          <t>Female</t>
        </is>
      </c>
      <c r="F543" s="54" t="n">
        <v>85</v>
      </c>
      <c r="G543" s="54" t="n">
        <v>44</v>
      </c>
      <c r="H543" s="54" t="n">
        <v>68</v>
      </c>
      <c r="I543" s="54" t="n">
        <v>79</v>
      </c>
      <c r="J543" s="54" t="n">
        <v>78</v>
      </c>
      <c r="K543" s="54">
        <f>SUM(F543:J543)</f>
        <v/>
      </c>
      <c r="L543" s="56">
        <f>ROUND(K543/500,4)</f>
        <v/>
      </c>
      <c r="M543" s="54">
        <f>IF(L543&gt;=0.9,"A+",IF(L543&gt;=0.8,"A",IF(L543&gt;=0.7,"B",IF(L543&gt;=0.6,"C",IF(L543&gt;=0.33,"D","F")))))</f>
        <v/>
      </c>
      <c r="N543" s="54">
        <f>IF(L543&gt;=0.33,"PASS","FAIL")</f>
        <v/>
      </c>
      <c r="O543" s="54">
        <f>L543&gt;=0.33</f>
        <v/>
      </c>
      <c r="P543" s="54">
        <f>RANK(L543,$L$2:$L$1001)</f>
        <v/>
      </c>
      <c r="Q543" s="54">
        <f>SUMPRODUCT(($C$2:$C$1001=C543)*($L$2:$L$1001&gt;L543))+1</f>
        <v/>
      </c>
      <c r="R543" s="57" t="n">
        <v>46091</v>
      </c>
      <c r="S543" s="58" t="n">
        <v>0.3541666666666667</v>
      </c>
      <c r="T543" s="59" t="n">
        <v>0.9370000000000001</v>
      </c>
      <c r="U543" s="55">
        <f>IF(N543="PASS",IF(L543&gt;=0.9,"Excellent performance","Good, keep improving"),"Needs immediate attention")</f>
        <v/>
      </c>
    </row>
    <row r="544" ht="15" customHeight="1" s="39">
      <c r="A544" s="54" t="inlineStr">
        <is>
          <t>STU0543</t>
        </is>
      </c>
      <c r="B544" s="55" t="inlineStr">
        <is>
          <t>Rahul Kapoor</t>
        </is>
      </c>
      <c r="C544" s="54" t="n">
        <v>7</v>
      </c>
      <c r="D544" s="54" t="inlineStr">
        <is>
          <t>D</t>
        </is>
      </c>
      <c r="E544" s="54" t="inlineStr">
        <is>
          <t>Male</t>
        </is>
      </c>
      <c r="F544" s="54" t="n">
        <v>62</v>
      </c>
      <c r="G544" s="54" t="n">
        <v>76</v>
      </c>
      <c r="H544" s="54" t="n">
        <v>70</v>
      </c>
      <c r="I544" s="54" t="n">
        <v>54</v>
      </c>
      <c r="J544" s="54" t="n">
        <v>69</v>
      </c>
      <c r="K544" s="54">
        <f>SUM(F544:J544)</f>
        <v/>
      </c>
      <c r="L544" s="56">
        <f>ROUND(K544/500,4)</f>
        <v/>
      </c>
      <c r="M544" s="54">
        <f>IF(L544&gt;=0.9,"A+",IF(L544&gt;=0.8,"A",IF(L544&gt;=0.7,"B",IF(L544&gt;=0.6,"C",IF(L544&gt;=0.33,"D","F")))))</f>
        <v/>
      </c>
      <c r="N544" s="54">
        <f>IF(L544&gt;=0.33,"PASS","FAIL")</f>
        <v/>
      </c>
      <c r="O544" s="54">
        <f>L544&gt;=0.33</f>
        <v/>
      </c>
      <c r="P544" s="54">
        <f>RANK(L544,$L$2:$L$1001)</f>
        <v/>
      </c>
      <c r="Q544" s="54">
        <f>SUMPRODUCT(($C$2:$C$1001=C544)*($L$2:$L$1001&gt;L544))+1</f>
        <v/>
      </c>
      <c r="R544" s="57" t="n">
        <v>46091</v>
      </c>
      <c r="S544" s="58" t="n">
        <v>0.4791666666666667</v>
      </c>
      <c r="T544" s="59" t="n">
        <v>0.986</v>
      </c>
      <c r="U544" s="55">
        <f>IF(N544="PASS",IF(L544&gt;=0.9,"Excellent performance","Good, keep improving"),"Needs immediate attention")</f>
        <v/>
      </c>
    </row>
    <row r="545" ht="15" customHeight="1" s="39">
      <c r="A545" s="54" t="inlineStr">
        <is>
          <t>STU0544</t>
        </is>
      </c>
      <c r="B545" s="55" t="inlineStr">
        <is>
          <t>Ayaan Bhatia</t>
        </is>
      </c>
      <c r="C545" s="54" t="n">
        <v>3</v>
      </c>
      <c r="D545" s="54" t="inlineStr">
        <is>
          <t>D</t>
        </is>
      </c>
      <c r="E545" s="54" t="inlineStr">
        <is>
          <t>Male</t>
        </is>
      </c>
      <c r="F545" s="54" t="n">
        <v>62</v>
      </c>
      <c r="G545" s="54" t="n">
        <v>62</v>
      </c>
      <c r="H545" s="54" t="n">
        <v>69</v>
      </c>
      <c r="I545" s="54" t="n">
        <v>70</v>
      </c>
      <c r="J545" s="54" t="n">
        <v>68</v>
      </c>
      <c r="K545" s="54">
        <f>SUM(F545:J545)</f>
        <v/>
      </c>
      <c r="L545" s="56">
        <f>ROUND(K545/500,4)</f>
        <v/>
      </c>
      <c r="M545" s="54">
        <f>IF(L545&gt;=0.9,"A+",IF(L545&gt;=0.8,"A",IF(L545&gt;=0.7,"B",IF(L545&gt;=0.6,"C",IF(L545&gt;=0.33,"D","F")))))</f>
        <v/>
      </c>
      <c r="N545" s="54">
        <f>IF(L545&gt;=0.33,"PASS","FAIL")</f>
        <v/>
      </c>
      <c r="O545" s="54">
        <f>L545&gt;=0.33</f>
        <v/>
      </c>
      <c r="P545" s="54">
        <f>RANK(L545,$L$2:$L$1001)</f>
        <v/>
      </c>
      <c r="Q545" s="54">
        <f>SUMPRODUCT(($C$2:$C$1001=C545)*($L$2:$L$1001&gt;L545))+1</f>
        <v/>
      </c>
      <c r="R545" s="57" t="n">
        <v>46091</v>
      </c>
      <c r="S545" s="58" t="n">
        <v>0.5</v>
      </c>
      <c r="T545" s="59" t="n">
        <v>0.913</v>
      </c>
      <c r="U545" s="55">
        <f>IF(N545="PASS",IF(L545&gt;=0.9,"Excellent performance","Good, keep improving"),"Needs immediate attention")</f>
        <v/>
      </c>
    </row>
    <row r="546" ht="15" customHeight="1" s="39">
      <c r="A546" s="54" t="inlineStr">
        <is>
          <t>STU0545</t>
        </is>
      </c>
      <c r="B546" s="55" t="inlineStr">
        <is>
          <t>Rahul Chowdhury</t>
        </is>
      </c>
      <c r="C546" s="54" t="n">
        <v>7</v>
      </c>
      <c r="D546" s="54" t="inlineStr">
        <is>
          <t>A</t>
        </is>
      </c>
      <c r="E546" s="54" t="inlineStr">
        <is>
          <t>Male</t>
        </is>
      </c>
      <c r="F546" s="54" t="n">
        <v>79</v>
      </c>
      <c r="G546" s="54" t="n">
        <v>56</v>
      </c>
      <c r="H546" s="54" t="n">
        <v>62</v>
      </c>
      <c r="I546" s="54" t="n">
        <v>57</v>
      </c>
      <c r="J546" s="54" t="n">
        <v>67</v>
      </c>
      <c r="K546" s="54">
        <f>SUM(F546:J546)</f>
        <v/>
      </c>
      <c r="L546" s="56">
        <f>ROUND(K546/500,4)</f>
        <v/>
      </c>
      <c r="M546" s="54">
        <f>IF(L546&gt;=0.9,"A+",IF(L546&gt;=0.8,"A",IF(L546&gt;=0.7,"B",IF(L546&gt;=0.6,"C",IF(L546&gt;=0.33,"D","F")))))</f>
        <v/>
      </c>
      <c r="N546" s="54">
        <f>IF(L546&gt;=0.33,"PASS","FAIL")</f>
        <v/>
      </c>
      <c r="O546" s="54">
        <f>L546&gt;=0.33</f>
        <v/>
      </c>
      <c r="P546" s="54">
        <f>RANK(L546,$L$2:$L$1001)</f>
        <v/>
      </c>
      <c r="Q546" s="54">
        <f>SUMPRODUCT(($C$2:$C$1001=C546)*($L$2:$L$1001&gt;L546))+1</f>
        <v/>
      </c>
      <c r="R546" s="57" t="n">
        <v>46091</v>
      </c>
      <c r="S546" s="58" t="n">
        <v>0.5104166666666666</v>
      </c>
      <c r="T546" s="59" t="n">
        <v>0.981</v>
      </c>
      <c r="U546" s="55">
        <f>IF(N546="PASS",IF(L546&gt;=0.9,"Excellent performance","Good, keep improving"),"Needs immediate attention")</f>
        <v/>
      </c>
    </row>
    <row r="547" ht="15" customHeight="1" s="39">
      <c r="A547" s="54" t="inlineStr">
        <is>
          <t>STU0546</t>
        </is>
      </c>
      <c r="B547" s="55" t="inlineStr">
        <is>
          <t>Pihu Dubey</t>
        </is>
      </c>
      <c r="C547" s="54" t="n">
        <v>7</v>
      </c>
      <c r="D547" s="54" t="inlineStr">
        <is>
          <t>B</t>
        </is>
      </c>
      <c r="E547" s="54" t="inlineStr">
        <is>
          <t>Female</t>
        </is>
      </c>
      <c r="F547" s="54" t="n">
        <v>67</v>
      </c>
      <c r="G547" s="54" t="n">
        <v>95</v>
      </c>
      <c r="H547" s="54" t="n">
        <v>90</v>
      </c>
      <c r="I547" s="54" t="n">
        <v>77</v>
      </c>
      <c r="J547" s="54" t="n">
        <v>86</v>
      </c>
      <c r="K547" s="54">
        <f>SUM(F547:J547)</f>
        <v/>
      </c>
      <c r="L547" s="56">
        <f>ROUND(K547/500,4)</f>
        <v/>
      </c>
      <c r="M547" s="54">
        <f>IF(L547&gt;=0.9,"A+",IF(L547&gt;=0.8,"A",IF(L547&gt;=0.7,"B",IF(L547&gt;=0.6,"C",IF(L547&gt;=0.33,"D","F")))))</f>
        <v/>
      </c>
      <c r="N547" s="54">
        <f>IF(L547&gt;=0.33,"PASS","FAIL")</f>
        <v/>
      </c>
      <c r="O547" s="54">
        <f>L547&gt;=0.33</f>
        <v/>
      </c>
      <c r="P547" s="54">
        <f>RANK(L547,$L$2:$L$1001)</f>
        <v/>
      </c>
      <c r="Q547" s="54">
        <f>SUMPRODUCT(($C$2:$C$1001=C547)*($L$2:$L$1001&gt;L547))+1</f>
        <v/>
      </c>
      <c r="R547" s="57" t="n">
        <v>46091</v>
      </c>
      <c r="S547" s="58" t="n">
        <v>0.5208333333333334</v>
      </c>
      <c r="T547" s="59" t="n">
        <v>0.991</v>
      </c>
      <c r="U547" s="55">
        <f>IF(N547="PASS",IF(L547&gt;=0.9,"Excellent performance","Good, keep improving"),"Needs immediate attention")</f>
        <v/>
      </c>
    </row>
    <row r="548" ht="15" customHeight="1" s="39">
      <c r="A548" s="54" t="inlineStr">
        <is>
          <t>STU0547</t>
        </is>
      </c>
      <c r="B548" s="55" t="inlineStr">
        <is>
          <t>Aryan Mehta</t>
        </is>
      </c>
      <c r="C548" s="54" t="n">
        <v>12</v>
      </c>
      <c r="D548" s="54" t="inlineStr">
        <is>
          <t>B</t>
        </is>
      </c>
      <c r="E548" s="54" t="inlineStr">
        <is>
          <t>Male</t>
        </is>
      </c>
      <c r="F548" s="54" t="n">
        <v>19</v>
      </c>
      <c r="G548" s="54" t="n">
        <v>44</v>
      </c>
      <c r="H548" s="54" t="n">
        <v>21</v>
      </c>
      <c r="I548" s="54" t="n">
        <v>52</v>
      </c>
      <c r="J548" s="54" t="n">
        <v>30</v>
      </c>
      <c r="K548" s="54">
        <f>SUM(F548:J548)</f>
        <v/>
      </c>
      <c r="L548" s="56">
        <f>ROUND(K548/500,4)</f>
        <v/>
      </c>
      <c r="M548" s="54">
        <f>IF(L548&gt;=0.9,"A+",IF(L548&gt;=0.8,"A",IF(L548&gt;=0.7,"B",IF(L548&gt;=0.6,"C",IF(L548&gt;=0.33,"D","F")))))</f>
        <v/>
      </c>
      <c r="N548" s="54">
        <f>IF(L548&gt;=0.33,"PASS","FAIL")</f>
        <v/>
      </c>
      <c r="O548" s="54">
        <f>L548&gt;=0.33</f>
        <v/>
      </c>
      <c r="P548" s="54">
        <f>RANK(L548,$L$2:$L$1001)</f>
        <v/>
      </c>
      <c r="Q548" s="54">
        <f>SUMPRODUCT(($C$2:$C$1001=C548)*($L$2:$L$1001&gt;L548))+1</f>
        <v/>
      </c>
      <c r="R548" s="57" t="n">
        <v>46091</v>
      </c>
      <c r="S548" s="58" t="n">
        <v>0.375</v>
      </c>
      <c r="T548" s="59" t="n">
        <v>0.736</v>
      </c>
      <c r="U548" s="55">
        <f>IF(N548="PASS",IF(L548&gt;=0.9,"Excellent performance","Good, keep improving"),"Needs immediate attention")</f>
        <v/>
      </c>
    </row>
    <row r="549" ht="15" customHeight="1" s="39">
      <c r="A549" s="54" t="inlineStr">
        <is>
          <t>STU0548</t>
        </is>
      </c>
      <c r="B549" s="55" t="inlineStr">
        <is>
          <t>Trisha Kapoor</t>
        </is>
      </c>
      <c r="C549" s="54" t="n">
        <v>11</v>
      </c>
      <c r="D549" s="54" t="inlineStr">
        <is>
          <t>B</t>
        </is>
      </c>
      <c r="E549" s="54" t="inlineStr">
        <is>
          <t>Female</t>
        </is>
      </c>
      <c r="F549" s="54" t="n">
        <v>70</v>
      </c>
      <c r="G549" s="54" t="n">
        <v>68</v>
      </c>
      <c r="H549" s="54" t="n">
        <v>83</v>
      </c>
      <c r="I549" s="54" t="n">
        <v>57</v>
      </c>
      <c r="J549" s="54" t="n">
        <v>55</v>
      </c>
      <c r="K549" s="54">
        <f>SUM(F549:J549)</f>
        <v/>
      </c>
      <c r="L549" s="56">
        <f>ROUND(K549/500,4)</f>
        <v/>
      </c>
      <c r="M549" s="54">
        <f>IF(L549&gt;=0.9,"A+",IF(L549&gt;=0.8,"A",IF(L549&gt;=0.7,"B",IF(L549&gt;=0.6,"C",IF(L549&gt;=0.33,"D","F")))))</f>
        <v/>
      </c>
      <c r="N549" s="54">
        <f>IF(L549&gt;=0.33,"PASS","FAIL")</f>
        <v/>
      </c>
      <c r="O549" s="54">
        <f>L549&gt;=0.33</f>
        <v/>
      </c>
      <c r="P549" s="54">
        <f>RANK(L549,$L$2:$L$1001)</f>
        <v/>
      </c>
      <c r="Q549" s="54">
        <f>SUMPRODUCT(($C$2:$C$1001=C549)*($L$2:$L$1001&gt;L549))+1</f>
        <v/>
      </c>
      <c r="R549" s="57" t="n">
        <v>46091</v>
      </c>
      <c r="S549" s="58" t="n">
        <v>0.4375</v>
      </c>
      <c r="T549" s="59" t="n">
        <v>0.806</v>
      </c>
      <c r="U549" s="55">
        <f>IF(N549="PASS",IF(L549&gt;=0.9,"Excellent performance","Good, keep improving"),"Needs immediate attention")</f>
        <v/>
      </c>
    </row>
    <row r="550" ht="15" customHeight="1" s="39">
      <c r="A550" s="54" t="inlineStr">
        <is>
          <t>STU0549</t>
        </is>
      </c>
      <c r="B550" s="55" t="inlineStr">
        <is>
          <t>Sara Chopra</t>
        </is>
      </c>
      <c r="C550" s="54" t="n">
        <v>10</v>
      </c>
      <c r="D550" s="54" t="inlineStr">
        <is>
          <t>A</t>
        </is>
      </c>
      <c r="E550" s="54" t="inlineStr">
        <is>
          <t>Female</t>
        </is>
      </c>
      <c r="F550" s="54" t="n">
        <v>48</v>
      </c>
      <c r="G550" s="54" t="n">
        <v>69</v>
      </c>
      <c r="H550" s="54" t="n">
        <v>77</v>
      </c>
      <c r="I550" s="54" t="n">
        <v>48</v>
      </c>
      <c r="J550" s="54" t="n">
        <v>80</v>
      </c>
      <c r="K550" s="54">
        <f>SUM(F550:J550)</f>
        <v/>
      </c>
      <c r="L550" s="56">
        <f>ROUND(K550/500,4)</f>
        <v/>
      </c>
      <c r="M550" s="54">
        <f>IF(L550&gt;=0.9,"A+",IF(L550&gt;=0.8,"A",IF(L550&gt;=0.7,"B",IF(L550&gt;=0.6,"C",IF(L550&gt;=0.33,"D","F")))))</f>
        <v/>
      </c>
      <c r="N550" s="54">
        <f>IF(L550&gt;=0.33,"PASS","FAIL")</f>
        <v/>
      </c>
      <c r="O550" s="54">
        <f>L550&gt;=0.33</f>
        <v/>
      </c>
      <c r="P550" s="54">
        <f>RANK(L550,$L$2:$L$1001)</f>
        <v/>
      </c>
      <c r="Q550" s="54">
        <f>SUMPRODUCT(($C$2:$C$1001=C550)*($L$2:$L$1001&gt;L550))+1</f>
        <v/>
      </c>
      <c r="R550" s="57" t="n">
        <v>46091</v>
      </c>
      <c r="S550" s="58" t="n">
        <v>0.4791666666666667</v>
      </c>
      <c r="T550" s="59" t="n">
        <v>0.769</v>
      </c>
      <c r="U550" s="55">
        <f>IF(N550="PASS",IF(L550&gt;=0.9,"Excellent performance","Good, keep improving"),"Needs immediate attention")</f>
        <v/>
      </c>
    </row>
    <row r="551" ht="15" customHeight="1" s="39">
      <c r="A551" s="54" t="inlineStr">
        <is>
          <t>STU0550</t>
        </is>
      </c>
      <c r="B551" s="55" t="inlineStr">
        <is>
          <t>Kajal Bose</t>
        </is>
      </c>
      <c r="C551" s="54" t="n">
        <v>11</v>
      </c>
      <c r="D551" s="54" t="inlineStr">
        <is>
          <t>C</t>
        </is>
      </c>
      <c r="E551" s="54" t="inlineStr">
        <is>
          <t>Female</t>
        </is>
      </c>
      <c r="F551" s="54" t="n">
        <v>95</v>
      </c>
      <c r="G551" s="54" t="n">
        <v>91</v>
      </c>
      <c r="H551" s="54" t="n">
        <v>89</v>
      </c>
      <c r="I551" s="54" t="n">
        <v>85</v>
      </c>
      <c r="J551" s="54" t="n">
        <v>88</v>
      </c>
      <c r="K551" s="54">
        <f>SUM(F551:J551)</f>
        <v/>
      </c>
      <c r="L551" s="56">
        <f>ROUND(K551/500,4)</f>
        <v/>
      </c>
      <c r="M551" s="54">
        <f>IF(L551&gt;=0.9,"A+",IF(L551&gt;=0.8,"A",IF(L551&gt;=0.7,"B",IF(L551&gt;=0.6,"C",IF(L551&gt;=0.33,"D","F")))))</f>
        <v/>
      </c>
      <c r="N551" s="54">
        <f>IF(L551&gt;=0.33,"PASS","FAIL")</f>
        <v/>
      </c>
      <c r="O551" s="54">
        <f>L551&gt;=0.33</f>
        <v/>
      </c>
      <c r="P551" s="54">
        <f>RANK(L551,$L$2:$L$1001)</f>
        <v/>
      </c>
      <c r="Q551" s="54">
        <f>SUMPRODUCT(($C$2:$C$1001=C551)*($L$2:$L$1001&gt;L551))+1</f>
        <v/>
      </c>
      <c r="R551" s="57" t="n">
        <v>46091</v>
      </c>
      <c r="S551" s="58" t="n">
        <v>0.4791666666666667</v>
      </c>
      <c r="T551" s="59" t="n">
        <v>0.888</v>
      </c>
      <c r="U551" s="55">
        <f>IF(N551="PASS",IF(L551&gt;=0.9,"Excellent performance","Good, keep improving"),"Needs immediate attention")</f>
        <v/>
      </c>
    </row>
    <row r="552" ht="15" customHeight="1" s="39">
      <c r="A552" s="54" t="inlineStr">
        <is>
          <t>STU0551</t>
        </is>
      </c>
      <c r="B552" s="55" t="inlineStr">
        <is>
          <t>Divya Bose</t>
        </is>
      </c>
      <c r="C552" s="54" t="n">
        <v>2</v>
      </c>
      <c r="D552" s="54" t="inlineStr">
        <is>
          <t>B</t>
        </is>
      </c>
      <c r="E552" s="54" t="inlineStr">
        <is>
          <t>Female</t>
        </is>
      </c>
      <c r="F552" s="54" t="n">
        <v>85</v>
      </c>
      <c r="G552" s="54" t="n">
        <v>80</v>
      </c>
      <c r="H552" s="54" t="n">
        <v>90</v>
      </c>
      <c r="I552" s="54" t="n">
        <v>83</v>
      </c>
      <c r="J552" s="54" t="n">
        <v>78</v>
      </c>
      <c r="K552" s="54">
        <f>SUM(F552:J552)</f>
        <v/>
      </c>
      <c r="L552" s="56">
        <f>ROUND(K552/500,4)</f>
        <v/>
      </c>
      <c r="M552" s="54">
        <f>IF(L552&gt;=0.9,"A+",IF(L552&gt;=0.8,"A",IF(L552&gt;=0.7,"B",IF(L552&gt;=0.6,"C",IF(L552&gt;=0.33,"D","F")))))</f>
        <v/>
      </c>
      <c r="N552" s="54">
        <f>IF(L552&gt;=0.33,"PASS","FAIL")</f>
        <v/>
      </c>
      <c r="O552" s="54">
        <f>L552&gt;=0.33</f>
        <v/>
      </c>
      <c r="P552" s="54">
        <f>RANK(L552,$L$2:$L$1001)</f>
        <v/>
      </c>
      <c r="Q552" s="54">
        <f>SUMPRODUCT(($C$2:$C$1001=C552)*($L$2:$L$1001&gt;L552))+1</f>
        <v/>
      </c>
      <c r="R552" s="57" t="n">
        <v>46091</v>
      </c>
      <c r="S552" s="58" t="n">
        <v>0.3333333333333333</v>
      </c>
      <c r="T552" s="59" t="n">
        <v>0.803</v>
      </c>
      <c r="U552" s="55">
        <f>IF(N552="PASS",IF(L552&gt;=0.9,"Excellent performance","Good, keep improving"),"Needs immediate attention")</f>
        <v/>
      </c>
    </row>
    <row r="553" ht="15" customHeight="1" s="39">
      <c r="A553" s="54" t="inlineStr">
        <is>
          <t>STU0552</t>
        </is>
      </c>
      <c r="B553" s="55" t="inlineStr">
        <is>
          <t>Fatima Bansal</t>
        </is>
      </c>
      <c r="C553" s="54" t="n">
        <v>1</v>
      </c>
      <c r="D553" s="54" t="inlineStr">
        <is>
          <t>C</t>
        </is>
      </c>
      <c r="E553" s="54" t="inlineStr">
        <is>
          <t>Female</t>
        </is>
      </c>
      <c r="F553" s="54" t="n">
        <v>57</v>
      </c>
      <c r="G553" s="54" t="n">
        <v>69</v>
      </c>
      <c r="H553" s="54" t="n">
        <v>80</v>
      </c>
      <c r="I553" s="54" t="n">
        <v>79</v>
      </c>
      <c r="J553" s="54" t="n">
        <v>67</v>
      </c>
      <c r="K553" s="54">
        <f>SUM(F553:J553)</f>
        <v/>
      </c>
      <c r="L553" s="56">
        <f>ROUND(K553/500,4)</f>
        <v/>
      </c>
      <c r="M553" s="54">
        <f>IF(L553&gt;=0.9,"A+",IF(L553&gt;=0.8,"A",IF(L553&gt;=0.7,"B",IF(L553&gt;=0.6,"C",IF(L553&gt;=0.33,"D","F")))))</f>
        <v/>
      </c>
      <c r="N553" s="54">
        <f>IF(L553&gt;=0.33,"PASS","FAIL")</f>
        <v/>
      </c>
      <c r="O553" s="54">
        <f>L553&gt;=0.33</f>
        <v/>
      </c>
      <c r="P553" s="54">
        <f>RANK(L553,$L$2:$L$1001)</f>
        <v/>
      </c>
      <c r="Q553" s="54">
        <f>SUMPRODUCT(($C$2:$C$1001=C553)*($L$2:$L$1001&gt;L553))+1</f>
        <v/>
      </c>
      <c r="R553" s="57" t="n">
        <v>46091</v>
      </c>
      <c r="S553" s="58" t="n">
        <v>0.4166666666666667</v>
      </c>
      <c r="T553" s="59" t="n">
        <v>0.762</v>
      </c>
      <c r="U553" s="55">
        <f>IF(N553="PASS",IF(L553&gt;=0.9,"Excellent performance","Good, keep improving"),"Needs immediate attention")</f>
        <v/>
      </c>
    </row>
    <row r="554" ht="15" customHeight="1" s="39">
      <c r="A554" s="54" t="inlineStr">
        <is>
          <t>STU0553</t>
        </is>
      </c>
      <c r="B554" s="55" t="inlineStr">
        <is>
          <t>Nikhil Ghosh</t>
        </is>
      </c>
      <c r="C554" s="54" t="n">
        <v>5</v>
      </c>
      <c r="D554" s="54" t="inlineStr">
        <is>
          <t>C</t>
        </is>
      </c>
      <c r="E554" s="54" t="inlineStr">
        <is>
          <t>Male</t>
        </is>
      </c>
      <c r="F554" s="54" t="n">
        <v>64</v>
      </c>
      <c r="G554" s="54" t="n">
        <v>62</v>
      </c>
      <c r="H554" s="54" t="n">
        <v>72</v>
      </c>
      <c r="I554" s="54" t="n">
        <v>61</v>
      </c>
      <c r="J554" s="54" t="n">
        <v>61</v>
      </c>
      <c r="K554" s="54">
        <f>SUM(F554:J554)</f>
        <v/>
      </c>
      <c r="L554" s="56">
        <f>ROUND(K554/500,4)</f>
        <v/>
      </c>
      <c r="M554" s="54">
        <f>IF(L554&gt;=0.9,"A+",IF(L554&gt;=0.8,"A",IF(L554&gt;=0.7,"B",IF(L554&gt;=0.6,"C",IF(L554&gt;=0.33,"D","F")))))</f>
        <v/>
      </c>
      <c r="N554" s="54">
        <f>IF(L554&gt;=0.33,"PASS","FAIL")</f>
        <v/>
      </c>
      <c r="O554" s="54">
        <f>L554&gt;=0.33</f>
        <v/>
      </c>
      <c r="P554" s="54">
        <f>RANK(L554,$L$2:$L$1001)</f>
        <v/>
      </c>
      <c r="Q554" s="54">
        <f>SUMPRODUCT(($C$2:$C$1001=C554)*($L$2:$L$1001&gt;L554))+1</f>
        <v/>
      </c>
      <c r="R554" s="57" t="n">
        <v>46091</v>
      </c>
      <c r="S554" s="58" t="n">
        <v>0.3854166666666667</v>
      </c>
      <c r="T554" s="59" t="n">
        <v>0.983</v>
      </c>
      <c r="U554" s="55">
        <f>IF(N554="PASS",IF(L554&gt;=0.9,"Excellent performance","Good, keep improving"),"Needs immediate attention")</f>
        <v/>
      </c>
    </row>
    <row r="555" ht="15" customHeight="1" s="39">
      <c r="A555" s="54" t="inlineStr">
        <is>
          <t>STU0554</t>
        </is>
      </c>
      <c r="B555" s="55" t="inlineStr">
        <is>
          <t>Pihu Trivedi</t>
        </is>
      </c>
      <c r="C555" s="54" t="n">
        <v>11</v>
      </c>
      <c r="D555" s="54" t="inlineStr">
        <is>
          <t>C</t>
        </is>
      </c>
      <c r="E555" s="54" t="inlineStr">
        <is>
          <t>Female</t>
        </is>
      </c>
      <c r="F555" s="54" t="n">
        <v>94</v>
      </c>
      <c r="G555" s="54" t="n">
        <v>72</v>
      </c>
      <c r="H555" s="54" t="n">
        <v>75</v>
      </c>
      <c r="I555" s="54" t="n">
        <v>89</v>
      </c>
      <c r="J555" s="54" t="n">
        <v>50</v>
      </c>
      <c r="K555" s="54">
        <f>SUM(F555:J555)</f>
        <v/>
      </c>
      <c r="L555" s="56">
        <f>ROUND(K555/500,4)</f>
        <v/>
      </c>
      <c r="M555" s="54">
        <f>IF(L555&gt;=0.9,"A+",IF(L555&gt;=0.8,"A",IF(L555&gt;=0.7,"B",IF(L555&gt;=0.6,"C",IF(L555&gt;=0.33,"D","F")))))</f>
        <v/>
      </c>
      <c r="N555" s="54">
        <f>IF(L555&gt;=0.33,"PASS","FAIL")</f>
        <v/>
      </c>
      <c r="O555" s="54">
        <f>L555&gt;=0.33</f>
        <v/>
      </c>
      <c r="P555" s="54">
        <f>RANK(L555,$L$2:$L$1001)</f>
        <v/>
      </c>
      <c r="Q555" s="54">
        <f>SUMPRODUCT(($C$2:$C$1001=C555)*($L$2:$L$1001&gt;L555))+1</f>
        <v/>
      </c>
      <c r="R555" s="57" t="n">
        <v>46091</v>
      </c>
      <c r="S555" s="58" t="n">
        <v>0.40625</v>
      </c>
      <c r="T555" s="59" t="n">
        <v>0.782</v>
      </c>
      <c r="U555" s="55">
        <f>IF(N555="PASS",IF(L555&gt;=0.9,"Excellent performance","Good, keep improving"),"Needs immediate attention")</f>
        <v/>
      </c>
    </row>
    <row r="556" ht="15" customHeight="1" s="39">
      <c r="A556" s="54" t="inlineStr">
        <is>
          <t>STU0555</t>
        </is>
      </c>
      <c r="B556" s="55" t="inlineStr">
        <is>
          <t>Pari Kulkarni</t>
        </is>
      </c>
      <c r="C556" s="54" t="n">
        <v>11</v>
      </c>
      <c r="D556" s="54" t="inlineStr">
        <is>
          <t>B</t>
        </is>
      </c>
      <c r="E556" s="54" t="inlineStr">
        <is>
          <t>Female</t>
        </is>
      </c>
      <c r="F556" s="54" t="n">
        <v>95</v>
      </c>
      <c r="G556" s="54" t="n">
        <v>79</v>
      </c>
      <c r="H556" s="54" t="n">
        <v>53</v>
      </c>
      <c r="I556" s="54" t="n">
        <v>67</v>
      </c>
      <c r="J556" s="54" t="n">
        <v>59</v>
      </c>
      <c r="K556" s="54">
        <f>SUM(F556:J556)</f>
        <v/>
      </c>
      <c r="L556" s="56">
        <f>ROUND(K556/500,4)</f>
        <v/>
      </c>
      <c r="M556" s="54">
        <f>IF(L556&gt;=0.9,"A+",IF(L556&gt;=0.8,"A",IF(L556&gt;=0.7,"B",IF(L556&gt;=0.6,"C",IF(L556&gt;=0.33,"D","F")))))</f>
        <v/>
      </c>
      <c r="N556" s="54">
        <f>IF(L556&gt;=0.33,"PASS","FAIL")</f>
        <v/>
      </c>
      <c r="O556" s="54">
        <f>L556&gt;=0.33</f>
        <v/>
      </c>
      <c r="P556" s="54">
        <f>RANK(L556,$L$2:$L$1001)</f>
        <v/>
      </c>
      <c r="Q556" s="54">
        <f>SUMPRODUCT(($C$2:$C$1001=C556)*($L$2:$L$1001&gt;L556))+1</f>
        <v/>
      </c>
      <c r="R556" s="57" t="n">
        <v>46091</v>
      </c>
      <c r="S556" s="58" t="n">
        <v>0.4166666666666667</v>
      </c>
      <c r="T556" s="59" t="n">
        <v>0.862</v>
      </c>
      <c r="U556" s="55">
        <f>IF(N556="PASS",IF(L556&gt;=0.9,"Excellent performance","Good, keep improving"),"Needs immediate attention")</f>
        <v/>
      </c>
    </row>
    <row r="557" ht="15" customHeight="1" s="39">
      <c r="A557" s="54" t="inlineStr">
        <is>
          <t>STU0556</t>
        </is>
      </c>
      <c r="B557" s="55" t="inlineStr">
        <is>
          <t>Jiya Mukherjee</t>
        </is>
      </c>
      <c r="C557" s="54" t="n">
        <v>5</v>
      </c>
      <c r="D557" s="54" t="inlineStr">
        <is>
          <t>C</t>
        </is>
      </c>
      <c r="E557" s="54" t="inlineStr">
        <is>
          <t>Female</t>
        </is>
      </c>
      <c r="F557" s="54" t="n">
        <v>82</v>
      </c>
      <c r="G557" s="54" t="n">
        <v>49</v>
      </c>
      <c r="H557" s="54" t="n">
        <v>82</v>
      </c>
      <c r="I557" s="54" t="n">
        <v>77</v>
      </c>
      <c r="J557" s="54" t="n">
        <v>73</v>
      </c>
      <c r="K557" s="54">
        <f>SUM(F557:J557)</f>
        <v/>
      </c>
      <c r="L557" s="56">
        <f>ROUND(K557/500,4)</f>
        <v/>
      </c>
      <c r="M557" s="54">
        <f>IF(L557&gt;=0.9,"A+",IF(L557&gt;=0.8,"A",IF(L557&gt;=0.7,"B",IF(L557&gt;=0.6,"C",IF(L557&gt;=0.33,"D","F")))))</f>
        <v/>
      </c>
      <c r="N557" s="54">
        <f>IF(L557&gt;=0.33,"PASS","FAIL")</f>
        <v/>
      </c>
      <c r="O557" s="54">
        <f>L557&gt;=0.33</f>
        <v/>
      </c>
      <c r="P557" s="54">
        <f>RANK(L557,$L$2:$L$1001)</f>
        <v/>
      </c>
      <c r="Q557" s="54">
        <f>SUMPRODUCT(($C$2:$C$1001=C557)*($L$2:$L$1001&gt;L557))+1</f>
        <v/>
      </c>
      <c r="R557" s="57" t="n">
        <v>46091</v>
      </c>
      <c r="S557" s="58" t="n">
        <v>0.375</v>
      </c>
      <c r="T557" s="59" t="n">
        <v>0.882</v>
      </c>
      <c r="U557" s="55">
        <f>IF(N557="PASS",IF(L557&gt;=0.9,"Excellent performance","Good, keep improving"),"Needs immediate attention")</f>
        <v/>
      </c>
    </row>
    <row r="558" ht="15" customHeight="1" s="39">
      <c r="A558" s="54" t="inlineStr">
        <is>
          <t>STU0557</t>
        </is>
      </c>
      <c r="B558" s="55" t="inlineStr">
        <is>
          <t>Rahul Gupta</t>
        </is>
      </c>
      <c r="C558" s="54" t="n">
        <v>9</v>
      </c>
      <c r="D558" s="54" t="inlineStr">
        <is>
          <t>D</t>
        </is>
      </c>
      <c r="E558" s="54" t="inlineStr">
        <is>
          <t>Male</t>
        </is>
      </c>
      <c r="F558" s="54" t="n">
        <v>71</v>
      </c>
      <c r="G558" s="54" t="n">
        <v>66</v>
      </c>
      <c r="H558" s="54" t="n">
        <v>46</v>
      </c>
      <c r="I558" s="54" t="n">
        <v>68</v>
      </c>
      <c r="J558" s="54" t="n">
        <v>59</v>
      </c>
      <c r="K558" s="54">
        <f>SUM(F558:J558)</f>
        <v/>
      </c>
      <c r="L558" s="56">
        <f>ROUND(K558/500,4)</f>
        <v/>
      </c>
      <c r="M558" s="54">
        <f>IF(L558&gt;=0.9,"A+",IF(L558&gt;=0.8,"A",IF(L558&gt;=0.7,"B",IF(L558&gt;=0.6,"C",IF(L558&gt;=0.33,"D","F")))))</f>
        <v/>
      </c>
      <c r="N558" s="54">
        <f>IF(L558&gt;=0.33,"PASS","FAIL")</f>
        <v/>
      </c>
      <c r="O558" s="54">
        <f>L558&gt;=0.33</f>
        <v/>
      </c>
      <c r="P558" s="54">
        <f>RANK(L558,$L$2:$L$1001)</f>
        <v/>
      </c>
      <c r="Q558" s="54">
        <f>SUMPRODUCT(($C$2:$C$1001=C558)*($L$2:$L$1001&gt;L558))+1</f>
        <v/>
      </c>
      <c r="R558" s="57" t="n">
        <v>46091</v>
      </c>
      <c r="S558" s="58" t="n">
        <v>0.40625</v>
      </c>
      <c r="T558" s="59" t="n">
        <v>0.953</v>
      </c>
      <c r="U558" s="55">
        <f>IF(N558="PASS",IF(L558&gt;=0.9,"Excellent performance","Good, keep improving"),"Needs immediate attention")</f>
        <v/>
      </c>
    </row>
    <row r="559" ht="15" customHeight="1" s="39">
      <c r="A559" s="54" t="inlineStr">
        <is>
          <t>STU0558</t>
        </is>
      </c>
      <c r="B559" s="55" t="inlineStr">
        <is>
          <t>Advait Desai</t>
        </is>
      </c>
      <c r="C559" s="54" t="n">
        <v>7</v>
      </c>
      <c r="D559" s="54" t="inlineStr">
        <is>
          <t>D</t>
        </is>
      </c>
      <c r="E559" s="54" t="inlineStr">
        <is>
          <t>Male</t>
        </is>
      </c>
      <c r="F559" s="54" t="n">
        <v>84</v>
      </c>
      <c r="G559" s="54" t="n">
        <v>61</v>
      </c>
      <c r="H559" s="54" t="n">
        <v>68</v>
      </c>
      <c r="I559" s="54" t="n">
        <v>87</v>
      </c>
      <c r="J559" s="54" t="n">
        <v>62</v>
      </c>
      <c r="K559" s="54">
        <f>SUM(F559:J559)</f>
        <v/>
      </c>
      <c r="L559" s="56">
        <f>ROUND(K559/500,4)</f>
        <v/>
      </c>
      <c r="M559" s="54">
        <f>IF(L559&gt;=0.9,"A+",IF(L559&gt;=0.8,"A",IF(L559&gt;=0.7,"B",IF(L559&gt;=0.6,"C",IF(L559&gt;=0.33,"D","F")))))</f>
        <v/>
      </c>
      <c r="N559" s="54">
        <f>IF(L559&gt;=0.33,"PASS","FAIL")</f>
        <v/>
      </c>
      <c r="O559" s="54">
        <f>L559&gt;=0.33</f>
        <v/>
      </c>
      <c r="P559" s="54">
        <f>RANK(L559,$L$2:$L$1001)</f>
        <v/>
      </c>
      <c r="Q559" s="54">
        <f>SUMPRODUCT(($C$2:$C$1001=C559)*($L$2:$L$1001&gt;L559))+1</f>
        <v/>
      </c>
      <c r="R559" s="57" t="n">
        <v>46091</v>
      </c>
      <c r="S559" s="58" t="n">
        <v>0.46875</v>
      </c>
      <c r="T559" s="59" t="n">
        <v>0.894</v>
      </c>
      <c r="U559" s="55">
        <f>IF(N559="PASS",IF(L559&gt;=0.9,"Excellent performance","Good, keep improving"),"Needs immediate attention")</f>
        <v/>
      </c>
    </row>
    <row r="560" ht="15" customHeight="1" s="39">
      <c r="A560" s="54" t="inlineStr">
        <is>
          <t>STU0559</t>
        </is>
      </c>
      <c r="B560" s="55" t="inlineStr">
        <is>
          <t>Reyansh Pathak</t>
        </is>
      </c>
      <c r="C560" s="54" t="n">
        <v>2</v>
      </c>
      <c r="D560" s="54" t="inlineStr">
        <is>
          <t>D</t>
        </is>
      </c>
      <c r="E560" s="54" t="inlineStr">
        <is>
          <t>Male</t>
        </is>
      </c>
      <c r="F560" s="54" t="n">
        <v>70</v>
      </c>
      <c r="G560" s="54" t="n">
        <v>57</v>
      </c>
      <c r="H560" s="54" t="n">
        <v>53</v>
      </c>
      <c r="I560" s="54" t="n">
        <v>66</v>
      </c>
      <c r="J560" s="54" t="n">
        <v>61</v>
      </c>
      <c r="K560" s="54">
        <f>SUM(F560:J560)</f>
        <v/>
      </c>
      <c r="L560" s="56">
        <f>ROUND(K560/500,4)</f>
        <v/>
      </c>
      <c r="M560" s="54">
        <f>IF(L560&gt;=0.9,"A+",IF(L560&gt;=0.8,"A",IF(L560&gt;=0.7,"B",IF(L560&gt;=0.6,"C",IF(L560&gt;=0.33,"D","F")))))</f>
        <v/>
      </c>
      <c r="N560" s="54">
        <f>IF(L560&gt;=0.33,"PASS","FAIL")</f>
        <v/>
      </c>
      <c r="O560" s="54">
        <f>L560&gt;=0.33</f>
        <v/>
      </c>
      <c r="P560" s="54">
        <f>RANK(L560,$L$2:$L$1001)</f>
        <v/>
      </c>
      <c r="Q560" s="54">
        <f>SUMPRODUCT(($C$2:$C$1001=C560)*($L$2:$L$1001&gt;L560))+1</f>
        <v/>
      </c>
      <c r="R560" s="57" t="n">
        <v>46091</v>
      </c>
      <c r="S560" s="58" t="n">
        <v>0.3854166666666667</v>
      </c>
      <c r="T560" s="59" t="n">
        <v>0.768</v>
      </c>
      <c r="U560" s="55">
        <f>IF(N560="PASS",IF(L560&gt;=0.9,"Excellent performance","Good, keep improving"),"Needs immediate attention")</f>
        <v/>
      </c>
    </row>
    <row r="561" ht="15" customHeight="1" s="39">
      <c r="A561" s="54" t="inlineStr">
        <is>
          <t>STU0560</t>
        </is>
      </c>
      <c r="B561" s="55" t="inlineStr">
        <is>
          <t>Krishna Joshi</t>
        </is>
      </c>
      <c r="C561" s="54" t="n">
        <v>9</v>
      </c>
      <c r="D561" s="54" t="inlineStr">
        <is>
          <t>B</t>
        </is>
      </c>
      <c r="E561" s="54" t="inlineStr">
        <is>
          <t>Male</t>
        </is>
      </c>
      <c r="F561" s="54" t="n">
        <v>82</v>
      </c>
      <c r="G561" s="54" t="n">
        <v>92</v>
      </c>
      <c r="H561" s="54" t="n">
        <v>87</v>
      </c>
      <c r="I561" s="54" t="n">
        <v>95</v>
      </c>
      <c r="J561" s="54" t="n">
        <v>93</v>
      </c>
      <c r="K561" s="54">
        <f>SUM(F561:J561)</f>
        <v/>
      </c>
      <c r="L561" s="56">
        <f>ROUND(K561/500,4)</f>
        <v/>
      </c>
      <c r="M561" s="54">
        <f>IF(L561&gt;=0.9,"A+",IF(L561&gt;=0.8,"A",IF(L561&gt;=0.7,"B",IF(L561&gt;=0.6,"C",IF(L561&gt;=0.33,"D","F")))))</f>
        <v/>
      </c>
      <c r="N561" s="54">
        <f>IF(L561&gt;=0.33,"PASS","FAIL")</f>
        <v/>
      </c>
      <c r="O561" s="54">
        <f>L561&gt;=0.33</f>
        <v/>
      </c>
      <c r="P561" s="54">
        <f>RANK(L561,$L$2:$L$1001)</f>
        <v/>
      </c>
      <c r="Q561" s="54">
        <f>SUMPRODUCT(($C$2:$C$1001=C561)*($L$2:$L$1001&gt;L561))+1</f>
        <v/>
      </c>
      <c r="R561" s="57" t="n">
        <v>46091</v>
      </c>
      <c r="S561" s="58" t="n">
        <v>0.3958333333333333</v>
      </c>
      <c r="T561" s="59" t="n">
        <v>0.9379999999999999</v>
      </c>
      <c r="U561" s="55">
        <f>IF(N561="PASS",IF(L561&gt;=0.9,"Excellent performance","Good, keep improving"),"Needs immediate attention")</f>
        <v/>
      </c>
    </row>
    <row r="562" ht="15" customHeight="1" s="39">
      <c r="A562" s="54" t="inlineStr">
        <is>
          <t>STU0561</t>
        </is>
      </c>
      <c r="B562" s="55" t="inlineStr">
        <is>
          <t>Pihu Yadav</t>
        </is>
      </c>
      <c r="C562" s="54" t="n">
        <v>5</v>
      </c>
      <c r="D562" s="54" t="inlineStr">
        <is>
          <t>C</t>
        </is>
      </c>
      <c r="E562" s="54" t="inlineStr">
        <is>
          <t>Female</t>
        </is>
      </c>
      <c r="F562" s="54" t="n">
        <v>59</v>
      </c>
      <c r="G562" s="54" t="n">
        <v>58</v>
      </c>
      <c r="H562" s="54" t="n">
        <v>42</v>
      </c>
      <c r="I562" s="54" t="n">
        <v>32</v>
      </c>
      <c r="J562" s="54" t="n">
        <v>40</v>
      </c>
      <c r="K562" s="54">
        <f>SUM(F562:J562)</f>
        <v/>
      </c>
      <c r="L562" s="56">
        <f>ROUND(K562/500,4)</f>
        <v/>
      </c>
      <c r="M562" s="54">
        <f>IF(L562&gt;=0.9,"A+",IF(L562&gt;=0.8,"A",IF(L562&gt;=0.7,"B",IF(L562&gt;=0.6,"C",IF(L562&gt;=0.33,"D","F")))))</f>
        <v/>
      </c>
      <c r="N562" s="54">
        <f>IF(L562&gt;=0.33,"PASS","FAIL")</f>
        <v/>
      </c>
      <c r="O562" s="54">
        <f>L562&gt;=0.33</f>
        <v/>
      </c>
      <c r="P562" s="54">
        <f>RANK(L562,$L$2:$L$1001)</f>
        <v/>
      </c>
      <c r="Q562" s="54">
        <f>SUMPRODUCT(($C$2:$C$1001=C562)*($L$2:$L$1001&gt;L562))+1</f>
        <v/>
      </c>
      <c r="R562" s="57" t="n">
        <v>46091</v>
      </c>
      <c r="S562" s="58" t="n">
        <v>0.4583333333333333</v>
      </c>
      <c r="T562" s="59" t="n">
        <v>0.774</v>
      </c>
      <c r="U562" s="55">
        <f>IF(N562="PASS",IF(L562&gt;=0.9,"Excellent performance","Good, keep improving"),"Needs immediate attention")</f>
        <v/>
      </c>
    </row>
    <row r="563" ht="15" customHeight="1" s="39">
      <c r="A563" s="54" t="inlineStr">
        <is>
          <t>STU0562</t>
        </is>
      </c>
      <c r="B563" s="55" t="inlineStr">
        <is>
          <t>Imran Ghosh</t>
        </is>
      </c>
      <c r="C563" s="54" t="n">
        <v>5</v>
      </c>
      <c r="D563" s="54" t="inlineStr">
        <is>
          <t>B</t>
        </is>
      </c>
      <c r="E563" s="54" t="inlineStr">
        <is>
          <t>Male</t>
        </is>
      </c>
      <c r="F563" s="54" t="n">
        <v>100</v>
      </c>
      <c r="G563" s="54" t="n">
        <v>85</v>
      </c>
      <c r="H563" s="54" t="n">
        <v>92</v>
      </c>
      <c r="I563" s="54" t="n">
        <v>84</v>
      </c>
      <c r="J563" s="54" t="n">
        <v>99</v>
      </c>
      <c r="K563" s="54">
        <f>SUM(F563:J563)</f>
        <v/>
      </c>
      <c r="L563" s="56">
        <f>ROUND(K563/500,4)</f>
        <v/>
      </c>
      <c r="M563" s="54">
        <f>IF(L563&gt;=0.9,"A+",IF(L563&gt;=0.8,"A",IF(L563&gt;=0.7,"B",IF(L563&gt;=0.6,"C",IF(L563&gt;=0.33,"D","F")))))</f>
        <v/>
      </c>
      <c r="N563" s="54">
        <f>IF(L563&gt;=0.33,"PASS","FAIL")</f>
        <v/>
      </c>
      <c r="O563" s="54">
        <f>L563&gt;=0.33</f>
        <v/>
      </c>
      <c r="P563" s="54">
        <f>RANK(L563,$L$2:$L$1001)</f>
        <v/>
      </c>
      <c r="Q563" s="54">
        <f>SUMPRODUCT(($C$2:$C$1001=C563)*($L$2:$L$1001&gt;L563))+1</f>
        <v/>
      </c>
      <c r="R563" s="57" t="n">
        <v>46091</v>
      </c>
      <c r="S563" s="58" t="n">
        <v>0.4895833333333333</v>
      </c>
      <c r="T563" s="59" t="n">
        <v>0.785</v>
      </c>
      <c r="U563" s="55">
        <f>IF(N563="PASS",IF(L563&gt;=0.9,"Excellent performance","Good, keep improving"),"Needs immediate attention")</f>
        <v/>
      </c>
    </row>
    <row r="564" ht="15" customHeight="1" s="39">
      <c r="A564" s="54" t="inlineStr">
        <is>
          <t>STU0563</t>
        </is>
      </c>
      <c r="B564" s="55" t="inlineStr">
        <is>
          <t>Sanya Shah</t>
        </is>
      </c>
      <c r="C564" s="54" t="n">
        <v>4</v>
      </c>
      <c r="D564" s="54" t="inlineStr">
        <is>
          <t>C</t>
        </is>
      </c>
      <c r="E564" s="54" t="inlineStr">
        <is>
          <t>Female</t>
        </is>
      </c>
      <c r="F564" s="54" t="n">
        <v>57</v>
      </c>
      <c r="G564" s="54" t="n">
        <v>58</v>
      </c>
      <c r="H564" s="54" t="n">
        <v>84</v>
      </c>
      <c r="I564" s="54" t="n">
        <v>48</v>
      </c>
      <c r="J564" s="54" t="n">
        <v>63</v>
      </c>
      <c r="K564" s="54">
        <f>SUM(F564:J564)</f>
        <v/>
      </c>
      <c r="L564" s="56">
        <f>ROUND(K564/500,4)</f>
        <v/>
      </c>
      <c r="M564" s="54">
        <f>IF(L564&gt;=0.9,"A+",IF(L564&gt;=0.8,"A",IF(L564&gt;=0.7,"B",IF(L564&gt;=0.6,"C",IF(L564&gt;=0.33,"D","F")))))</f>
        <v/>
      </c>
      <c r="N564" s="54">
        <f>IF(L564&gt;=0.33,"PASS","FAIL")</f>
        <v/>
      </c>
      <c r="O564" s="54">
        <f>L564&gt;=0.33</f>
        <v/>
      </c>
      <c r="P564" s="54">
        <f>RANK(L564,$L$2:$L$1001)</f>
        <v/>
      </c>
      <c r="Q564" s="54">
        <f>SUMPRODUCT(($C$2:$C$1001=C564)*($L$2:$L$1001&gt;L564))+1</f>
        <v/>
      </c>
      <c r="R564" s="57" t="n">
        <v>46091</v>
      </c>
      <c r="S564" s="58" t="n">
        <v>0.40625</v>
      </c>
      <c r="T564" s="59" t="n">
        <v>0.989</v>
      </c>
      <c r="U564" s="55">
        <f>IF(N564="PASS",IF(L564&gt;=0.9,"Excellent performance","Good, keep improving"),"Needs immediate attention")</f>
        <v/>
      </c>
    </row>
    <row r="565" ht="15" customHeight="1" s="39">
      <c r="A565" s="54" t="inlineStr">
        <is>
          <t>STU0564</t>
        </is>
      </c>
      <c r="B565" s="55" t="inlineStr">
        <is>
          <t>Rohan Kapoor</t>
        </is>
      </c>
      <c r="C565" s="54" t="n">
        <v>10</v>
      </c>
      <c r="D565" s="54" t="inlineStr">
        <is>
          <t>D</t>
        </is>
      </c>
      <c r="E565" s="54" t="inlineStr">
        <is>
          <t>Male</t>
        </is>
      </c>
      <c r="F565" s="54" t="n">
        <v>91</v>
      </c>
      <c r="G565" s="54" t="n">
        <v>90</v>
      </c>
      <c r="H565" s="54" t="n">
        <v>90</v>
      </c>
      <c r="I565" s="54" t="n">
        <v>85</v>
      </c>
      <c r="J565" s="54" t="n">
        <v>90</v>
      </c>
      <c r="K565" s="54">
        <f>SUM(F565:J565)</f>
        <v/>
      </c>
      <c r="L565" s="56">
        <f>ROUND(K565/500,4)</f>
        <v/>
      </c>
      <c r="M565" s="54">
        <f>IF(L565&gt;=0.9,"A+",IF(L565&gt;=0.8,"A",IF(L565&gt;=0.7,"B",IF(L565&gt;=0.6,"C",IF(L565&gt;=0.33,"D","F")))))</f>
        <v/>
      </c>
      <c r="N565" s="54">
        <f>IF(L565&gt;=0.33,"PASS","FAIL")</f>
        <v/>
      </c>
      <c r="O565" s="54">
        <f>L565&gt;=0.33</f>
        <v/>
      </c>
      <c r="P565" s="54">
        <f>RANK(L565,$L$2:$L$1001)</f>
        <v/>
      </c>
      <c r="Q565" s="54">
        <f>SUMPRODUCT(($C$2:$C$1001=C565)*($L$2:$L$1001&gt;L565))+1</f>
        <v/>
      </c>
      <c r="R565" s="57" t="n">
        <v>46091</v>
      </c>
      <c r="S565" s="58" t="n">
        <v>0.3333333333333333</v>
      </c>
      <c r="T565" s="59" t="n">
        <v>0.797</v>
      </c>
      <c r="U565" s="55">
        <f>IF(N565="PASS",IF(L565&gt;=0.9,"Excellent performance","Good, keep improving"),"Needs immediate attention")</f>
        <v/>
      </c>
    </row>
    <row r="566" ht="15" customHeight="1" s="39">
      <c r="A566" s="54" t="inlineStr">
        <is>
          <t>STU0565</t>
        </is>
      </c>
      <c r="B566" s="55" t="inlineStr">
        <is>
          <t>Zara Das</t>
        </is>
      </c>
      <c r="C566" s="54" t="n">
        <v>7</v>
      </c>
      <c r="D566" s="54" t="inlineStr">
        <is>
          <t>B</t>
        </is>
      </c>
      <c r="E566" s="54" t="inlineStr">
        <is>
          <t>Female</t>
        </is>
      </c>
      <c r="F566" s="54" t="n">
        <v>84</v>
      </c>
      <c r="G566" s="54" t="n">
        <v>55</v>
      </c>
      <c r="H566" s="54" t="n">
        <v>56</v>
      </c>
      <c r="I566" s="54" t="n">
        <v>89</v>
      </c>
      <c r="J566" s="54" t="n">
        <v>72</v>
      </c>
      <c r="K566" s="54">
        <f>SUM(F566:J566)</f>
        <v/>
      </c>
      <c r="L566" s="56">
        <f>ROUND(K566/500,4)</f>
        <v/>
      </c>
      <c r="M566" s="54">
        <f>IF(L566&gt;=0.9,"A+",IF(L566&gt;=0.8,"A",IF(L566&gt;=0.7,"B",IF(L566&gt;=0.6,"C",IF(L566&gt;=0.33,"D","F")))))</f>
        <v/>
      </c>
      <c r="N566" s="54">
        <f>IF(L566&gt;=0.33,"PASS","FAIL")</f>
        <v/>
      </c>
      <c r="O566" s="54">
        <f>L566&gt;=0.33</f>
        <v/>
      </c>
      <c r="P566" s="54">
        <f>RANK(L566,$L$2:$L$1001)</f>
        <v/>
      </c>
      <c r="Q566" s="54">
        <f>SUMPRODUCT(($C$2:$C$1001=C566)*($L$2:$L$1001&gt;L566))+1</f>
        <v/>
      </c>
      <c r="R566" s="57" t="n">
        <v>46091</v>
      </c>
      <c r="S566" s="58" t="n">
        <v>0.53125</v>
      </c>
      <c r="T566" s="59" t="n">
        <v>0.9409999999999999</v>
      </c>
      <c r="U566" s="55">
        <f>IF(N566="PASS",IF(L566&gt;=0.9,"Excellent performance","Good, keep improving"),"Needs immediate attention")</f>
        <v/>
      </c>
    </row>
    <row r="567" ht="15" customHeight="1" s="39">
      <c r="A567" s="54" t="inlineStr">
        <is>
          <t>STU0566</t>
        </is>
      </c>
      <c r="B567" s="55" t="inlineStr">
        <is>
          <t>Pihu Rawat</t>
        </is>
      </c>
      <c r="C567" s="54" t="n">
        <v>8</v>
      </c>
      <c r="D567" s="54" t="inlineStr">
        <is>
          <t>B</t>
        </is>
      </c>
      <c r="E567" s="54" t="inlineStr">
        <is>
          <t>Female</t>
        </is>
      </c>
      <c r="F567" s="54" t="n">
        <v>93</v>
      </c>
      <c r="G567" s="54" t="n">
        <v>72</v>
      </c>
      <c r="H567" s="54" t="n">
        <v>80</v>
      </c>
      <c r="I567" s="54" t="n">
        <v>68</v>
      </c>
      <c r="J567" s="54" t="n">
        <v>70</v>
      </c>
      <c r="K567" s="54">
        <f>SUM(F567:J567)</f>
        <v/>
      </c>
      <c r="L567" s="56">
        <f>ROUND(K567/500,4)</f>
        <v/>
      </c>
      <c r="M567" s="54">
        <f>IF(L567&gt;=0.9,"A+",IF(L567&gt;=0.8,"A",IF(L567&gt;=0.7,"B",IF(L567&gt;=0.6,"C",IF(L567&gt;=0.33,"D","F")))))</f>
        <v/>
      </c>
      <c r="N567" s="54">
        <f>IF(L567&gt;=0.33,"PASS","FAIL")</f>
        <v/>
      </c>
      <c r="O567" s="54">
        <f>L567&gt;=0.33</f>
        <v/>
      </c>
      <c r="P567" s="54">
        <f>RANK(L567,$L$2:$L$1001)</f>
        <v/>
      </c>
      <c r="Q567" s="54">
        <f>SUMPRODUCT(($C$2:$C$1001=C567)*($L$2:$L$1001&gt;L567))+1</f>
        <v/>
      </c>
      <c r="R567" s="57" t="n">
        <v>46091</v>
      </c>
      <c r="S567" s="58" t="n">
        <v>0.4270833333333333</v>
      </c>
      <c r="T567" s="59" t="n">
        <v>0.9330000000000001</v>
      </c>
      <c r="U567" s="55">
        <f>IF(N567="PASS",IF(L567&gt;=0.9,"Excellent performance","Good, keep improving"),"Needs immediate attention")</f>
        <v/>
      </c>
    </row>
    <row r="568" ht="15" customHeight="1" s="39">
      <c r="A568" s="54" t="inlineStr">
        <is>
          <t>STU0567</t>
        </is>
      </c>
      <c r="B568" s="55" t="inlineStr">
        <is>
          <t>Riya Mehta</t>
        </is>
      </c>
      <c r="C568" s="54" t="n">
        <v>12</v>
      </c>
      <c r="D568" s="54" t="inlineStr">
        <is>
          <t>A</t>
        </is>
      </c>
      <c r="E568" s="54" t="inlineStr">
        <is>
          <t>Female</t>
        </is>
      </c>
      <c r="F568" s="54" t="n">
        <v>90</v>
      </c>
      <c r="G568" s="54" t="n">
        <v>91</v>
      </c>
      <c r="H568" s="54" t="n">
        <v>88</v>
      </c>
      <c r="I568" s="54" t="n">
        <v>82</v>
      </c>
      <c r="J568" s="54" t="n">
        <v>81</v>
      </c>
      <c r="K568" s="54">
        <f>SUM(F568:J568)</f>
        <v/>
      </c>
      <c r="L568" s="56">
        <f>ROUND(K568/500,4)</f>
        <v/>
      </c>
      <c r="M568" s="54">
        <f>IF(L568&gt;=0.9,"A+",IF(L568&gt;=0.8,"A",IF(L568&gt;=0.7,"B",IF(L568&gt;=0.6,"C",IF(L568&gt;=0.33,"D","F")))))</f>
        <v/>
      </c>
      <c r="N568" s="54">
        <f>IF(L568&gt;=0.33,"PASS","FAIL")</f>
        <v/>
      </c>
      <c r="O568" s="54">
        <f>L568&gt;=0.33</f>
        <v/>
      </c>
      <c r="P568" s="54">
        <f>RANK(L568,$L$2:$L$1001)</f>
        <v/>
      </c>
      <c r="Q568" s="54">
        <f>SUMPRODUCT(($C$2:$C$1001=C568)*($L$2:$L$1001&gt;L568))+1</f>
        <v/>
      </c>
      <c r="R568" s="57" t="n">
        <v>46091</v>
      </c>
      <c r="S568" s="58" t="n">
        <v>0.375</v>
      </c>
      <c r="T568" s="59" t="n">
        <v>0.8169999999999999</v>
      </c>
      <c r="U568" s="55">
        <f>IF(N568="PASS",IF(L568&gt;=0.9,"Excellent performance","Good, keep improving"),"Needs immediate attention")</f>
        <v/>
      </c>
    </row>
    <row r="569" ht="15" customHeight="1" s="39">
      <c r="A569" s="54" t="inlineStr">
        <is>
          <t>STU0568</t>
        </is>
      </c>
      <c r="B569" s="55" t="inlineStr">
        <is>
          <t>Imran Bansal</t>
        </is>
      </c>
      <c r="C569" s="54" t="n">
        <v>3</v>
      </c>
      <c r="D569" s="54" t="inlineStr">
        <is>
          <t>C</t>
        </is>
      </c>
      <c r="E569" s="54" t="inlineStr">
        <is>
          <t>Male</t>
        </is>
      </c>
      <c r="F569" s="54" t="n">
        <v>60</v>
      </c>
      <c r="G569" s="54" t="n">
        <v>93</v>
      </c>
      <c r="H569" s="54" t="n">
        <v>69</v>
      </c>
      <c r="I569" s="54" t="n">
        <v>72</v>
      </c>
      <c r="J569" s="54" t="n">
        <v>63</v>
      </c>
      <c r="K569" s="54">
        <f>SUM(F569:J569)</f>
        <v/>
      </c>
      <c r="L569" s="56">
        <f>ROUND(K569/500,4)</f>
        <v/>
      </c>
      <c r="M569" s="54">
        <f>IF(L569&gt;=0.9,"A+",IF(L569&gt;=0.8,"A",IF(L569&gt;=0.7,"B",IF(L569&gt;=0.6,"C",IF(L569&gt;=0.33,"D","F")))))</f>
        <v/>
      </c>
      <c r="N569" s="54">
        <f>IF(L569&gt;=0.33,"PASS","FAIL")</f>
        <v/>
      </c>
      <c r="O569" s="54">
        <f>L569&gt;=0.33</f>
        <v/>
      </c>
      <c r="P569" s="54">
        <f>RANK(L569,$L$2:$L$1001)</f>
        <v/>
      </c>
      <c r="Q569" s="54">
        <f>SUMPRODUCT(($C$2:$C$1001=C569)*($L$2:$L$1001&gt;L569))+1</f>
        <v/>
      </c>
      <c r="R569" s="57" t="n">
        <v>46091</v>
      </c>
      <c r="S569" s="58" t="n">
        <v>0.3854166666666667</v>
      </c>
      <c r="T569" s="59" t="n">
        <v>0.843</v>
      </c>
      <c r="U569" s="55">
        <f>IF(N569="PASS",IF(L569&gt;=0.9,"Excellent performance","Good, keep improving"),"Needs immediate attention")</f>
        <v/>
      </c>
    </row>
    <row r="570" ht="15" customHeight="1" s="39">
      <c r="A570" s="54" t="inlineStr">
        <is>
          <t>STU0569</t>
        </is>
      </c>
      <c r="B570" s="55" t="inlineStr">
        <is>
          <t>Yash Dubey</t>
        </is>
      </c>
      <c r="C570" s="54" t="n">
        <v>11</v>
      </c>
      <c r="D570" s="54" t="inlineStr">
        <is>
          <t>B</t>
        </is>
      </c>
      <c r="E570" s="54" t="inlineStr">
        <is>
          <t>Male</t>
        </is>
      </c>
      <c r="F570" s="54" t="n">
        <v>72</v>
      </c>
      <c r="G570" s="54" t="n">
        <v>95</v>
      </c>
      <c r="H570" s="54" t="n">
        <v>64</v>
      </c>
      <c r="I570" s="54" t="n">
        <v>73</v>
      </c>
      <c r="J570" s="54" t="n">
        <v>63</v>
      </c>
      <c r="K570" s="54">
        <f>SUM(F570:J570)</f>
        <v/>
      </c>
      <c r="L570" s="56">
        <f>ROUND(K570/500,4)</f>
        <v/>
      </c>
      <c r="M570" s="54">
        <f>IF(L570&gt;=0.9,"A+",IF(L570&gt;=0.8,"A",IF(L570&gt;=0.7,"B",IF(L570&gt;=0.6,"C",IF(L570&gt;=0.33,"D","F")))))</f>
        <v/>
      </c>
      <c r="N570" s="54">
        <f>IF(L570&gt;=0.33,"PASS","FAIL")</f>
        <v/>
      </c>
      <c r="O570" s="54">
        <f>L570&gt;=0.33</f>
        <v/>
      </c>
      <c r="P570" s="54">
        <f>RANK(L570,$L$2:$L$1001)</f>
        <v/>
      </c>
      <c r="Q570" s="54">
        <f>SUMPRODUCT(($C$2:$C$1001=C570)*($L$2:$L$1001&gt;L570))+1</f>
        <v/>
      </c>
      <c r="R570" s="57" t="n">
        <v>46091</v>
      </c>
      <c r="S570" s="58" t="n">
        <v>0.5208333333333334</v>
      </c>
      <c r="T570" s="59" t="n">
        <v>0.945</v>
      </c>
      <c r="U570" s="55">
        <f>IF(N570="PASS",IF(L570&gt;=0.9,"Excellent performance","Good, keep improving"),"Needs immediate attention")</f>
        <v/>
      </c>
    </row>
    <row r="571" ht="15" customHeight="1" s="39">
      <c r="A571" s="54" t="inlineStr">
        <is>
          <t>STU0570</t>
        </is>
      </c>
      <c r="B571" s="55" t="inlineStr">
        <is>
          <t>Aarav Menon</t>
        </is>
      </c>
      <c r="C571" s="54" t="n">
        <v>8</v>
      </c>
      <c r="D571" s="54" t="inlineStr">
        <is>
          <t>D</t>
        </is>
      </c>
      <c r="E571" s="54" t="inlineStr">
        <is>
          <t>Male</t>
        </is>
      </c>
      <c r="F571" s="54" t="n">
        <v>67</v>
      </c>
      <c r="G571" s="54" t="n">
        <v>65</v>
      </c>
      <c r="H571" s="54" t="n">
        <v>71</v>
      </c>
      <c r="I571" s="54" t="n">
        <v>65</v>
      </c>
      <c r="J571" s="54" t="n">
        <v>74</v>
      </c>
      <c r="K571" s="54">
        <f>SUM(F571:J571)</f>
        <v/>
      </c>
      <c r="L571" s="56">
        <f>ROUND(K571/500,4)</f>
        <v/>
      </c>
      <c r="M571" s="54">
        <f>IF(L571&gt;=0.9,"A+",IF(L571&gt;=0.8,"A",IF(L571&gt;=0.7,"B",IF(L571&gt;=0.6,"C",IF(L571&gt;=0.33,"D","F")))))</f>
        <v/>
      </c>
      <c r="N571" s="54">
        <f>IF(L571&gt;=0.33,"PASS","FAIL")</f>
        <v/>
      </c>
      <c r="O571" s="54">
        <f>L571&gt;=0.33</f>
        <v/>
      </c>
      <c r="P571" s="54">
        <f>RANK(L571,$L$2:$L$1001)</f>
        <v/>
      </c>
      <c r="Q571" s="54">
        <f>SUMPRODUCT(($C$2:$C$1001=C571)*($L$2:$L$1001&gt;L571))+1</f>
        <v/>
      </c>
      <c r="R571" s="57" t="n">
        <v>46091</v>
      </c>
      <c r="S571" s="58" t="n">
        <v>0.5</v>
      </c>
      <c r="T571" s="59" t="n">
        <v>0.9360000000000001</v>
      </c>
      <c r="U571" s="55">
        <f>IF(N571="PASS",IF(L571&gt;=0.9,"Excellent performance","Good, keep improving"),"Needs immediate attention")</f>
        <v/>
      </c>
    </row>
    <row r="572" ht="15" customHeight="1" s="39">
      <c r="A572" s="54" t="inlineStr">
        <is>
          <t>STU0571</t>
        </is>
      </c>
      <c r="B572" s="55" t="inlineStr">
        <is>
          <t>Vivaan Patel</t>
        </is>
      </c>
      <c r="C572" s="54" t="n">
        <v>6</v>
      </c>
      <c r="D572" s="54" t="inlineStr">
        <is>
          <t>C</t>
        </is>
      </c>
      <c r="E572" s="54" t="inlineStr">
        <is>
          <t>Male</t>
        </is>
      </c>
      <c r="F572" s="54" t="n">
        <v>78</v>
      </c>
      <c r="G572" s="54" t="n">
        <v>65</v>
      </c>
      <c r="H572" s="54" t="n">
        <v>96</v>
      </c>
      <c r="I572" s="54" t="n">
        <v>85</v>
      </c>
      <c r="J572" s="54" t="n">
        <v>85</v>
      </c>
      <c r="K572" s="54">
        <f>SUM(F572:J572)</f>
        <v/>
      </c>
      <c r="L572" s="56">
        <f>ROUND(K572/500,4)</f>
        <v/>
      </c>
      <c r="M572" s="54">
        <f>IF(L572&gt;=0.9,"A+",IF(L572&gt;=0.8,"A",IF(L572&gt;=0.7,"B",IF(L572&gt;=0.6,"C",IF(L572&gt;=0.33,"D","F")))))</f>
        <v/>
      </c>
      <c r="N572" s="54">
        <f>IF(L572&gt;=0.33,"PASS","FAIL")</f>
        <v/>
      </c>
      <c r="O572" s="54">
        <f>L572&gt;=0.33</f>
        <v/>
      </c>
      <c r="P572" s="54">
        <f>RANK(L572,$L$2:$L$1001)</f>
        <v/>
      </c>
      <c r="Q572" s="54">
        <f>SUMPRODUCT(($C$2:$C$1001=C572)*($L$2:$L$1001&gt;L572))+1</f>
        <v/>
      </c>
      <c r="R572" s="57" t="n">
        <v>46091</v>
      </c>
      <c r="S572" s="58" t="n">
        <v>0.3958333333333333</v>
      </c>
      <c r="T572" s="59" t="n">
        <v>0.795</v>
      </c>
      <c r="U572" s="55">
        <f>IF(N572="PASS",IF(L572&gt;=0.9,"Excellent performance","Good, keep improving"),"Needs immediate attention")</f>
        <v/>
      </c>
    </row>
    <row r="573" ht="15" customHeight="1" s="39">
      <c r="A573" s="54" t="inlineStr">
        <is>
          <t>STU0572</t>
        </is>
      </c>
      <c r="B573" s="55" t="inlineStr">
        <is>
          <t>Farhan Desai</t>
        </is>
      </c>
      <c r="C573" s="54" t="n">
        <v>5</v>
      </c>
      <c r="D573" s="54" t="inlineStr">
        <is>
          <t>D</t>
        </is>
      </c>
      <c r="E573" s="54" t="inlineStr">
        <is>
          <t>Male</t>
        </is>
      </c>
      <c r="F573" s="54" t="n">
        <v>25</v>
      </c>
      <c r="G573" s="54" t="n">
        <v>49</v>
      </c>
      <c r="H573" s="54" t="n">
        <v>42</v>
      </c>
      <c r="I573" s="54" t="n">
        <v>31</v>
      </c>
      <c r="J573" s="54" t="n">
        <v>36</v>
      </c>
      <c r="K573" s="54">
        <f>SUM(F573:J573)</f>
        <v/>
      </c>
      <c r="L573" s="56">
        <f>ROUND(K573/500,4)</f>
        <v/>
      </c>
      <c r="M573" s="54">
        <f>IF(L573&gt;=0.9,"A+",IF(L573&gt;=0.8,"A",IF(L573&gt;=0.7,"B",IF(L573&gt;=0.6,"C",IF(L573&gt;=0.33,"D","F")))))</f>
        <v/>
      </c>
      <c r="N573" s="54">
        <f>IF(L573&gt;=0.33,"PASS","FAIL")</f>
        <v/>
      </c>
      <c r="O573" s="54">
        <f>L573&gt;=0.33</f>
        <v/>
      </c>
      <c r="P573" s="54">
        <f>RANK(L573,$L$2:$L$1001)</f>
        <v/>
      </c>
      <c r="Q573" s="54">
        <f>SUMPRODUCT(($C$2:$C$1001=C573)*($L$2:$L$1001&gt;L573))+1</f>
        <v/>
      </c>
      <c r="R573" s="57" t="n">
        <v>46091</v>
      </c>
      <c r="S573" s="58" t="n">
        <v>0.5208333333333334</v>
      </c>
      <c r="T573" s="59" t="n">
        <v>0.584</v>
      </c>
      <c r="U573" s="55">
        <f>IF(N573="PASS",IF(L573&gt;=0.9,"Excellent performance","Good, keep improving"),"Needs immediate attention")</f>
        <v/>
      </c>
    </row>
    <row r="574" ht="15" customHeight="1" s="39">
      <c r="A574" s="54" t="inlineStr">
        <is>
          <t>STU0573</t>
        </is>
      </c>
      <c r="B574" s="55" t="inlineStr">
        <is>
          <t>Rohan Chowdhury</t>
        </is>
      </c>
      <c r="C574" s="54" t="n">
        <v>9</v>
      </c>
      <c r="D574" s="54" t="inlineStr">
        <is>
          <t>D</t>
        </is>
      </c>
      <c r="E574" s="54" t="inlineStr">
        <is>
          <t>Male</t>
        </is>
      </c>
      <c r="F574" s="54" t="n">
        <v>59</v>
      </c>
      <c r="G574" s="54" t="n">
        <v>59</v>
      </c>
      <c r="H574" s="54" t="n">
        <v>79</v>
      </c>
      <c r="I574" s="54" t="n">
        <v>75</v>
      </c>
      <c r="J574" s="54" t="n">
        <v>85</v>
      </c>
      <c r="K574" s="54">
        <f>SUM(F574:J574)</f>
        <v/>
      </c>
      <c r="L574" s="56">
        <f>ROUND(K574/500,4)</f>
        <v/>
      </c>
      <c r="M574" s="54">
        <f>IF(L574&gt;=0.9,"A+",IF(L574&gt;=0.8,"A",IF(L574&gt;=0.7,"B",IF(L574&gt;=0.6,"C",IF(L574&gt;=0.33,"D","F")))))</f>
        <v/>
      </c>
      <c r="N574" s="54">
        <f>IF(L574&gt;=0.33,"PASS","FAIL")</f>
        <v/>
      </c>
      <c r="O574" s="54">
        <f>L574&gt;=0.33</f>
        <v/>
      </c>
      <c r="P574" s="54">
        <f>RANK(L574,$L$2:$L$1001)</f>
        <v/>
      </c>
      <c r="Q574" s="54">
        <f>SUMPRODUCT(($C$2:$C$1001=C574)*($L$2:$L$1001&gt;L574))+1</f>
        <v/>
      </c>
      <c r="R574" s="57" t="n">
        <v>46091</v>
      </c>
      <c r="S574" s="58" t="n">
        <v>0.5</v>
      </c>
      <c r="T574" s="59" t="n">
        <v>0.873</v>
      </c>
      <c r="U574" s="55">
        <f>IF(N574="PASS",IF(L574&gt;=0.9,"Excellent performance","Good, keep improving"),"Needs immediate attention")</f>
        <v/>
      </c>
    </row>
    <row r="575" ht="15" customHeight="1" s="39">
      <c r="A575" s="54" t="inlineStr">
        <is>
          <t>STU0574</t>
        </is>
      </c>
      <c r="B575" s="55" t="inlineStr">
        <is>
          <t>Nikhil Arora</t>
        </is>
      </c>
      <c r="C575" s="54" t="n">
        <v>12</v>
      </c>
      <c r="D575" s="54" t="inlineStr">
        <is>
          <t>B</t>
        </is>
      </c>
      <c r="E575" s="54" t="inlineStr">
        <is>
          <t>Male</t>
        </is>
      </c>
      <c r="F575" s="54" t="n">
        <v>75</v>
      </c>
      <c r="G575" s="54" t="n">
        <v>78</v>
      </c>
      <c r="H575" s="54" t="n">
        <v>70</v>
      </c>
      <c r="I575" s="54" t="n">
        <v>71</v>
      </c>
      <c r="J575" s="54" t="n">
        <v>74</v>
      </c>
      <c r="K575" s="54">
        <f>SUM(F575:J575)</f>
        <v/>
      </c>
      <c r="L575" s="56">
        <f>ROUND(K575/500,4)</f>
        <v/>
      </c>
      <c r="M575" s="54">
        <f>IF(L575&gt;=0.9,"A+",IF(L575&gt;=0.8,"A",IF(L575&gt;=0.7,"B",IF(L575&gt;=0.6,"C",IF(L575&gt;=0.33,"D","F")))))</f>
        <v/>
      </c>
      <c r="N575" s="54">
        <f>IF(L575&gt;=0.33,"PASS","FAIL")</f>
        <v/>
      </c>
      <c r="O575" s="54">
        <f>L575&gt;=0.33</f>
        <v/>
      </c>
      <c r="P575" s="54">
        <f>RANK(L575,$L$2:$L$1001)</f>
        <v/>
      </c>
      <c r="Q575" s="54">
        <f>SUMPRODUCT(($C$2:$C$1001=C575)*($L$2:$L$1001&gt;L575))+1</f>
        <v/>
      </c>
      <c r="R575" s="57" t="n">
        <v>46091</v>
      </c>
      <c r="S575" s="58" t="n">
        <v>0.3541666666666667</v>
      </c>
      <c r="T575" s="59" t="n">
        <v>0.976</v>
      </c>
      <c r="U575" s="55">
        <f>IF(N575="PASS",IF(L575&gt;=0.9,"Excellent performance","Good, keep improving"),"Needs immediate attention")</f>
        <v/>
      </c>
    </row>
    <row r="576" ht="15" customHeight="1" s="39">
      <c r="A576" s="54" t="inlineStr">
        <is>
          <t>STU0575</t>
        </is>
      </c>
      <c r="B576" s="55" t="inlineStr">
        <is>
          <t>Zaid Bose</t>
        </is>
      </c>
      <c r="C576" s="54" t="n">
        <v>7</v>
      </c>
      <c r="D576" s="54" t="inlineStr">
        <is>
          <t>B</t>
        </is>
      </c>
      <c r="E576" s="54" t="inlineStr">
        <is>
          <t>Male</t>
        </is>
      </c>
      <c r="F576" s="54" t="n">
        <v>51</v>
      </c>
      <c r="G576" s="54" t="n">
        <v>65</v>
      </c>
      <c r="H576" s="54" t="n">
        <v>59</v>
      </c>
      <c r="I576" s="54" t="n">
        <v>100</v>
      </c>
      <c r="J576" s="54" t="n">
        <v>97</v>
      </c>
      <c r="K576" s="54">
        <f>SUM(F576:J576)</f>
        <v/>
      </c>
      <c r="L576" s="56">
        <f>ROUND(K576/500,4)</f>
        <v/>
      </c>
      <c r="M576" s="54">
        <f>IF(L576&gt;=0.9,"A+",IF(L576&gt;=0.8,"A",IF(L576&gt;=0.7,"B",IF(L576&gt;=0.6,"C",IF(L576&gt;=0.33,"D","F")))))</f>
        <v/>
      </c>
      <c r="N576" s="54">
        <f>IF(L576&gt;=0.33,"PASS","FAIL")</f>
        <v/>
      </c>
      <c r="O576" s="54">
        <f>L576&gt;=0.33</f>
        <v/>
      </c>
      <c r="P576" s="54">
        <f>RANK(L576,$L$2:$L$1001)</f>
        <v/>
      </c>
      <c r="Q576" s="54">
        <f>SUMPRODUCT(($C$2:$C$1001=C576)*($L$2:$L$1001&gt;L576))+1</f>
        <v/>
      </c>
      <c r="R576" s="57" t="n">
        <v>46091</v>
      </c>
      <c r="S576" s="58" t="n">
        <v>0.5</v>
      </c>
      <c r="T576" s="59" t="n">
        <v>0.847</v>
      </c>
      <c r="U576" s="55">
        <f>IF(N576="PASS",IF(L576&gt;=0.9,"Excellent performance","Good, keep improving"),"Needs immediate attention")</f>
        <v/>
      </c>
    </row>
    <row r="577" ht="15" customHeight="1" s="39">
      <c r="A577" s="54" t="inlineStr">
        <is>
          <t>STU0576</t>
        </is>
      </c>
      <c r="B577" s="55" t="inlineStr">
        <is>
          <t>Lavanya Patel</t>
        </is>
      </c>
      <c r="C577" s="54" t="n">
        <v>7</v>
      </c>
      <c r="D577" s="54" t="inlineStr">
        <is>
          <t>B</t>
        </is>
      </c>
      <c r="E577" s="54" t="inlineStr">
        <is>
          <t>Female</t>
        </is>
      </c>
      <c r="F577" s="54" t="n">
        <v>61</v>
      </c>
      <c r="G577" s="54" t="n">
        <v>69</v>
      </c>
      <c r="H577" s="54" t="n">
        <v>93</v>
      </c>
      <c r="I577" s="54" t="n">
        <v>81</v>
      </c>
      <c r="J577" s="54" t="n">
        <v>71</v>
      </c>
      <c r="K577" s="54">
        <f>SUM(F577:J577)</f>
        <v/>
      </c>
      <c r="L577" s="56">
        <f>ROUND(K577/500,4)</f>
        <v/>
      </c>
      <c r="M577" s="54">
        <f>IF(L577&gt;=0.9,"A+",IF(L577&gt;=0.8,"A",IF(L577&gt;=0.7,"B",IF(L577&gt;=0.6,"C",IF(L577&gt;=0.33,"D","F")))))</f>
        <v/>
      </c>
      <c r="N577" s="54">
        <f>IF(L577&gt;=0.33,"PASS","FAIL")</f>
        <v/>
      </c>
      <c r="O577" s="54">
        <f>L577&gt;=0.33</f>
        <v/>
      </c>
      <c r="P577" s="54">
        <f>RANK(L577,$L$2:$L$1001)</f>
        <v/>
      </c>
      <c r="Q577" s="54">
        <f>SUMPRODUCT(($C$2:$C$1001=C577)*($L$2:$L$1001&gt;L577))+1</f>
        <v/>
      </c>
      <c r="R577" s="57" t="n">
        <v>46091</v>
      </c>
      <c r="S577" s="58" t="n">
        <v>0.375</v>
      </c>
      <c r="T577" s="59" t="n">
        <v>0.797</v>
      </c>
      <c r="U577" s="55">
        <f>IF(N577="PASS",IF(L577&gt;=0.9,"Excellent performance","Good, keep improving"),"Needs immediate attention")</f>
        <v/>
      </c>
    </row>
    <row r="578" ht="15" customHeight="1" s="39">
      <c r="A578" s="54" t="inlineStr">
        <is>
          <t>STU0577</t>
        </is>
      </c>
      <c r="B578" s="55" t="inlineStr">
        <is>
          <t>Tanvi Shah</t>
        </is>
      </c>
      <c r="C578" s="54" t="n">
        <v>5</v>
      </c>
      <c r="D578" s="54" t="inlineStr">
        <is>
          <t>D</t>
        </is>
      </c>
      <c r="E578" s="54" t="inlineStr">
        <is>
          <t>Female</t>
        </is>
      </c>
      <c r="F578" s="54" t="n">
        <v>12</v>
      </c>
      <c r="G578" s="54" t="n">
        <v>21</v>
      </c>
      <c r="H578" s="54" t="n">
        <v>51</v>
      </c>
      <c r="I578" s="54" t="n">
        <v>38</v>
      </c>
      <c r="J578" s="54" t="n">
        <v>49</v>
      </c>
      <c r="K578" s="54">
        <f>SUM(F578:J578)</f>
        <v/>
      </c>
      <c r="L578" s="56">
        <f>ROUND(K578/500,4)</f>
        <v/>
      </c>
      <c r="M578" s="54">
        <f>IF(L578&gt;=0.9,"A+",IF(L578&gt;=0.8,"A",IF(L578&gt;=0.7,"B",IF(L578&gt;=0.6,"C",IF(L578&gt;=0.33,"D","F")))))</f>
        <v/>
      </c>
      <c r="N578" s="54">
        <f>IF(L578&gt;=0.33,"PASS","FAIL")</f>
        <v/>
      </c>
      <c r="O578" s="54">
        <f>L578&gt;=0.33</f>
        <v/>
      </c>
      <c r="P578" s="54">
        <f>RANK(L578,$L$2:$L$1001)</f>
        <v/>
      </c>
      <c r="Q578" s="54">
        <f>SUMPRODUCT(($C$2:$C$1001=C578)*($L$2:$L$1001&gt;L578))+1</f>
        <v/>
      </c>
      <c r="R578" s="57" t="n">
        <v>46091</v>
      </c>
      <c r="S578" s="58" t="n">
        <v>0.3854166666666667</v>
      </c>
      <c r="T578" s="59" t="n">
        <v>0.704</v>
      </c>
      <c r="U578" s="55">
        <f>IF(N578="PASS",IF(L578&gt;=0.9,"Excellent performance","Good, keep improving"),"Needs immediate attention")</f>
        <v/>
      </c>
    </row>
    <row r="579" ht="15" customHeight="1" s="39">
      <c r="A579" s="54" t="inlineStr">
        <is>
          <t>STU0578</t>
        </is>
      </c>
      <c r="B579" s="55" t="inlineStr">
        <is>
          <t>Neha Singh</t>
        </is>
      </c>
      <c r="C579" s="54" t="n">
        <v>8</v>
      </c>
      <c r="D579" s="54" t="inlineStr">
        <is>
          <t>C</t>
        </is>
      </c>
      <c r="E579" s="54" t="inlineStr">
        <is>
          <t>Female</t>
        </is>
      </c>
      <c r="F579" s="54" t="n">
        <v>66</v>
      </c>
      <c r="G579" s="54" t="n">
        <v>81</v>
      </c>
      <c r="H579" s="54" t="n">
        <v>68</v>
      </c>
      <c r="I579" s="54" t="n">
        <v>88</v>
      </c>
      <c r="J579" s="54" t="n">
        <v>72</v>
      </c>
      <c r="K579" s="54">
        <f>SUM(F579:J579)</f>
        <v/>
      </c>
      <c r="L579" s="56">
        <f>ROUND(K579/500,4)</f>
        <v/>
      </c>
      <c r="M579" s="54">
        <f>IF(L579&gt;=0.9,"A+",IF(L579&gt;=0.8,"A",IF(L579&gt;=0.7,"B",IF(L579&gt;=0.6,"C",IF(L579&gt;=0.33,"D","F")))))</f>
        <v/>
      </c>
      <c r="N579" s="54">
        <f>IF(L579&gt;=0.33,"PASS","FAIL")</f>
        <v/>
      </c>
      <c r="O579" s="54">
        <f>L579&gt;=0.33</f>
        <v/>
      </c>
      <c r="P579" s="54">
        <f>RANK(L579,$L$2:$L$1001)</f>
        <v/>
      </c>
      <c r="Q579" s="54">
        <f>SUMPRODUCT(($C$2:$C$1001=C579)*($L$2:$L$1001&gt;L579))+1</f>
        <v/>
      </c>
      <c r="R579" s="57" t="n">
        <v>46091</v>
      </c>
      <c r="S579" s="58" t="n">
        <v>0.34375</v>
      </c>
      <c r="T579" s="59" t="n">
        <v>0.947</v>
      </c>
      <c r="U579" s="55">
        <f>IF(N579="PASS",IF(L579&gt;=0.9,"Excellent performance","Good, keep improving"),"Needs immediate attention")</f>
        <v/>
      </c>
    </row>
    <row r="580" ht="15" customHeight="1" s="39">
      <c r="A580" s="54" t="inlineStr">
        <is>
          <t>STU0579</t>
        </is>
      </c>
      <c r="B580" s="55" t="inlineStr">
        <is>
          <t>Saanvi Gupta</t>
        </is>
      </c>
      <c r="C580" s="54" t="n">
        <v>1</v>
      </c>
      <c r="D580" s="54" t="inlineStr">
        <is>
          <t>D</t>
        </is>
      </c>
      <c r="E580" s="54" t="inlineStr">
        <is>
          <t>Female</t>
        </is>
      </c>
      <c r="F580" s="54" t="n">
        <v>70</v>
      </c>
      <c r="G580" s="54" t="n">
        <v>68</v>
      </c>
      <c r="H580" s="54" t="n">
        <v>69</v>
      </c>
      <c r="I580" s="54" t="n">
        <v>57</v>
      </c>
      <c r="J580" s="54" t="n">
        <v>56</v>
      </c>
      <c r="K580" s="54">
        <f>SUM(F580:J580)</f>
        <v/>
      </c>
      <c r="L580" s="56">
        <f>ROUND(K580/500,4)</f>
        <v/>
      </c>
      <c r="M580" s="54">
        <f>IF(L580&gt;=0.9,"A+",IF(L580&gt;=0.8,"A",IF(L580&gt;=0.7,"B",IF(L580&gt;=0.6,"C",IF(L580&gt;=0.33,"D","F")))))</f>
        <v/>
      </c>
      <c r="N580" s="54">
        <f>IF(L580&gt;=0.33,"PASS","FAIL")</f>
        <v/>
      </c>
      <c r="O580" s="54">
        <f>L580&gt;=0.33</f>
        <v/>
      </c>
      <c r="P580" s="54">
        <f>RANK(L580,$L$2:$L$1001)</f>
        <v/>
      </c>
      <c r="Q580" s="54">
        <f>SUMPRODUCT(($C$2:$C$1001=C580)*($L$2:$L$1001&gt;L580))+1</f>
        <v/>
      </c>
      <c r="R580" s="57" t="n">
        <v>46091</v>
      </c>
      <c r="S580" s="58" t="n">
        <v>0.3541666666666667</v>
      </c>
      <c r="T580" s="59" t="n">
        <v>0.987</v>
      </c>
      <c r="U580" s="55">
        <f>IF(N580="PASS",IF(L580&gt;=0.9,"Excellent performance","Good, keep improving"),"Needs immediate attention")</f>
        <v/>
      </c>
    </row>
    <row r="581" ht="15" customHeight="1" s="39">
      <c r="A581" s="54" t="inlineStr">
        <is>
          <t>STU0580</t>
        </is>
      </c>
      <c r="B581" s="55" t="inlineStr">
        <is>
          <t>Yashvi Reddy</t>
        </is>
      </c>
      <c r="C581" s="54" t="n">
        <v>12</v>
      </c>
      <c r="D581" s="54" t="inlineStr">
        <is>
          <t>A</t>
        </is>
      </c>
      <c r="E581" s="54" t="inlineStr">
        <is>
          <t>Female</t>
        </is>
      </c>
      <c r="F581" s="54" t="n">
        <v>97</v>
      </c>
      <c r="G581" s="54" t="n">
        <v>63</v>
      </c>
      <c r="H581" s="54" t="n">
        <v>68</v>
      </c>
      <c r="I581" s="54" t="n">
        <v>68</v>
      </c>
      <c r="J581" s="54" t="n">
        <v>75</v>
      </c>
      <c r="K581" s="54">
        <f>SUM(F581:J581)</f>
        <v/>
      </c>
      <c r="L581" s="56">
        <f>ROUND(K581/500,4)</f>
        <v/>
      </c>
      <c r="M581" s="54">
        <f>IF(L581&gt;=0.9,"A+",IF(L581&gt;=0.8,"A",IF(L581&gt;=0.7,"B",IF(L581&gt;=0.6,"C",IF(L581&gt;=0.33,"D","F")))))</f>
        <v/>
      </c>
      <c r="N581" s="54">
        <f>IF(L581&gt;=0.33,"PASS","FAIL")</f>
        <v/>
      </c>
      <c r="O581" s="54">
        <f>L581&gt;=0.33</f>
        <v/>
      </c>
      <c r="P581" s="54">
        <f>RANK(L581,$L$2:$L$1001)</f>
        <v/>
      </c>
      <c r="Q581" s="54">
        <f>SUMPRODUCT(($C$2:$C$1001=C581)*($L$2:$L$1001&gt;L581))+1</f>
        <v/>
      </c>
      <c r="R581" s="57" t="n">
        <v>46091</v>
      </c>
      <c r="S581" s="58" t="n">
        <v>0.3645833333333333</v>
      </c>
      <c r="T581" s="59" t="n">
        <v>1</v>
      </c>
      <c r="U581" s="55">
        <f>IF(N581="PASS",IF(L581&gt;=0.9,"Excellent performance","Good, keep improving"),"Needs immediate attention")</f>
        <v/>
      </c>
    </row>
    <row r="582" ht="15" customHeight="1" s="39">
      <c r="A582" s="54" t="inlineStr">
        <is>
          <t>STU0581</t>
        </is>
      </c>
      <c r="B582" s="55" t="inlineStr">
        <is>
          <t>Siddharth Saxena</t>
        </is>
      </c>
      <c r="C582" s="54" t="n">
        <v>3</v>
      </c>
      <c r="D582" s="54" t="inlineStr">
        <is>
          <t>D</t>
        </is>
      </c>
      <c r="E582" s="54" t="inlineStr">
        <is>
          <t>Male</t>
        </is>
      </c>
      <c r="F582" s="54" t="n">
        <v>76</v>
      </c>
      <c r="G582" s="54" t="n">
        <v>69</v>
      </c>
      <c r="H582" s="54" t="n">
        <v>56</v>
      </c>
      <c r="I582" s="54" t="n">
        <v>69</v>
      </c>
      <c r="J582" s="54" t="n">
        <v>60</v>
      </c>
      <c r="K582" s="54">
        <f>SUM(F582:J582)</f>
        <v/>
      </c>
      <c r="L582" s="56">
        <f>ROUND(K582/500,4)</f>
        <v/>
      </c>
      <c r="M582" s="54">
        <f>IF(L582&gt;=0.9,"A+",IF(L582&gt;=0.8,"A",IF(L582&gt;=0.7,"B",IF(L582&gt;=0.6,"C",IF(L582&gt;=0.33,"D","F")))))</f>
        <v/>
      </c>
      <c r="N582" s="54">
        <f>IF(L582&gt;=0.33,"PASS","FAIL")</f>
        <v/>
      </c>
      <c r="O582" s="54">
        <f>L582&gt;=0.33</f>
        <v/>
      </c>
      <c r="P582" s="54">
        <f>RANK(L582,$L$2:$L$1001)</f>
        <v/>
      </c>
      <c r="Q582" s="54">
        <f>SUMPRODUCT(($C$2:$C$1001=C582)*($L$2:$L$1001&gt;L582))+1</f>
        <v/>
      </c>
      <c r="R582" s="57" t="n">
        <v>46091</v>
      </c>
      <c r="S582" s="58" t="n">
        <v>0.4166666666666667</v>
      </c>
      <c r="T582" s="59" t="n">
        <v>0.759</v>
      </c>
      <c r="U582" s="55">
        <f>IF(N582="PASS",IF(L582&gt;=0.9,"Excellent performance","Good, keep improving"),"Needs immediate attention")</f>
        <v/>
      </c>
    </row>
    <row r="583" ht="15" customHeight="1" s="39">
      <c r="A583" s="54" t="inlineStr">
        <is>
          <t>STU0582</t>
        </is>
      </c>
      <c r="B583" s="55" t="inlineStr">
        <is>
          <t>Krishna Shah</t>
        </is>
      </c>
      <c r="C583" s="54" t="n">
        <v>6</v>
      </c>
      <c r="D583" s="54" t="inlineStr">
        <is>
          <t>C</t>
        </is>
      </c>
      <c r="E583" s="54" t="inlineStr">
        <is>
          <t>Male</t>
        </is>
      </c>
      <c r="F583" s="54" t="n">
        <v>71</v>
      </c>
      <c r="G583" s="54" t="n">
        <v>67</v>
      </c>
      <c r="H583" s="54" t="n">
        <v>56</v>
      </c>
      <c r="I583" s="54" t="n">
        <v>75</v>
      </c>
      <c r="J583" s="54" t="n">
        <v>84</v>
      </c>
      <c r="K583" s="54">
        <f>SUM(F583:J583)</f>
        <v/>
      </c>
      <c r="L583" s="56">
        <f>ROUND(K583/500,4)</f>
        <v/>
      </c>
      <c r="M583" s="54">
        <f>IF(L583&gt;=0.9,"A+",IF(L583&gt;=0.8,"A",IF(L583&gt;=0.7,"B",IF(L583&gt;=0.6,"C",IF(L583&gt;=0.33,"D","F")))))</f>
        <v/>
      </c>
      <c r="N583" s="54">
        <f>IF(L583&gt;=0.33,"PASS","FAIL")</f>
        <v/>
      </c>
      <c r="O583" s="54">
        <f>L583&gt;=0.33</f>
        <v/>
      </c>
      <c r="P583" s="54">
        <f>RANK(L583,$L$2:$L$1001)</f>
        <v/>
      </c>
      <c r="Q583" s="54">
        <f>SUMPRODUCT(($C$2:$C$1001=C583)*($L$2:$L$1001&gt;L583))+1</f>
        <v/>
      </c>
      <c r="R583" s="57" t="n">
        <v>46091</v>
      </c>
      <c r="S583" s="58" t="n">
        <v>0.3333333333333333</v>
      </c>
      <c r="T583" s="59" t="n">
        <v>0.775</v>
      </c>
      <c r="U583" s="55">
        <f>IF(N583="PASS",IF(L583&gt;=0.9,"Excellent performance","Good, keep improving"),"Needs immediate attention")</f>
        <v/>
      </c>
    </row>
    <row r="584" ht="15" customHeight="1" s="39">
      <c r="A584" s="54" t="inlineStr">
        <is>
          <t>STU0583</t>
        </is>
      </c>
      <c r="B584" s="55" t="inlineStr">
        <is>
          <t>Siddharth Shah</t>
        </is>
      </c>
      <c r="C584" s="54" t="n">
        <v>1</v>
      </c>
      <c r="D584" s="54" t="inlineStr">
        <is>
          <t>D</t>
        </is>
      </c>
      <c r="E584" s="54" t="inlineStr">
        <is>
          <t>Male</t>
        </is>
      </c>
      <c r="F584" s="54" t="n">
        <v>87</v>
      </c>
      <c r="G584" s="54" t="n">
        <v>85</v>
      </c>
      <c r="H584" s="54" t="n">
        <v>91</v>
      </c>
      <c r="I584" s="54" t="n">
        <v>86</v>
      </c>
      <c r="J584" s="54" t="n">
        <v>92</v>
      </c>
      <c r="K584" s="54">
        <f>SUM(F584:J584)</f>
        <v/>
      </c>
      <c r="L584" s="56">
        <f>ROUND(K584/500,4)</f>
        <v/>
      </c>
      <c r="M584" s="54">
        <f>IF(L584&gt;=0.9,"A+",IF(L584&gt;=0.8,"A",IF(L584&gt;=0.7,"B",IF(L584&gt;=0.6,"C",IF(L584&gt;=0.33,"D","F")))))</f>
        <v/>
      </c>
      <c r="N584" s="54">
        <f>IF(L584&gt;=0.33,"PASS","FAIL")</f>
        <v/>
      </c>
      <c r="O584" s="54">
        <f>L584&gt;=0.33</f>
        <v/>
      </c>
      <c r="P584" s="54">
        <f>RANK(L584,$L$2:$L$1001)</f>
        <v/>
      </c>
      <c r="Q584" s="54">
        <f>SUMPRODUCT(($C$2:$C$1001=C584)*($L$2:$L$1001&gt;L584))+1</f>
        <v/>
      </c>
      <c r="R584" s="57" t="n">
        <v>46091</v>
      </c>
      <c r="S584" s="58" t="n">
        <v>0.3958333333333333</v>
      </c>
      <c r="T584" s="59" t="n">
        <v>0.828</v>
      </c>
      <c r="U584" s="55">
        <f>IF(N584="PASS",IF(L584&gt;=0.9,"Excellent performance","Good, keep improving"),"Needs immediate attention")</f>
        <v/>
      </c>
    </row>
    <row r="585" ht="15" customHeight="1" s="39">
      <c r="A585" s="54" t="inlineStr">
        <is>
          <t>STU0584</t>
        </is>
      </c>
      <c r="B585" s="55" t="inlineStr">
        <is>
          <t>Isha Joshi</t>
        </is>
      </c>
      <c r="C585" s="54" t="n">
        <v>10</v>
      </c>
      <c r="D585" s="54" t="inlineStr">
        <is>
          <t>D</t>
        </is>
      </c>
      <c r="E585" s="54" t="inlineStr">
        <is>
          <t>Female</t>
        </is>
      </c>
      <c r="F585" s="54" t="n">
        <v>32</v>
      </c>
      <c r="G585" s="54" t="n">
        <v>28</v>
      </c>
      <c r="H585" s="54" t="n">
        <v>9</v>
      </c>
      <c r="I585" s="54" t="n">
        <v>21</v>
      </c>
      <c r="J585" s="54" t="n">
        <v>28</v>
      </c>
      <c r="K585" s="54">
        <f>SUM(F585:J585)</f>
        <v/>
      </c>
      <c r="L585" s="56">
        <f>ROUND(K585/500,4)</f>
        <v/>
      </c>
      <c r="M585" s="54">
        <f>IF(L585&gt;=0.9,"A+",IF(L585&gt;=0.8,"A",IF(L585&gt;=0.7,"B",IF(L585&gt;=0.6,"C",IF(L585&gt;=0.33,"D","F")))))</f>
        <v/>
      </c>
      <c r="N585" s="54">
        <f>IF(L585&gt;=0.33,"PASS","FAIL")</f>
        <v/>
      </c>
      <c r="O585" s="54">
        <f>L585&gt;=0.33</f>
        <v/>
      </c>
      <c r="P585" s="54">
        <f>RANK(L585,$L$2:$L$1001)</f>
        <v/>
      </c>
      <c r="Q585" s="54">
        <f>SUMPRODUCT(($C$2:$C$1001=C585)*($L$2:$L$1001&gt;L585))+1</f>
        <v/>
      </c>
      <c r="R585" s="57" t="n">
        <v>46091</v>
      </c>
      <c r="S585" s="58" t="n">
        <v>0.34375</v>
      </c>
      <c r="T585" s="59" t="n">
        <v>0.582</v>
      </c>
      <c r="U585" s="55">
        <f>IF(N585="PASS",IF(L585&gt;=0.9,"Excellent performance","Good, keep improving"),"Needs immediate attention")</f>
        <v/>
      </c>
    </row>
    <row r="586" ht="15" customHeight="1" s="39">
      <c r="A586" s="54" t="inlineStr">
        <is>
          <t>STU0585</t>
        </is>
      </c>
      <c r="B586" s="55" t="inlineStr">
        <is>
          <t>Diya Kulkarni</t>
        </is>
      </c>
      <c r="C586" s="54" t="n">
        <v>12</v>
      </c>
      <c r="D586" s="54" t="inlineStr">
        <is>
          <t>A</t>
        </is>
      </c>
      <c r="E586" s="54" t="inlineStr">
        <is>
          <t>Female</t>
        </is>
      </c>
      <c r="F586" s="54" t="n">
        <v>53</v>
      </c>
      <c r="G586" s="54" t="n">
        <v>64</v>
      </c>
      <c r="H586" s="54" t="n">
        <v>78</v>
      </c>
      <c r="I586" s="54" t="n">
        <v>58</v>
      </c>
      <c r="J586" s="54" t="n">
        <v>77</v>
      </c>
      <c r="K586" s="54">
        <f>SUM(F586:J586)</f>
        <v/>
      </c>
      <c r="L586" s="56">
        <f>ROUND(K586/500,4)</f>
        <v/>
      </c>
      <c r="M586" s="54">
        <f>IF(L586&gt;=0.9,"A+",IF(L586&gt;=0.8,"A",IF(L586&gt;=0.7,"B",IF(L586&gt;=0.6,"C",IF(L586&gt;=0.33,"D","F")))))</f>
        <v/>
      </c>
      <c r="N586" s="54">
        <f>IF(L586&gt;=0.33,"PASS","FAIL")</f>
        <v/>
      </c>
      <c r="O586" s="54">
        <f>L586&gt;=0.33</f>
        <v/>
      </c>
      <c r="P586" s="54">
        <f>RANK(L586,$L$2:$L$1001)</f>
        <v/>
      </c>
      <c r="Q586" s="54">
        <f>SUMPRODUCT(($C$2:$C$1001=C586)*($L$2:$L$1001&gt;L586))+1</f>
        <v/>
      </c>
      <c r="R586" s="57" t="n">
        <v>46091</v>
      </c>
      <c r="S586" s="58" t="n">
        <v>0.3645833333333333</v>
      </c>
      <c r="T586" s="59" t="n">
        <v>0.981</v>
      </c>
      <c r="U586" s="55">
        <f>IF(N586="PASS",IF(L586&gt;=0.9,"Excellent performance","Good, keep improving"),"Needs immediate attention")</f>
        <v/>
      </c>
    </row>
    <row r="587" ht="15" customHeight="1" s="39">
      <c r="A587" s="54" t="inlineStr">
        <is>
          <t>STU0586</t>
        </is>
      </c>
      <c r="B587" s="55" t="inlineStr">
        <is>
          <t>Urvi Bhat</t>
        </is>
      </c>
      <c r="C587" s="54" t="n">
        <v>1</v>
      </c>
      <c r="D587" s="54" t="inlineStr">
        <is>
          <t>B</t>
        </is>
      </c>
      <c r="E587" s="54" t="inlineStr">
        <is>
          <t>Female</t>
        </is>
      </c>
      <c r="F587" s="54" t="n">
        <v>70</v>
      </c>
      <c r="G587" s="54" t="n">
        <v>61</v>
      </c>
      <c r="H587" s="54" t="n">
        <v>53</v>
      </c>
      <c r="I587" s="54" t="n">
        <v>63</v>
      </c>
      <c r="J587" s="54" t="n">
        <v>78</v>
      </c>
      <c r="K587" s="54">
        <f>SUM(F587:J587)</f>
        <v/>
      </c>
      <c r="L587" s="56">
        <f>ROUND(K587/500,4)</f>
        <v/>
      </c>
      <c r="M587" s="54">
        <f>IF(L587&gt;=0.9,"A+",IF(L587&gt;=0.8,"A",IF(L587&gt;=0.7,"B",IF(L587&gt;=0.6,"C",IF(L587&gt;=0.33,"D","F")))))</f>
        <v/>
      </c>
      <c r="N587" s="54">
        <f>IF(L587&gt;=0.33,"PASS","FAIL")</f>
        <v/>
      </c>
      <c r="O587" s="54">
        <f>L587&gt;=0.33</f>
        <v/>
      </c>
      <c r="P587" s="54">
        <f>RANK(L587,$L$2:$L$1001)</f>
        <v/>
      </c>
      <c r="Q587" s="54">
        <f>SUMPRODUCT(($C$2:$C$1001=C587)*($L$2:$L$1001&gt;L587))+1</f>
        <v/>
      </c>
      <c r="R587" s="57" t="n">
        <v>46091</v>
      </c>
      <c r="S587" s="58" t="n">
        <v>0.3958333333333333</v>
      </c>
      <c r="T587" s="59" t="n">
        <v>0.887</v>
      </c>
      <c r="U587" s="55">
        <f>IF(N587="PASS",IF(L587&gt;=0.9,"Excellent performance","Good, keep improving"),"Needs immediate attention")</f>
        <v/>
      </c>
    </row>
    <row r="588" ht="15" customHeight="1" s="39">
      <c r="A588" s="54" t="inlineStr">
        <is>
          <t>STU0587</t>
        </is>
      </c>
      <c r="B588" s="55" t="inlineStr">
        <is>
          <t>Aarav Rathi</t>
        </is>
      </c>
      <c r="C588" s="54" t="n">
        <v>11</v>
      </c>
      <c r="D588" s="54" t="inlineStr">
        <is>
          <t>C</t>
        </is>
      </c>
      <c r="E588" s="54" t="inlineStr">
        <is>
          <t>Male</t>
        </is>
      </c>
      <c r="F588" s="54" t="n">
        <v>86</v>
      </c>
      <c r="G588" s="54" t="n">
        <v>48</v>
      </c>
      <c r="H588" s="54" t="n">
        <v>57</v>
      </c>
      <c r="I588" s="54" t="n">
        <v>85</v>
      </c>
      <c r="J588" s="54" t="n">
        <v>75</v>
      </c>
      <c r="K588" s="54">
        <f>SUM(F588:J588)</f>
        <v/>
      </c>
      <c r="L588" s="56">
        <f>ROUND(K588/500,4)</f>
        <v/>
      </c>
      <c r="M588" s="54">
        <f>IF(L588&gt;=0.9,"A+",IF(L588&gt;=0.8,"A",IF(L588&gt;=0.7,"B",IF(L588&gt;=0.6,"C",IF(L588&gt;=0.33,"D","F")))))</f>
        <v/>
      </c>
      <c r="N588" s="54">
        <f>IF(L588&gt;=0.33,"PASS","FAIL")</f>
        <v/>
      </c>
      <c r="O588" s="54">
        <f>L588&gt;=0.33</f>
        <v/>
      </c>
      <c r="P588" s="54">
        <f>RANK(L588,$L$2:$L$1001)</f>
        <v/>
      </c>
      <c r="Q588" s="54">
        <f>SUMPRODUCT(($C$2:$C$1001=C588)*($L$2:$L$1001&gt;L588))+1</f>
        <v/>
      </c>
      <c r="R588" s="57" t="n">
        <v>46091</v>
      </c>
      <c r="S588" s="58" t="n">
        <v>0.4583333333333333</v>
      </c>
      <c r="T588" s="59" t="n">
        <v>0.8110000000000001</v>
      </c>
      <c r="U588" s="55">
        <f>IF(N588="PASS",IF(L588&gt;=0.9,"Excellent performance","Good, keep improving"),"Needs immediate attention")</f>
        <v/>
      </c>
    </row>
    <row r="589" ht="15" customHeight="1" s="39">
      <c r="A589" s="54" t="inlineStr">
        <is>
          <t>STU0588</t>
        </is>
      </c>
      <c r="B589" s="55" t="inlineStr">
        <is>
          <t>Isha Rawat</t>
        </is>
      </c>
      <c r="C589" s="54" t="n">
        <v>2</v>
      </c>
      <c r="D589" s="54" t="inlineStr">
        <is>
          <t>D</t>
        </is>
      </c>
      <c r="E589" s="54" t="inlineStr">
        <is>
          <t>Female</t>
        </is>
      </c>
      <c r="F589" s="54" t="n">
        <v>65</v>
      </c>
      <c r="G589" s="54" t="n">
        <v>69</v>
      </c>
      <c r="H589" s="54" t="n">
        <v>54</v>
      </c>
      <c r="I589" s="54" t="n">
        <v>78</v>
      </c>
      <c r="J589" s="54" t="n">
        <v>50</v>
      </c>
      <c r="K589" s="54">
        <f>SUM(F589:J589)</f>
        <v/>
      </c>
      <c r="L589" s="56">
        <f>ROUND(K589/500,4)</f>
        <v/>
      </c>
      <c r="M589" s="54">
        <f>IF(L589&gt;=0.9,"A+",IF(L589&gt;=0.8,"A",IF(L589&gt;=0.7,"B",IF(L589&gt;=0.6,"C",IF(L589&gt;=0.33,"D","F")))))</f>
        <v/>
      </c>
      <c r="N589" s="54">
        <f>IF(L589&gt;=0.33,"PASS","FAIL")</f>
        <v/>
      </c>
      <c r="O589" s="54">
        <f>L589&gt;=0.33</f>
        <v/>
      </c>
      <c r="P589" s="54">
        <f>RANK(L589,$L$2:$L$1001)</f>
        <v/>
      </c>
      <c r="Q589" s="54">
        <f>SUMPRODUCT(($C$2:$C$1001=C589)*($L$2:$L$1001&gt;L589))+1</f>
        <v/>
      </c>
      <c r="R589" s="57" t="n">
        <v>46091</v>
      </c>
      <c r="S589" s="58" t="n">
        <v>0.3541666666666667</v>
      </c>
      <c r="T589" s="59" t="n">
        <v>0.978</v>
      </c>
      <c r="U589" s="55">
        <f>IF(N589="PASS",IF(L589&gt;=0.9,"Excellent performance","Good, keep improving"),"Needs immediate attention")</f>
        <v/>
      </c>
    </row>
    <row r="590" ht="15" customHeight="1" s="39">
      <c r="A590" s="54" t="inlineStr">
        <is>
          <t>STU0589</t>
        </is>
      </c>
      <c r="B590" s="55" t="inlineStr">
        <is>
          <t>Navya Gupta</t>
        </is>
      </c>
      <c r="C590" s="54" t="n">
        <v>3</v>
      </c>
      <c r="D590" s="54" t="inlineStr">
        <is>
          <t>A</t>
        </is>
      </c>
      <c r="E590" s="54" t="inlineStr">
        <is>
          <t>Female</t>
        </is>
      </c>
      <c r="F590" s="54" t="n">
        <v>56</v>
      </c>
      <c r="G590" s="54" t="n">
        <v>56</v>
      </c>
      <c r="H590" s="54" t="n">
        <v>23</v>
      </c>
      <c r="I590" s="54" t="n">
        <v>34</v>
      </c>
      <c r="J590" s="54" t="n">
        <v>44</v>
      </c>
      <c r="K590" s="54">
        <f>SUM(F590:J590)</f>
        <v/>
      </c>
      <c r="L590" s="56">
        <f>ROUND(K590/500,4)</f>
        <v/>
      </c>
      <c r="M590" s="54">
        <f>IF(L590&gt;=0.9,"A+",IF(L590&gt;=0.8,"A",IF(L590&gt;=0.7,"B",IF(L590&gt;=0.6,"C",IF(L590&gt;=0.33,"D","F")))))</f>
        <v/>
      </c>
      <c r="N590" s="54">
        <f>IF(L590&gt;=0.33,"PASS","FAIL")</f>
        <v/>
      </c>
      <c r="O590" s="54">
        <f>L590&gt;=0.33</f>
        <v/>
      </c>
      <c r="P590" s="54">
        <f>RANK(L590,$L$2:$L$1001)</f>
        <v/>
      </c>
      <c r="Q590" s="54">
        <f>SUMPRODUCT(($C$2:$C$1001=C590)*($L$2:$L$1001&gt;L590))+1</f>
        <v/>
      </c>
      <c r="R590" s="57" t="n">
        <v>46091</v>
      </c>
      <c r="S590" s="58" t="n">
        <v>0.53125</v>
      </c>
      <c r="T590" s="59" t="n">
        <v>0.8070000000000001</v>
      </c>
      <c r="U590" s="55">
        <f>IF(N590="PASS",IF(L590&gt;=0.9,"Excellent performance","Good, keep improving"),"Needs immediate attention")</f>
        <v/>
      </c>
    </row>
    <row r="591" ht="15" customHeight="1" s="39">
      <c r="A591" s="54" t="inlineStr">
        <is>
          <t>STU0590</t>
        </is>
      </c>
      <c r="B591" s="55" t="inlineStr">
        <is>
          <t>Yug Kulkarni</t>
        </is>
      </c>
      <c r="C591" s="54" t="n">
        <v>2</v>
      </c>
      <c r="D591" s="54" t="inlineStr">
        <is>
          <t>D</t>
        </is>
      </c>
      <c r="E591" s="54" t="inlineStr">
        <is>
          <t>Male</t>
        </is>
      </c>
      <c r="F591" s="54" t="n">
        <v>46</v>
      </c>
      <c r="G591" s="54" t="n">
        <v>58</v>
      </c>
      <c r="H591" s="54" t="n">
        <v>76</v>
      </c>
      <c r="I591" s="54" t="n">
        <v>77</v>
      </c>
      <c r="J591" s="54" t="n">
        <v>79</v>
      </c>
      <c r="K591" s="54">
        <f>SUM(F591:J591)</f>
        <v/>
      </c>
      <c r="L591" s="56">
        <f>ROUND(K591/500,4)</f>
        <v/>
      </c>
      <c r="M591" s="54">
        <f>IF(L591&gt;=0.9,"A+",IF(L591&gt;=0.8,"A",IF(L591&gt;=0.7,"B",IF(L591&gt;=0.6,"C",IF(L591&gt;=0.33,"D","F")))))</f>
        <v/>
      </c>
      <c r="N591" s="54">
        <f>IF(L591&gt;=0.33,"PASS","FAIL")</f>
        <v/>
      </c>
      <c r="O591" s="54">
        <f>L591&gt;=0.33</f>
        <v/>
      </c>
      <c r="P591" s="54">
        <f>RANK(L591,$L$2:$L$1001)</f>
        <v/>
      </c>
      <c r="Q591" s="54">
        <f>SUMPRODUCT(($C$2:$C$1001=C591)*($L$2:$L$1001&gt;L591))+1</f>
        <v/>
      </c>
      <c r="R591" s="57" t="n">
        <v>46091</v>
      </c>
      <c r="S591" s="58" t="n">
        <v>0.4791666666666667</v>
      </c>
      <c r="T591" s="59" t="n">
        <v>0.9429999999999999</v>
      </c>
      <c r="U591" s="55">
        <f>IF(N591="PASS",IF(L591&gt;=0.9,"Excellent performance","Good, keep improving"),"Needs immediate attention")</f>
        <v/>
      </c>
    </row>
    <row r="592" ht="15" customHeight="1" s="39">
      <c r="A592" s="54" t="inlineStr">
        <is>
          <t>STU0591</t>
        </is>
      </c>
      <c r="B592" s="55" t="inlineStr">
        <is>
          <t>Riya Verma</t>
        </is>
      </c>
      <c r="C592" s="54" t="n">
        <v>8</v>
      </c>
      <c r="D592" s="54" t="inlineStr">
        <is>
          <t>B</t>
        </is>
      </c>
      <c r="E592" s="54" t="inlineStr">
        <is>
          <t>Female</t>
        </is>
      </c>
      <c r="F592" s="54" t="n">
        <v>74</v>
      </c>
      <c r="G592" s="54" t="n">
        <v>76</v>
      </c>
      <c r="H592" s="54" t="n">
        <v>69</v>
      </c>
      <c r="I592" s="54" t="n">
        <v>90</v>
      </c>
      <c r="J592" s="54" t="n">
        <v>65</v>
      </c>
      <c r="K592" s="54">
        <f>SUM(F592:J592)</f>
        <v/>
      </c>
      <c r="L592" s="56">
        <f>ROUND(K592/500,4)</f>
        <v/>
      </c>
      <c r="M592" s="54">
        <f>IF(L592&gt;=0.9,"A+",IF(L592&gt;=0.8,"A",IF(L592&gt;=0.7,"B",IF(L592&gt;=0.6,"C",IF(L592&gt;=0.33,"D","F")))))</f>
        <v/>
      </c>
      <c r="N592" s="54">
        <f>IF(L592&gt;=0.33,"PASS","FAIL")</f>
        <v/>
      </c>
      <c r="O592" s="54">
        <f>L592&gt;=0.33</f>
        <v/>
      </c>
      <c r="P592" s="54">
        <f>RANK(L592,$L$2:$L$1001)</f>
        <v/>
      </c>
      <c r="Q592" s="54">
        <f>SUMPRODUCT(($C$2:$C$1001=C592)*($L$2:$L$1001&gt;L592))+1</f>
        <v/>
      </c>
      <c r="R592" s="57" t="n">
        <v>46091</v>
      </c>
      <c r="S592" s="58" t="n">
        <v>0.46875</v>
      </c>
      <c r="T592" s="59" t="n">
        <v>0.846</v>
      </c>
      <c r="U592" s="55">
        <f>IF(N592="PASS",IF(L592&gt;=0.9,"Excellent performance","Good, keep improving"),"Needs immediate attention")</f>
        <v/>
      </c>
    </row>
    <row r="593" ht="15" customHeight="1" s="39">
      <c r="A593" s="54" t="inlineStr">
        <is>
          <t>STU0592</t>
        </is>
      </c>
      <c r="B593" s="55" t="inlineStr">
        <is>
          <t>Rishabh Agarwal</t>
        </is>
      </c>
      <c r="C593" s="54" t="n">
        <v>9</v>
      </c>
      <c r="D593" s="54" t="inlineStr">
        <is>
          <t>C</t>
        </is>
      </c>
      <c r="E593" s="54" t="inlineStr">
        <is>
          <t>Male</t>
        </is>
      </c>
      <c r="F593" s="54" t="n">
        <v>59</v>
      </c>
      <c r="G593" s="54" t="n">
        <v>78</v>
      </c>
      <c r="H593" s="54" t="n">
        <v>56</v>
      </c>
      <c r="I593" s="54" t="n">
        <v>55</v>
      </c>
      <c r="J593" s="54" t="n">
        <v>80</v>
      </c>
      <c r="K593" s="54">
        <f>SUM(F593:J593)</f>
        <v/>
      </c>
      <c r="L593" s="56">
        <f>ROUND(K593/500,4)</f>
        <v/>
      </c>
      <c r="M593" s="54">
        <f>IF(L593&gt;=0.9,"A+",IF(L593&gt;=0.8,"A",IF(L593&gt;=0.7,"B",IF(L593&gt;=0.6,"C",IF(L593&gt;=0.33,"D","F")))))</f>
        <v/>
      </c>
      <c r="N593" s="54">
        <f>IF(L593&gt;=0.33,"PASS","FAIL")</f>
        <v/>
      </c>
      <c r="O593" s="54">
        <f>L593&gt;=0.33</f>
        <v/>
      </c>
      <c r="P593" s="54">
        <f>RANK(L593,$L$2:$L$1001)</f>
        <v/>
      </c>
      <c r="Q593" s="54">
        <f>SUMPRODUCT(($C$2:$C$1001=C593)*($L$2:$L$1001&gt;L593))+1</f>
        <v/>
      </c>
      <c r="R593" s="57" t="n">
        <v>46091</v>
      </c>
      <c r="S593" s="58" t="n">
        <v>0.53125</v>
      </c>
      <c r="T593" s="59" t="n">
        <v>0.931</v>
      </c>
      <c r="U593" s="55">
        <f>IF(N593="PASS",IF(L593&gt;=0.9,"Excellent performance","Good, keep improving"),"Needs immediate attention")</f>
        <v/>
      </c>
    </row>
    <row r="594" ht="15" customHeight="1" s="39">
      <c r="A594" s="54" t="inlineStr">
        <is>
          <t>STU0593</t>
        </is>
      </c>
      <c r="B594" s="55" t="inlineStr">
        <is>
          <t>Yash Bose</t>
        </is>
      </c>
      <c r="C594" s="54" t="n">
        <v>9</v>
      </c>
      <c r="D594" s="54" t="inlineStr">
        <is>
          <t>D</t>
        </is>
      </c>
      <c r="E594" s="54" t="inlineStr">
        <is>
          <t>Male</t>
        </is>
      </c>
      <c r="F594" s="54" t="n">
        <v>81</v>
      </c>
      <c r="G594" s="54" t="n">
        <v>92</v>
      </c>
      <c r="H594" s="54" t="n">
        <v>79</v>
      </c>
      <c r="I594" s="54" t="n">
        <v>93</v>
      </c>
      <c r="J594" s="54" t="n">
        <v>88</v>
      </c>
      <c r="K594" s="54">
        <f>SUM(F594:J594)</f>
        <v/>
      </c>
      <c r="L594" s="56">
        <f>ROUND(K594/500,4)</f>
        <v/>
      </c>
      <c r="M594" s="54">
        <f>IF(L594&gt;=0.9,"A+",IF(L594&gt;=0.8,"A",IF(L594&gt;=0.7,"B",IF(L594&gt;=0.6,"C",IF(L594&gt;=0.33,"D","F")))))</f>
        <v/>
      </c>
      <c r="N594" s="54">
        <f>IF(L594&gt;=0.33,"PASS","FAIL")</f>
        <v/>
      </c>
      <c r="O594" s="54">
        <f>L594&gt;=0.33</f>
        <v/>
      </c>
      <c r="P594" s="54">
        <f>RANK(L594,$L$2:$L$1001)</f>
        <v/>
      </c>
      <c r="Q594" s="54">
        <f>SUMPRODUCT(($C$2:$C$1001=C594)*($L$2:$L$1001&gt;L594))+1</f>
        <v/>
      </c>
      <c r="R594" s="57" t="n">
        <v>46091</v>
      </c>
      <c r="S594" s="58" t="n">
        <v>0.4895833333333333</v>
      </c>
      <c r="T594" s="59" t="n">
        <v>0.764</v>
      </c>
      <c r="U594" s="55">
        <f>IF(N594="PASS",IF(L594&gt;=0.9,"Excellent performance","Good, keep improving"),"Needs immediate attention")</f>
        <v/>
      </c>
    </row>
    <row r="595" ht="15" customHeight="1" s="39">
      <c r="A595" s="54" t="inlineStr">
        <is>
          <t>STU0594</t>
        </is>
      </c>
      <c r="B595" s="55" t="inlineStr">
        <is>
          <t>Farhan Pathak</t>
        </is>
      </c>
      <c r="C595" s="54" t="n">
        <v>1</v>
      </c>
      <c r="D595" s="54" t="inlineStr">
        <is>
          <t>B</t>
        </is>
      </c>
      <c r="E595" s="54" t="inlineStr">
        <is>
          <t>Male</t>
        </is>
      </c>
      <c r="F595" s="54" t="n">
        <v>76</v>
      </c>
      <c r="G595" s="54" t="n">
        <v>76</v>
      </c>
      <c r="H595" s="54" t="n">
        <v>74</v>
      </c>
      <c r="I595" s="54" t="n">
        <v>71</v>
      </c>
      <c r="J595" s="54" t="n">
        <v>63</v>
      </c>
      <c r="K595" s="54">
        <f>SUM(F595:J595)</f>
        <v/>
      </c>
      <c r="L595" s="56">
        <f>ROUND(K595/500,4)</f>
        <v/>
      </c>
      <c r="M595" s="54">
        <f>IF(L595&gt;=0.9,"A+",IF(L595&gt;=0.8,"A",IF(L595&gt;=0.7,"B",IF(L595&gt;=0.6,"C",IF(L595&gt;=0.33,"D","F")))))</f>
        <v/>
      </c>
      <c r="N595" s="54">
        <f>IF(L595&gt;=0.33,"PASS","FAIL")</f>
        <v/>
      </c>
      <c r="O595" s="54">
        <f>L595&gt;=0.33</f>
        <v/>
      </c>
      <c r="P595" s="54">
        <f>RANK(L595,$L$2:$L$1001)</f>
        <v/>
      </c>
      <c r="Q595" s="54">
        <f>SUMPRODUCT(($C$2:$C$1001=C595)*($L$2:$L$1001&gt;L595))+1</f>
        <v/>
      </c>
      <c r="R595" s="57" t="n">
        <v>46091</v>
      </c>
      <c r="S595" s="58" t="n">
        <v>0.4583333333333333</v>
      </c>
      <c r="T595" s="59" t="n">
        <v>0.992</v>
      </c>
      <c r="U595" s="55">
        <f>IF(N595="PASS",IF(L595&gt;=0.9,"Excellent performance","Good, keep improving"),"Needs immediate attention")</f>
        <v/>
      </c>
    </row>
    <row r="596" ht="15" customHeight="1" s="39">
      <c r="A596" s="54" t="inlineStr">
        <is>
          <t>STU0595</t>
        </is>
      </c>
      <c r="B596" s="55" t="inlineStr">
        <is>
          <t>Saanvi Trivedi</t>
        </is>
      </c>
      <c r="C596" s="54" t="n">
        <v>5</v>
      </c>
      <c r="D596" s="54" t="inlineStr">
        <is>
          <t>D</t>
        </is>
      </c>
      <c r="E596" s="54" t="inlineStr">
        <is>
          <t>Female</t>
        </is>
      </c>
      <c r="F596" s="54" t="n">
        <v>91</v>
      </c>
      <c r="G596" s="54" t="n">
        <v>89</v>
      </c>
      <c r="H596" s="54" t="n">
        <v>95</v>
      </c>
      <c r="I596" s="54" t="n">
        <v>100</v>
      </c>
      <c r="J596" s="54" t="n">
        <v>86</v>
      </c>
      <c r="K596" s="54">
        <f>SUM(F596:J596)</f>
        <v/>
      </c>
      <c r="L596" s="56">
        <f>ROUND(K596/500,4)</f>
        <v/>
      </c>
      <c r="M596" s="54">
        <f>IF(L596&gt;=0.9,"A+",IF(L596&gt;=0.8,"A",IF(L596&gt;=0.7,"B",IF(L596&gt;=0.6,"C",IF(L596&gt;=0.33,"D","F")))))</f>
        <v/>
      </c>
      <c r="N596" s="54">
        <f>IF(L596&gt;=0.33,"PASS","FAIL")</f>
        <v/>
      </c>
      <c r="O596" s="54">
        <f>L596&gt;=0.33</f>
        <v/>
      </c>
      <c r="P596" s="54">
        <f>RANK(L596,$L$2:$L$1001)</f>
        <v/>
      </c>
      <c r="Q596" s="54">
        <f>SUMPRODUCT(($C$2:$C$1001=C596)*($L$2:$L$1001&gt;L596))+1</f>
        <v/>
      </c>
      <c r="R596" s="57" t="n">
        <v>46091</v>
      </c>
      <c r="S596" s="58" t="n">
        <v>0.3645833333333333</v>
      </c>
      <c r="T596" s="59" t="n">
        <v>0.866</v>
      </c>
      <c r="U596" s="55">
        <f>IF(N596="PASS",IF(L596&gt;=0.9,"Excellent performance","Good, keep improving"),"Needs immediate attention")</f>
        <v/>
      </c>
    </row>
    <row r="597" ht="15" customHeight="1" s="39">
      <c r="A597" s="54" t="inlineStr">
        <is>
          <t>STU0596</t>
        </is>
      </c>
      <c r="B597" s="55" t="inlineStr">
        <is>
          <t>Atharv Srivastava</t>
        </is>
      </c>
      <c r="C597" s="54" t="n">
        <v>1</v>
      </c>
      <c r="D597" s="54" t="inlineStr">
        <is>
          <t>A</t>
        </is>
      </c>
      <c r="E597" s="54" t="inlineStr">
        <is>
          <t>Male</t>
        </is>
      </c>
      <c r="F597" s="54" t="n">
        <v>75</v>
      </c>
      <c r="G597" s="54" t="n">
        <v>82</v>
      </c>
      <c r="H597" s="54" t="n">
        <v>59</v>
      </c>
      <c r="I597" s="54" t="n">
        <v>43</v>
      </c>
      <c r="J597" s="54" t="n">
        <v>47</v>
      </c>
      <c r="K597" s="54">
        <f>SUM(F597:J597)</f>
        <v/>
      </c>
      <c r="L597" s="56">
        <f>ROUND(K597/500,4)</f>
        <v/>
      </c>
      <c r="M597" s="54">
        <f>IF(L597&gt;=0.9,"A+",IF(L597&gt;=0.8,"A",IF(L597&gt;=0.7,"B",IF(L597&gt;=0.6,"C",IF(L597&gt;=0.33,"D","F")))))</f>
        <v/>
      </c>
      <c r="N597" s="54">
        <f>IF(L597&gt;=0.33,"PASS","FAIL")</f>
        <v/>
      </c>
      <c r="O597" s="54">
        <f>L597&gt;=0.33</f>
        <v/>
      </c>
      <c r="P597" s="54">
        <f>RANK(L597,$L$2:$L$1001)</f>
        <v/>
      </c>
      <c r="Q597" s="54">
        <f>SUMPRODUCT(($C$2:$C$1001=C597)*($L$2:$L$1001&gt;L597))+1</f>
        <v/>
      </c>
      <c r="R597" s="57" t="n">
        <v>46091</v>
      </c>
      <c r="S597" s="58" t="n">
        <v>0.4375</v>
      </c>
      <c r="T597" s="59" t="n">
        <v>0.765</v>
      </c>
      <c r="U597" s="55">
        <f>IF(N597="PASS",IF(L597&gt;=0.9,"Excellent performance","Good, keep improving"),"Needs immediate attention")</f>
        <v/>
      </c>
    </row>
    <row r="598" ht="15" customHeight="1" s="39">
      <c r="A598" s="54" t="inlineStr">
        <is>
          <t>STU0597</t>
        </is>
      </c>
      <c r="B598" s="55" t="inlineStr">
        <is>
          <t>Riya Dubey</t>
        </is>
      </c>
      <c r="C598" s="54" t="n">
        <v>10</v>
      </c>
      <c r="D598" s="54" t="inlineStr">
        <is>
          <t>B</t>
        </is>
      </c>
      <c r="E598" s="54" t="inlineStr">
        <is>
          <t>Female</t>
        </is>
      </c>
      <c r="F598" s="54" t="n">
        <v>59</v>
      </c>
      <c r="G598" s="54" t="n">
        <v>100</v>
      </c>
      <c r="H598" s="54" t="n">
        <v>62</v>
      </c>
      <c r="I598" s="54" t="n">
        <v>65</v>
      </c>
      <c r="J598" s="54" t="n">
        <v>70</v>
      </c>
      <c r="K598" s="54">
        <f>SUM(F598:J598)</f>
        <v/>
      </c>
      <c r="L598" s="56">
        <f>ROUND(K598/500,4)</f>
        <v/>
      </c>
      <c r="M598" s="54">
        <f>IF(L598&gt;=0.9,"A+",IF(L598&gt;=0.8,"A",IF(L598&gt;=0.7,"B",IF(L598&gt;=0.6,"C",IF(L598&gt;=0.33,"D","F")))))</f>
        <v/>
      </c>
      <c r="N598" s="54">
        <f>IF(L598&gt;=0.33,"PASS","FAIL")</f>
        <v/>
      </c>
      <c r="O598" s="54">
        <f>L598&gt;=0.33</f>
        <v/>
      </c>
      <c r="P598" s="54">
        <f>RANK(L598,$L$2:$L$1001)</f>
        <v/>
      </c>
      <c r="Q598" s="54">
        <f>SUMPRODUCT(($C$2:$C$1001=C598)*($L$2:$L$1001&gt;L598))+1</f>
        <v/>
      </c>
      <c r="R598" s="57" t="n">
        <v>46091</v>
      </c>
      <c r="S598" s="58" t="n">
        <v>0.46875</v>
      </c>
      <c r="T598" s="59" t="n">
        <v>0.888</v>
      </c>
      <c r="U598" s="55">
        <f>IF(N598="PASS",IF(L598&gt;=0.9,"Excellent performance","Good, keep improving"),"Needs immediate attention")</f>
        <v/>
      </c>
    </row>
    <row r="599" ht="15" customHeight="1" s="39">
      <c r="A599" s="54" t="inlineStr">
        <is>
          <t>STU0598</t>
        </is>
      </c>
      <c r="B599" s="55" t="inlineStr">
        <is>
          <t>Rishabh Thakur</t>
        </is>
      </c>
      <c r="C599" s="54" t="n">
        <v>1</v>
      </c>
      <c r="D599" s="54" t="inlineStr">
        <is>
          <t>D</t>
        </is>
      </c>
      <c r="E599" s="54" t="inlineStr">
        <is>
          <t>Male</t>
        </is>
      </c>
      <c r="F599" s="54" t="n">
        <v>54</v>
      </c>
      <c r="G599" s="54" t="n">
        <v>73</v>
      </c>
      <c r="H599" s="54" t="n">
        <v>78</v>
      </c>
      <c r="I599" s="54" t="n">
        <v>77</v>
      </c>
      <c r="J599" s="54" t="n">
        <v>70</v>
      </c>
      <c r="K599" s="54">
        <f>SUM(F599:J599)</f>
        <v/>
      </c>
      <c r="L599" s="56">
        <f>ROUND(K599/500,4)</f>
        <v/>
      </c>
      <c r="M599" s="54">
        <f>IF(L599&gt;=0.9,"A+",IF(L599&gt;=0.8,"A",IF(L599&gt;=0.7,"B",IF(L599&gt;=0.6,"C",IF(L599&gt;=0.33,"D","F")))))</f>
        <v/>
      </c>
      <c r="N599" s="54">
        <f>IF(L599&gt;=0.33,"PASS","FAIL")</f>
        <v/>
      </c>
      <c r="O599" s="54">
        <f>L599&gt;=0.33</f>
        <v/>
      </c>
      <c r="P599" s="54">
        <f>RANK(L599,$L$2:$L$1001)</f>
        <v/>
      </c>
      <c r="Q599" s="54">
        <f>SUMPRODUCT(($C$2:$C$1001=C599)*($L$2:$L$1001&gt;L599))+1</f>
        <v/>
      </c>
      <c r="R599" s="57" t="n">
        <v>46091</v>
      </c>
      <c r="S599" s="58" t="n">
        <v>0.3854166666666667</v>
      </c>
      <c r="T599" s="59" t="n">
        <v>0.837</v>
      </c>
      <c r="U599" s="55">
        <f>IF(N599="PASS",IF(L599&gt;=0.9,"Excellent performance","Good, keep improving"),"Needs immediate attention")</f>
        <v/>
      </c>
    </row>
    <row r="600" ht="15" customHeight="1" s="39">
      <c r="A600" s="54" t="inlineStr">
        <is>
          <t>STU0599</t>
        </is>
      </c>
      <c r="B600" s="55" t="inlineStr">
        <is>
          <t>Kavya Gupta</t>
        </is>
      </c>
      <c r="C600" s="54" t="n">
        <v>3</v>
      </c>
      <c r="D600" s="54" t="inlineStr">
        <is>
          <t>C</t>
        </is>
      </c>
      <c r="E600" s="54" t="inlineStr">
        <is>
          <t>Female</t>
        </is>
      </c>
      <c r="F600" s="54" t="n">
        <v>70</v>
      </c>
      <c r="G600" s="54" t="n">
        <v>55</v>
      </c>
      <c r="H600" s="54" t="n">
        <v>66</v>
      </c>
      <c r="I600" s="54" t="n">
        <v>65</v>
      </c>
      <c r="J600" s="54" t="n">
        <v>80</v>
      </c>
      <c r="K600" s="54">
        <f>SUM(F600:J600)</f>
        <v/>
      </c>
      <c r="L600" s="56">
        <f>ROUND(K600/500,4)</f>
        <v/>
      </c>
      <c r="M600" s="54">
        <f>IF(L600&gt;=0.9,"A+",IF(L600&gt;=0.8,"A",IF(L600&gt;=0.7,"B",IF(L600&gt;=0.6,"C",IF(L600&gt;=0.33,"D","F")))))</f>
        <v/>
      </c>
      <c r="N600" s="54">
        <f>IF(L600&gt;=0.33,"PASS","FAIL")</f>
        <v/>
      </c>
      <c r="O600" s="54">
        <f>L600&gt;=0.33</f>
        <v/>
      </c>
      <c r="P600" s="54">
        <f>RANK(L600,$L$2:$L$1001)</f>
        <v/>
      </c>
      <c r="Q600" s="54">
        <f>SUMPRODUCT(($C$2:$C$1001=C600)*($L$2:$L$1001&gt;L600))+1</f>
        <v/>
      </c>
      <c r="R600" s="57" t="n">
        <v>46091</v>
      </c>
      <c r="S600" s="58" t="n">
        <v>0.3333333333333333</v>
      </c>
      <c r="T600" s="59" t="n">
        <v>0.837</v>
      </c>
      <c r="U600" s="55">
        <f>IF(N600="PASS",IF(L600&gt;=0.9,"Excellent performance","Good, keep improving"),"Needs immediate attention")</f>
        <v/>
      </c>
    </row>
    <row r="601" ht="15" customHeight="1" s="39">
      <c r="A601" s="54" t="inlineStr">
        <is>
          <t>STU0600</t>
        </is>
      </c>
      <c r="B601" s="55" t="inlineStr">
        <is>
          <t>Myra Rathi</t>
        </is>
      </c>
      <c r="C601" s="54" t="n">
        <v>10</v>
      </c>
      <c r="D601" s="54" t="inlineStr">
        <is>
          <t>A</t>
        </is>
      </c>
      <c r="E601" s="54" t="inlineStr">
        <is>
          <t>Female</t>
        </is>
      </c>
      <c r="F601" s="54" t="n">
        <v>52</v>
      </c>
      <c r="G601" s="54" t="n">
        <v>51</v>
      </c>
      <c r="H601" s="54" t="n">
        <v>99</v>
      </c>
      <c r="I601" s="54" t="n">
        <v>75</v>
      </c>
      <c r="J601" s="54" t="n">
        <v>74</v>
      </c>
      <c r="K601" s="54">
        <f>SUM(F601:J601)</f>
        <v/>
      </c>
      <c r="L601" s="56">
        <f>ROUND(K601/500,4)</f>
        <v/>
      </c>
      <c r="M601" s="54">
        <f>IF(L601&gt;=0.9,"A+",IF(L601&gt;=0.8,"A",IF(L601&gt;=0.7,"B",IF(L601&gt;=0.6,"C",IF(L601&gt;=0.33,"D","F")))))</f>
        <v/>
      </c>
      <c r="N601" s="54">
        <f>IF(L601&gt;=0.33,"PASS","FAIL")</f>
        <v/>
      </c>
      <c r="O601" s="54">
        <f>L601&gt;=0.33</f>
        <v/>
      </c>
      <c r="P601" s="54">
        <f>RANK(L601,$L$2:$L$1001)</f>
        <v/>
      </c>
      <c r="Q601" s="54">
        <f>SUMPRODUCT(($C$2:$C$1001=C601)*($L$2:$L$1001&gt;L601))+1</f>
        <v/>
      </c>
      <c r="R601" s="57" t="n">
        <v>46091</v>
      </c>
      <c r="S601" s="58" t="n">
        <v>0.34375</v>
      </c>
      <c r="T601" s="59" t="n">
        <v>0.975</v>
      </c>
      <c r="U601" s="55">
        <f>IF(N601="PASS",IF(L601&gt;=0.9,"Excellent performance","Good, keep improving"),"Needs immediate attention")</f>
        <v/>
      </c>
    </row>
    <row r="602" ht="15" customHeight="1" s="39">
      <c r="A602" s="54" t="inlineStr">
        <is>
          <t>STU0601</t>
        </is>
      </c>
      <c r="B602" s="55" t="inlineStr">
        <is>
          <t>Jiya Singh</t>
        </is>
      </c>
      <c r="C602" s="54" t="n">
        <v>12</v>
      </c>
      <c r="D602" s="54" t="inlineStr">
        <is>
          <t>B</t>
        </is>
      </c>
      <c r="E602" s="54" t="inlineStr">
        <is>
          <t>Female</t>
        </is>
      </c>
      <c r="F602" s="54" t="n">
        <v>89</v>
      </c>
      <c r="G602" s="54" t="n">
        <v>52</v>
      </c>
      <c r="H602" s="54" t="n">
        <v>67</v>
      </c>
      <c r="I602" s="54" t="n">
        <v>76</v>
      </c>
      <c r="J602" s="54" t="n">
        <v>77</v>
      </c>
      <c r="K602" s="54">
        <f>SUM(F602:J602)</f>
        <v/>
      </c>
      <c r="L602" s="56">
        <f>ROUND(K602/500,4)</f>
        <v/>
      </c>
      <c r="M602" s="54">
        <f>IF(L602&gt;=0.9,"A+",IF(L602&gt;=0.8,"A",IF(L602&gt;=0.7,"B",IF(L602&gt;=0.6,"C",IF(L602&gt;=0.33,"D","F")))))</f>
        <v/>
      </c>
      <c r="N602" s="54">
        <f>IF(L602&gt;=0.33,"PASS","FAIL")</f>
        <v/>
      </c>
      <c r="O602" s="54">
        <f>L602&gt;=0.33</f>
        <v/>
      </c>
      <c r="P602" s="54">
        <f>RANK(L602,$L$2:$L$1001)</f>
        <v/>
      </c>
      <c r="Q602" s="54">
        <f>SUMPRODUCT(($C$2:$C$1001=C602)*($L$2:$L$1001&gt;L602))+1</f>
        <v/>
      </c>
      <c r="R602" s="57" t="n">
        <v>46091</v>
      </c>
      <c r="S602" s="58" t="n">
        <v>0.5104166666666666</v>
      </c>
      <c r="T602" s="59" t="n">
        <v>0.915</v>
      </c>
      <c r="U602" s="55">
        <f>IF(N602="PASS",IF(L602&gt;=0.9,"Excellent performance","Good, keep improving"),"Needs immediate attention")</f>
        <v/>
      </c>
    </row>
    <row r="603" ht="15" customHeight="1" s="39">
      <c r="A603" s="54" t="inlineStr">
        <is>
          <t>STU0602</t>
        </is>
      </c>
      <c r="B603" s="55" t="inlineStr">
        <is>
          <t>Arjun Pillai</t>
        </is>
      </c>
      <c r="C603" s="54" t="n">
        <v>12</v>
      </c>
      <c r="D603" s="54" t="inlineStr">
        <is>
          <t>B</t>
        </is>
      </c>
      <c r="E603" s="54" t="inlineStr">
        <is>
          <t>Male</t>
        </is>
      </c>
      <c r="F603" s="54" t="n">
        <v>73</v>
      </c>
      <c r="G603" s="54" t="n">
        <v>72</v>
      </c>
      <c r="H603" s="54" t="n">
        <v>92</v>
      </c>
      <c r="I603" s="54" t="n">
        <v>58</v>
      </c>
      <c r="J603" s="54" t="n">
        <v>57</v>
      </c>
      <c r="K603" s="54">
        <f>SUM(F603:J603)</f>
        <v/>
      </c>
      <c r="L603" s="56">
        <f>ROUND(K603/500,4)</f>
        <v/>
      </c>
      <c r="M603" s="54">
        <f>IF(L603&gt;=0.9,"A+",IF(L603&gt;=0.8,"A",IF(L603&gt;=0.7,"B",IF(L603&gt;=0.6,"C",IF(L603&gt;=0.33,"D","F")))))</f>
        <v/>
      </c>
      <c r="N603" s="54">
        <f>IF(L603&gt;=0.33,"PASS","FAIL")</f>
        <v/>
      </c>
      <c r="O603" s="54">
        <f>L603&gt;=0.33</f>
        <v/>
      </c>
      <c r="P603" s="54">
        <f>RANK(L603,$L$2:$L$1001)</f>
        <v/>
      </c>
      <c r="Q603" s="54">
        <f>SUMPRODUCT(($C$2:$C$1001=C603)*($L$2:$L$1001&gt;L603))+1</f>
        <v/>
      </c>
      <c r="R603" s="57" t="n">
        <v>46091</v>
      </c>
      <c r="S603" s="58" t="n">
        <v>0.375</v>
      </c>
      <c r="T603" s="59" t="n">
        <v>0.875</v>
      </c>
      <c r="U603" s="55">
        <f>IF(N603="PASS",IF(L603&gt;=0.9,"Excellent performance","Good, keep improving"),"Needs immediate attention")</f>
        <v/>
      </c>
    </row>
    <row r="604" ht="15" customHeight="1" s="39">
      <c r="A604" s="54" t="inlineStr">
        <is>
          <t>STU0603</t>
        </is>
      </c>
      <c r="B604" s="55" t="inlineStr">
        <is>
          <t>Farhan Agarwal</t>
        </is>
      </c>
      <c r="C604" s="54" t="n">
        <v>12</v>
      </c>
      <c r="D604" s="54" t="inlineStr">
        <is>
          <t>A</t>
        </is>
      </c>
      <c r="E604" s="54" t="inlineStr">
        <is>
          <t>Male</t>
        </is>
      </c>
      <c r="F604" s="54" t="n">
        <v>3</v>
      </c>
      <c r="G604" s="54" t="n">
        <v>33</v>
      </c>
      <c r="H604" s="54" t="n">
        <v>2</v>
      </c>
      <c r="I604" s="54" t="n">
        <v>26</v>
      </c>
      <c r="J604" s="54" t="n">
        <v>31</v>
      </c>
      <c r="K604" s="54">
        <f>SUM(F604:J604)</f>
        <v/>
      </c>
      <c r="L604" s="56">
        <f>ROUND(K604/500,4)</f>
        <v/>
      </c>
      <c r="M604" s="54">
        <f>IF(L604&gt;=0.9,"A+",IF(L604&gt;=0.8,"A",IF(L604&gt;=0.7,"B",IF(L604&gt;=0.6,"C",IF(L604&gt;=0.33,"D","F")))))</f>
        <v/>
      </c>
      <c r="N604" s="54">
        <f>IF(L604&gt;=0.33,"PASS","FAIL")</f>
        <v/>
      </c>
      <c r="O604" s="54">
        <f>L604&gt;=0.33</f>
        <v/>
      </c>
      <c r="P604" s="54">
        <f>RANK(L604,$L$2:$L$1001)</f>
        <v/>
      </c>
      <c r="Q604" s="54">
        <f>SUMPRODUCT(($C$2:$C$1001=C604)*($L$2:$L$1001&gt;L604))+1</f>
        <v/>
      </c>
      <c r="R604" s="57" t="n">
        <v>46091</v>
      </c>
      <c r="S604" s="58" t="n">
        <v>0.5208333333333334</v>
      </c>
      <c r="T604" s="59" t="n">
        <v>0.771</v>
      </c>
      <c r="U604" s="55">
        <f>IF(N604="PASS",IF(L604&gt;=0.9,"Excellent performance","Good, keep improving"),"Needs immediate attention")</f>
        <v/>
      </c>
    </row>
    <row r="605" ht="15" customHeight="1" s="39">
      <c r="A605" s="54" t="inlineStr">
        <is>
          <t>STU0604</t>
        </is>
      </c>
      <c r="B605" s="55" t="inlineStr">
        <is>
          <t>Sara Naidu</t>
        </is>
      </c>
      <c r="C605" s="54" t="n">
        <v>3</v>
      </c>
      <c r="D605" s="54" t="inlineStr">
        <is>
          <t>A</t>
        </is>
      </c>
      <c r="E605" s="54" t="inlineStr">
        <is>
          <t>Female</t>
        </is>
      </c>
      <c r="F605" s="54" t="n">
        <v>82</v>
      </c>
      <c r="G605" s="54" t="n">
        <v>63</v>
      </c>
      <c r="H605" s="54" t="n">
        <v>67</v>
      </c>
      <c r="I605" s="54" t="n">
        <v>72</v>
      </c>
      <c r="J605" s="54" t="n">
        <v>45</v>
      </c>
      <c r="K605" s="54">
        <f>SUM(F605:J605)</f>
        <v/>
      </c>
      <c r="L605" s="56">
        <f>ROUND(K605/500,4)</f>
        <v/>
      </c>
      <c r="M605" s="54">
        <f>IF(L605&gt;=0.9,"A+",IF(L605&gt;=0.8,"A",IF(L605&gt;=0.7,"B",IF(L605&gt;=0.6,"C",IF(L605&gt;=0.33,"D","F")))))</f>
        <v/>
      </c>
      <c r="N605" s="54">
        <f>IF(L605&gt;=0.33,"PASS","FAIL")</f>
        <v/>
      </c>
      <c r="O605" s="54">
        <f>L605&gt;=0.33</f>
        <v/>
      </c>
      <c r="P605" s="54">
        <f>RANK(L605,$L$2:$L$1001)</f>
        <v/>
      </c>
      <c r="Q605" s="54">
        <f>SUMPRODUCT(($C$2:$C$1001=C605)*($L$2:$L$1001&gt;L605))+1</f>
        <v/>
      </c>
      <c r="R605" s="57" t="n">
        <v>46091</v>
      </c>
      <c r="S605" s="58" t="n">
        <v>0.3958333333333333</v>
      </c>
      <c r="T605" s="59" t="n">
        <v>0.862</v>
      </c>
      <c r="U605" s="55">
        <f>IF(N605="PASS",IF(L605&gt;=0.9,"Excellent performance","Good, keep improving"),"Needs immediate attention")</f>
        <v/>
      </c>
    </row>
    <row r="606" ht="15" customHeight="1" s="39">
      <c r="A606" s="54" t="inlineStr">
        <is>
          <t>STU0605</t>
        </is>
      </c>
      <c r="B606" s="55" t="inlineStr">
        <is>
          <t>Sai Rathi</t>
        </is>
      </c>
      <c r="C606" s="54" t="n">
        <v>3</v>
      </c>
      <c r="D606" s="54" t="inlineStr">
        <is>
          <t>B</t>
        </is>
      </c>
      <c r="E606" s="54" t="inlineStr">
        <is>
          <t>Male</t>
        </is>
      </c>
      <c r="F606" s="54" t="n">
        <v>95</v>
      </c>
      <c r="G606" s="54" t="n">
        <v>91</v>
      </c>
      <c r="H606" s="54" t="n">
        <v>100</v>
      </c>
      <c r="I606" s="54" t="n">
        <v>95</v>
      </c>
      <c r="J606" s="54" t="n">
        <v>94</v>
      </c>
      <c r="K606" s="54">
        <f>SUM(F606:J606)</f>
        <v/>
      </c>
      <c r="L606" s="56">
        <f>ROUND(K606/500,4)</f>
        <v/>
      </c>
      <c r="M606" s="54">
        <f>IF(L606&gt;=0.9,"A+",IF(L606&gt;=0.8,"A",IF(L606&gt;=0.7,"B",IF(L606&gt;=0.6,"C",IF(L606&gt;=0.33,"D","F")))))</f>
        <v/>
      </c>
      <c r="N606" s="54">
        <f>IF(L606&gt;=0.33,"PASS","FAIL")</f>
        <v/>
      </c>
      <c r="O606" s="54">
        <f>L606&gt;=0.33</f>
        <v/>
      </c>
      <c r="P606" s="54">
        <f>RANK(L606,$L$2:$L$1001)</f>
        <v/>
      </c>
      <c r="Q606" s="54">
        <f>SUMPRODUCT(($C$2:$C$1001=C606)*($L$2:$L$1001&gt;L606))+1</f>
        <v/>
      </c>
      <c r="R606" s="57" t="n">
        <v>46091</v>
      </c>
      <c r="S606" s="58" t="n">
        <v>0.4791666666666667</v>
      </c>
      <c r="T606" s="59" t="n">
        <v>0.912</v>
      </c>
      <c r="U606" s="55">
        <f>IF(N606="PASS",IF(L606&gt;=0.9,"Excellent performance","Good, keep improving"),"Needs immediate attention")</f>
        <v/>
      </c>
    </row>
    <row r="607" ht="15" customHeight="1" s="39">
      <c r="A607" s="54" t="inlineStr">
        <is>
          <t>STU0606</t>
        </is>
      </c>
      <c r="B607" s="55" t="inlineStr">
        <is>
          <t>Tanvi Jain</t>
        </is>
      </c>
      <c r="C607" s="54" t="n">
        <v>9</v>
      </c>
      <c r="D607" s="54" t="inlineStr">
        <is>
          <t>B</t>
        </is>
      </c>
      <c r="E607" s="54" t="inlineStr">
        <is>
          <t>Female</t>
        </is>
      </c>
      <c r="F607" s="54" t="n">
        <v>74</v>
      </c>
      <c r="G607" s="54" t="n">
        <v>65</v>
      </c>
      <c r="H607" s="54" t="n">
        <v>52</v>
      </c>
      <c r="I607" s="54" t="n">
        <v>69</v>
      </c>
      <c r="J607" s="54" t="n">
        <v>72</v>
      </c>
      <c r="K607" s="54">
        <f>SUM(F607:J607)</f>
        <v/>
      </c>
      <c r="L607" s="56">
        <f>ROUND(K607/500,4)</f>
        <v/>
      </c>
      <c r="M607" s="54">
        <f>IF(L607&gt;=0.9,"A+",IF(L607&gt;=0.8,"A",IF(L607&gt;=0.7,"B",IF(L607&gt;=0.6,"C",IF(L607&gt;=0.33,"D","F")))))</f>
        <v/>
      </c>
      <c r="N607" s="54">
        <f>IF(L607&gt;=0.33,"PASS","FAIL")</f>
        <v/>
      </c>
      <c r="O607" s="54">
        <f>L607&gt;=0.33</f>
        <v/>
      </c>
      <c r="P607" s="54">
        <f>RANK(L607,$L$2:$L$1001)</f>
        <v/>
      </c>
      <c r="Q607" s="54">
        <f>SUMPRODUCT(($C$2:$C$1001=C607)*($L$2:$L$1001&gt;L607))+1</f>
        <v/>
      </c>
      <c r="R607" s="57" t="n">
        <v>46091</v>
      </c>
      <c r="S607" s="58" t="n">
        <v>0.40625</v>
      </c>
      <c r="T607" s="59" t="n">
        <v>0.82</v>
      </c>
      <c r="U607" s="55">
        <f>IF(N607="PASS",IF(L607&gt;=0.9,"Excellent performance","Good, keep improving"),"Needs immediate attention")</f>
        <v/>
      </c>
    </row>
    <row r="608" ht="15" customHeight="1" s="39">
      <c r="A608" s="54" t="inlineStr">
        <is>
          <t>STU0607</t>
        </is>
      </c>
      <c r="B608" s="55" t="inlineStr">
        <is>
          <t>Navya Mukherjee</t>
        </is>
      </c>
      <c r="C608" s="54" t="n">
        <v>3</v>
      </c>
      <c r="D608" s="54" t="inlineStr">
        <is>
          <t>B</t>
        </is>
      </c>
      <c r="E608" s="54" t="inlineStr">
        <is>
          <t>Female</t>
        </is>
      </c>
      <c r="F608" s="54" t="n">
        <v>86</v>
      </c>
      <c r="G608" s="54" t="n">
        <v>100</v>
      </c>
      <c r="H608" s="54" t="n">
        <v>91</v>
      </c>
      <c r="I608" s="54" t="n">
        <v>94</v>
      </c>
      <c r="J608" s="54" t="n">
        <v>75</v>
      </c>
      <c r="K608" s="54">
        <f>SUM(F608:J608)</f>
        <v/>
      </c>
      <c r="L608" s="56">
        <f>ROUND(K608/500,4)</f>
        <v/>
      </c>
      <c r="M608" s="54">
        <f>IF(L608&gt;=0.9,"A+",IF(L608&gt;=0.8,"A",IF(L608&gt;=0.7,"B",IF(L608&gt;=0.6,"C",IF(L608&gt;=0.33,"D","F")))))</f>
        <v/>
      </c>
      <c r="N608" s="54">
        <f>IF(L608&gt;=0.33,"PASS","FAIL")</f>
        <v/>
      </c>
      <c r="O608" s="54">
        <f>L608&gt;=0.33</f>
        <v/>
      </c>
      <c r="P608" s="54">
        <f>RANK(L608,$L$2:$L$1001)</f>
        <v/>
      </c>
      <c r="Q608" s="54">
        <f>SUMPRODUCT(($C$2:$C$1001=C608)*($L$2:$L$1001&gt;L608))+1</f>
        <v/>
      </c>
      <c r="R608" s="57" t="n">
        <v>46091</v>
      </c>
      <c r="S608" s="58" t="n">
        <v>0.4375</v>
      </c>
      <c r="T608" s="59" t="n">
        <v>0.975</v>
      </c>
      <c r="U608" s="55">
        <f>IF(N608="PASS",IF(L608&gt;=0.9,"Excellent performance","Good, keep improving"),"Needs immediate attention")</f>
        <v/>
      </c>
    </row>
    <row r="609" ht="15" customHeight="1" s="39">
      <c r="A609" s="54" t="inlineStr">
        <is>
          <t>STU0608</t>
        </is>
      </c>
      <c r="B609" s="55" t="inlineStr">
        <is>
          <t>Lavanya Rao</t>
        </is>
      </c>
      <c r="C609" s="54" t="n">
        <v>1</v>
      </c>
      <c r="D609" s="54" t="inlineStr">
        <is>
          <t>D</t>
        </is>
      </c>
      <c r="E609" s="54" t="inlineStr">
        <is>
          <t>Female</t>
        </is>
      </c>
      <c r="F609" s="54" t="n">
        <v>75</v>
      </c>
      <c r="G609" s="54" t="n">
        <v>69</v>
      </c>
      <c r="H609" s="54" t="n">
        <v>79</v>
      </c>
      <c r="I609" s="54" t="n">
        <v>71</v>
      </c>
      <c r="J609" s="54" t="n">
        <v>63</v>
      </c>
      <c r="K609" s="54">
        <f>SUM(F609:J609)</f>
        <v/>
      </c>
      <c r="L609" s="56">
        <f>ROUND(K609/500,4)</f>
        <v/>
      </c>
      <c r="M609" s="54">
        <f>IF(L609&gt;=0.9,"A+",IF(L609&gt;=0.8,"A",IF(L609&gt;=0.7,"B",IF(L609&gt;=0.6,"C",IF(L609&gt;=0.33,"D","F")))))</f>
        <v/>
      </c>
      <c r="N609" s="54">
        <f>IF(L609&gt;=0.33,"PASS","FAIL")</f>
        <v/>
      </c>
      <c r="O609" s="54">
        <f>L609&gt;=0.33</f>
        <v/>
      </c>
      <c r="P609" s="54">
        <f>RANK(L609,$L$2:$L$1001)</f>
        <v/>
      </c>
      <c r="Q609" s="54">
        <f>SUMPRODUCT(($C$2:$C$1001=C609)*($L$2:$L$1001&gt;L609))+1</f>
        <v/>
      </c>
      <c r="R609" s="57" t="n">
        <v>46091</v>
      </c>
      <c r="S609" s="58" t="n">
        <v>0.5104166666666666</v>
      </c>
      <c r="T609" s="59" t="n">
        <v>0.861</v>
      </c>
      <c r="U609" s="55">
        <f>IF(N609="PASS",IF(L609&gt;=0.9,"Excellent performance","Good, keep improving"),"Needs immediate attention")</f>
        <v/>
      </c>
    </row>
    <row r="610" ht="15" customHeight="1" s="39">
      <c r="A610" s="54" t="inlineStr">
        <is>
          <t>STU0609</t>
        </is>
      </c>
      <c r="B610" s="55" t="inlineStr">
        <is>
          <t>Divya Chowdhury</t>
        </is>
      </c>
      <c r="C610" s="54" t="n">
        <v>6</v>
      </c>
      <c r="D610" s="54" t="inlineStr">
        <is>
          <t>B</t>
        </is>
      </c>
      <c r="E610" s="54" t="inlineStr">
        <is>
          <t>Female</t>
        </is>
      </c>
      <c r="F610" s="54" t="n">
        <v>73</v>
      </c>
      <c r="G610" s="54" t="n">
        <v>94</v>
      </c>
      <c r="H610" s="54" t="n">
        <v>63</v>
      </c>
      <c r="I610" s="54" t="n">
        <v>63</v>
      </c>
      <c r="J610" s="54" t="n">
        <v>70</v>
      </c>
      <c r="K610" s="54">
        <f>SUM(F610:J610)</f>
        <v/>
      </c>
      <c r="L610" s="56">
        <f>ROUND(K610/500,4)</f>
        <v/>
      </c>
      <c r="M610" s="54">
        <f>IF(L610&gt;=0.9,"A+",IF(L610&gt;=0.8,"A",IF(L610&gt;=0.7,"B",IF(L610&gt;=0.6,"C",IF(L610&gt;=0.33,"D","F")))))</f>
        <v/>
      </c>
      <c r="N610" s="54">
        <f>IF(L610&gt;=0.33,"PASS","FAIL")</f>
        <v/>
      </c>
      <c r="O610" s="54">
        <f>L610&gt;=0.33</f>
        <v/>
      </c>
      <c r="P610" s="54">
        <f>RANK(L610,$L$2:$L$1001)</f>
        <v/>
      </c>
      <c r="Q610" s="54">
        <f>SUMPRODUCT(($C$2:$C$1001=C610)*($L$2:$L$1001&gt;L610))+1</f>
        <v/>
      </c>
      <c r="R610" s="57" t="n">
        <v>46091</v>
      </c>
      <c r="S610" s="58" t="n">
        <v>0.3333333333333333</v>
      </c>
      <c r="T610" s="59" t="n">
        <v>0.899</v>
      </c>
      <c r="U610" s="55">
        <f>IF(N610="PASS",IF(L610&gt;=0.9,"Excellent performance","Good, keep improving"),"Needs immediate attention")</f>
        <v/>
      </c>
    </row>
    <row r="611" ht="15" customHeight="1" s="39">
      <c r="A611" s="54" t="inlineStr">
        <is>
          <t>STU0610</t>
        </is>
      </c>
      <c r="B611" s="55" t="inlineStr">
        <is>
          <t>Nikhil Thakur</t>
        </is>
      </c>
      <c r="C611" s="54" t="n">
        <v>5</v>
      </c>
      <c r="D611" s="54" t="inlineStr">
        <is>
          <t>B</t>
        </is>
      </c>
      <c r="E611" s="54" t="inlineStr">
        <is>
          <t>Male</t>
        </is>
      </c>
      <c r="F611" s="54" t="n">
        <v>61</v>
      </c>
      <c r="G611" s="54" t="n">
        <v>70</v>
      </c>
      <c r="H611" s="54" t="n">
        <v>47</v>
      </c>
      <c r="I611" s="54" t="n">
        <v>81</v>
      </c>
      <c r="J611" s="54" t="n">
        <v>67</v>
      </c>
      <c r="K611" s="54">
        <f>SUM(F611:J611)</f>
        <v/>
      </c>
      <c r="L611" s="56">
        <f>ROUND(K611/500,4)</f>
        <v/>
      </c>
      <c r="M611" s="54">
        <f>IF(L611&gt;=0.9,"A+",IF(L611&gt;=0.8,"A",IF(L611&gt;=0.7,"B",IF(L611&gt;=0.6,"C",IF(L611&gt;=0.33,"D","F")))))</f>
        <v/>
      </c>
      <c r="N611" s="54">
        <f>IF(L611&gt;=0.33,"PASS","FAIL")</f>
        <v/>
      </c>
      <c r="O611" s="54">
        <f>L611&gt;=0.33</f>
        <v/>
      </c>
      <c r="P611" s="54">
        <f>RANK(L611,$L$2:$L$1001)</f>
        <v/>
      </c>
      <c r="Q611" s="54">
        <f>SUMPRODUCT(($C$2:$C$1001=C611)*($L$2:$L$1001&gt;L611))+1</f>
        <v/>
      </c>
      <c r="R611" s="57" t="n">
        <v>46091</v>
      </c>
      <c r="S611" s="58" t="n">
        <v>0.4895833333333333</v>
      </c>
      <c r="T611" s="59" t="n">
        <v>0.771</v>
      </c>
      <c r="U611" s="55">
        <f>IF(N611="PASS",IF(L611&gt;=0.9,"Excellent performance","Good, keep improving"),"Needs immediate attention")</f>
        <v/>
      </c>
    </row>
    <row r="612" ht="15" customHeight="1" s="39">
      <c r="A612" s="54" t="inlineStr">
        <is>
          <t>STU0611</t>
        </is>
      </c>
      <c r="B612" s="55" t="inlineStr">
        <is>
          <t>Siya Rao</t>
        </is>
      </c>
      <c r="C612" s="54" t="n">
        <v>8</v>
      </c>
      <c r="D612" s="54" t="inlineStr">
        <is>
          <t>B</t>
        </is>
      </c>
      <c r="E612" s="54" t="inlineStr">
        <is>
          <t>Female</t>
        </is>
      </c>
      <c r="F612" s="54" t="n">
        <v>57</v>
      </c>
      <c r="G612" s="54" t="n">
        <v>85</v>
      </c>
      <c r="H612" s="54" t="n">
        <v>60</v>
      </c>
      <c r="I612" s="54" t="n">
        <v>75</v>
      </c>
      <c r="J612" s="54" t="n">
        <v>88</v>
      </c>
      <c r="K612" s="54">
        <f>SUM(F612:J612)</f>
        <v/>
      </c>
      <c r="L612" s="56">
        <f>ROUND(K612/500,4)</f>
        <v/>
      </c>
      <c r="M612" s="54">
        <f>IF(L612&gt;=0.9,"A+",IF(L612&gt;=0.8,"A",IF(L612&gt;=0.7,"B",IF(L612&gt;=0.6,"C",IF(L612&gt;=0.33,"D","F")))))</f>
        <v/>
      </c>
      <c r="N612" s="54">
        <f>IF(L612&gt;=0.33,"PASS","FAIL")</f>
        <v/>
      </c>
      <c r="O612" s="54">
        <f>L612&gt;=0.33</f>
        <v/>
      </c>
      <c r="P612" s="54">
        <f>RANK(L612,$L$2:$L$1001)</f>
        <v/>
      </c>
      <c r="Q612" s="54">
        <f>SUMPRODUCT(($C$2:$C$1001=C612)*($L$2:$L$1001&gt;L612))+1</f>
        <v/>
      </c>
      <c r="R612" s="57" t="n">
        <v>46091</v>
      </c>
      <c r="S612" s="58" t="n">
        <v>0.3541666666666667</v>
      </c>
      <c r="T612" s="59" t="n">
        <v>0.994</v>
      </c>
      <c r="U612" s="55">
        <f>IF(N612="PASS",IF(L612&gt;=0.9,"Excellent performance","Good, keep improving"),"Needs immediate attention")</f>
        <v/>
      </c>
    </row>
    <row r="613" ht="15" customHeight="1" s="39">
      <c r="A613" s="54" t="inlineStr">
        <is>
          <t>STU0612</t>
        </is>
      </c>
      <c r="B613" s="55" t="inlineStr">
        <is>
          <t>Tara Chowdhury</t>
        </is>
      </c>
      <c r="C613" s="54" t="n">
        <v>10</v>
      </c>
      <c r="D613" s="54" t="inlineStr">
        <is>
          <t>B</t>
        </is>
      </c>
      <c r="E613" s="54" t="inlineStr">
        <is>
          <t>Female</t>
        </is>
      </c>
      <c r="F613" s="54" t="n">
        <v>92</v>
      </c>
      <c r="G613" s="54" t="n">
        <v>91</v>
      </c>
      <c r="H613" s="54" t="n">
        <v>88</v>
      </c>
      <c r="I613" s="54" t="n">
        <v>85</v>
      </c>
      <c r="J613" s="54" t="n">
        <v>91</v>
      </c>
      <c r="K613" s="54">
        <f>SUM(F613:J613)</f>
        <v/>
      </c>
      <c r="L613" s="56">
        <f>ROUND(K613/500,4)</f>
        <v/>
      </c>
      <c r="M613" s="54">
        <f>IF(L613&gt;=0.9,"A+",IF(L613&gt;=0.8,"A",IF(L613&gt;=0.7,"B",IF(L613&gt;=0.6,"C",IF(L613&gt;=0.33,"D","F")))))</f>
        <v/>
      </c>
      <c r="N613" s="54">
        <f>IF(L613&gt;=0.33,"PASS","FAIL")</f>
        <v/>
      </c>
      <c r="O613" s="54">
        <f>L613&gt;=0.33</f>
        <v/>
      </c>
      <c r="P613" s="54">
        <f>RANK(L613,$L$2:$L$1001)</f>
        <v/>
      </c>
      <c r="Q613" s="54">
        <f>SUMPRODUCT(($C$2:$C$1001=C613)*($L$2:$L$1001&gt;L613))+1</f>
        <v/>
      </c>
      <c r="R613" s="57" t="n">
        <v>46091</v>
      </c>
      <c r="S613" s="58" t="n">
        <v>0.3958333333333333</v>
      </c>
      <c r="T613" s="59" t="n">
        <v>0.919</v>
      </c>
      <c r="U613" s="55">
        <f>IF(N613="PASS",IF(L613&gt;=0.9,"Excellent performance","Good, keep improving"),"Needs immediate attention")</f>
        <v/>
      </c>
    </row>
    <row r="614" ht="15" customHeight="1" s="39">
      <c r="A614" s="54" t="inlineStr">
        <is>
          <t>STU0613</t>
        </is>
      </c>
      <c r="B614" s="55" t="inlineStr">
        <is>
          <t>Meera Joshi</t>
        </is>
      </c>
      <c r="C614" s="54" t="n">
        <v>11</v>
      </c>
      <c r="D614" s="54" t="inlineStr">
        <is>
          <t>B</t>
        </is>
      </c>
      <c r="E614" s="54" t="inlineStr">
        <is>
          <t>Female</t>
        </is>
      </c>
      <c r="F614" s="54" t="n">
        <v>71</v>
      </c>
      <c r="G614" s="54" t="n">
        <v>58</v>
      </c>
      <c r="H614" s="54" t="n">
        <v>84</v>
      </c>
      <c r="I614" s="54" t="n">
        <v>94</v>
      </c>
      <c r="J614" s="54" t="n">
        <v>59</v>
      </c>
      <c r="K614" s="54">
        <f>SUM(F614:J614)</f>
        <v/>
      </c>
      <c r="L614" s="56">
        <f>ROUND(K614/500,4)</f>
        <v/>
      </c>
      <c r="M614" s="54">
        <f>IF(L614&gt;=0.9,"A+",IF(L614&gt;=0.8,"A",IF(L614&gt;=0.7,"B",IF(L614&gt;=0.6,"C",IF(L614&gt;=0.33,"D","F")))))</f>
        <v/>
      </c>
      <c r="N614" s="54">
        <f>IF(L614&gt;=0.33,"PASS","FAIL")</f>
        <v/>
      </c>
      <c r="O614" s="54">
        <f>L614&gt;=0.33</f>
        <v/>
      </c>
      <c r="P614" s="54">
        <f>RANK(L614,$L$2:$L$1001)</f>
        <v/>
      </c>
      <c r="Q614" s="54">
        <f>SUMPRODUCT(($C$2:$C$1001=C614)*($L$2:$L$1001&gt;L614))+1</f>
        <v/>
      </c>
      <c r="R614" s="57" t="n">
        <v>46091</v>
      </c>
      <c r="S614" s="58" t="n">
        <v>0.3854166666666667</v>
      </c>
      <c r="T614" s="59" t="n">
        <v>0.96</v>
      </c>
      <c r="U614" s="55">
        <f>IF(N614="PASS",IF(L614&gt;=0.9,"Excellent performance","Good, keep improving"),"Needs immediate attention")</f>
        <v/>
      </c>
    </row>
    <row r="615" ht="15" customHeight="1" s="39">
      <c r="A615" s="54" t="inlineStr">
        <is>
          <t>STU0614</t>
        </is>
      </c>
      <c r="B615" s="55" t="inlineStr">
        <is>
          <t>Kiara Chopra</t>
        </is>
      </c>
      <c r="C615" s="54" t="n">
        <v>10</v>
      </c>
      <c r="D615" s="54" t="inlineStr">
        <is>
          <t>B</t>
        </is>
      </c>
      <c r="E615" s="54" t="inlineStr">
        <is>
          <t>Female</t>
        </is>
      </c>
      <c r="F615" s="54" t="n">
        <v>48</v>
      </c>
      <c r="G615" s="54" t="n">
        <v>88</v>
      </c>
      <c r="H615" s="54" t="n">
        <v>81</v>
      </c>
      <c r="I615" s="54" t="n">
        <v>80</v>
      </c>
      <c r="J615" s="54" t="n">
        <v>67</v>
      </c>
      <c r="K615" s="54">
        <f>SUM(F615:J615)</f>
        <v/>
      </c>
      <c r="L615" s="56">
        <f>ROUND(K615/500,4)</f>
        <v/>
      </c>
      <c r="M615" s="54">
        <f>IF(L615&gt;=0.9,"A+",IF(L615&gt;=0.8,"A",IF(L615&gt;=0.7,"B",IF(L615&gt;=0.6,"C",IF(L615&gt;=0.33,"D","F")))))</f>
        <v/>
      </c>
      <c r="N615" s="54">
        <f>IF(L615&gt;=0.33,"PASS","FAIL")</f>
        <v/>
      </c>
      <c r="O615" s="54">
        <f>L615&gt;=0.33</f>
        <v/>
      </c>
      <c r="P615" s="54">
        <f>RANK(L615,$L$2:$L$1001)</f>
        <v/>
      </c>
      <c r="Q615" s="54">
        <f>SUMPRODUCT(($C$2:$C$1001=C615)*($L$2:$L$1001&gt;L615))+1</f>
        <v/>
      </c>
      <c r="R615" s="57" t="n">
        <v>46091</v>
      </c>
      <c r="S615" s="58" t="n">
        <v>0.3854166666666667</v>
      </c>
      <c r="T615" s="59" t="n">
        <v>0.993</v>
      </c>
      <c r="U615" s="55">
        <f>IF(N615="PASS",IF(L615&gt;=0.9,"Excellent performance","Good, keep improving"),"Needs immediate attention")</f>
        <v/>
      </c>
    </row>
    <row r="616" ht="15" customHeight="1" s="39">
      <c r="A616" s="54" t="inlineStr">
        <is>
          <t>STU0615</t>
        </is>
      </c>
      <c r="B616" s="55" t="inlineStr">
        <is>
          <t>Ayaan Trivedi</t>
        </is>
      </c>
      <c r="C616" s="54" t="n">
        <v>6</v>
      </c>
      <c r="D616" s="54" t="inlineStr">
        <is>
          <t>D</t>
        </is>
      </c>
      <c r="E616" s="54" t="inlineStr">
        <is>
          <t>Male</t>
        </is>
      </c>
      <c r="F616" s="54" t="n">
        <v>43</v>
      </c>
      <c r="G616" s="54" t="n">
        <v>70</v>
      </c>
      <c r="H616" s="54" t="n">
        <v>61</v>
      </c>
      <c r="I616" s="54" t="n">
        <v>78</v>
      </c>
      <c r="J616" s="54" t="n">
        <v>59</v>
      </c>
      <c r="K616" s="54">
        <f>SUM(F616:J616)</f>
        <v/>
      </c>
      <c r="L616" s="56">
        <f>ROUND(K616/500,4)</f>
        <v/>
      </c>
      <c r="M616" s="54">
        <f>IF(L616&gt;=0.9,"A+",IF(L616&gt;=0.8,"A",IF(L616&gt;=0.7,"B",IF(L616&gt;=0.6,"C",IF(L616&gt;=0.33,"D","F")))))</f>
        <v/>
      </c>
      <c r="N616" s="54">
        <f>IF(L616&gt;=0.33,"PASS","FAIL")</f>
        <v/>
      </c>
      <c r="O616" s="54">
        <f>L616&gt;=0.33</f>
        <v/>
      </c>
      <c r="P616" s="54">
        <f>RANK(L616,$L$2:$L$1001)</f>
        <v/>
      </c>
      <c r="Q616" s="54">
        <f>SUMPRODUCT(($C$2:$C$1001=C616)*($L$2:$L$1001&gt;L616))+1</f>
        <v/>
      </c>
      <c r="R616" s="57" t="n">
        <v>46091</v>
      </c>
      <c r="S616" s="58" t="n">
        <v>0.5</v>
      </c>
      <c r="T616" s="59" t="n">
        <v>0.854</v>
      </c>
      <c r="U616" s="55">
        <f>IF(N616="PASS",IF(L616&gt;=0.9,"Excellent performance","Good, keep improving"),"Needs immediate attention")</f>
        <v/>
      </c>
    </row>
    <row r="617" ht="15" customHeight="1" s="39">
      <c r="A617" s="54" t="inlineStr">
        <is>
          <t>STU0616</t>
        </is>
      </c>
      <c r="B617" s="55" t="inlineStr">
        <is>
          <t>Atharv Ahluwalia</t>
        </is>
      </c>
      <c r="C617" s="54" t="n">
        <v>9</v>
      </c>
      <c r="D617" s="54" t="inlineStr">
        <is>
          <t>A</t>
        </is>
      </c>
      <c r="E617" s="54" t="inlineStr">
        <is>
          <t>Male</t>
        </is>
      </c>
      <c r="F617" s="54" t="n">
        <v>82</v>
      </c>
      <c r="G617" s="54" t="n">
        <v>83</v>
      </c>
      <c r="H617" s="54" t="n">
        <v>95</v>
      </c>
      <c r="I617" s="54" t="n">
        <v>84</v>
      </c>
      <c r="J617" s="54" t="n">
        <v>86</v>
      </c>
      <c r="K617" s="54">
        <f>SUM(F617:J617)</f>
        <v/>
      </c>
      <c r="L617" s="56">
        <f>ROUND(K617/500,4)</f>
        <v/>
      </c>
      <c r="M617" s="54">
        <f>IF(L617&gt;=0.9,"A+",IF(L617&gt;=0.8,"A",IF(L617&gt;=0.7,"B",IF(L617&gt;=0.6,"C",IF(L617&gt;=0.33,"D","F")))))</f>
        <v/>
      </c>
      <c r="N617" s="54">
        <f>IF(L617&gt;=0.33,"PASS","FAIL")</f>
        <v/>
      </c>
      <c r="O617" s="54">
        <f>L617&gt;=0.33</f>
        <v/>
      </c>
      <c r="P617" s="54">
        <f>RANK(L617,$L$2:$L$1001)</f>
        <v/>
      </c>
      <c r="Q617" s="54">
        <f>SUMPRODUCT(($C$2:$C$1001=C617)*($L$2:$L$1001&gt;L617))+1</f>
        <v/>
      </c>
      <c r="R617" s="57" t="n">
        <v>46091</v>
      </c>
      <c r="S617" s="58" t="n">
        <v>0.5</v>
      </c>
      <c r="T617" s="59" t="n">
        <v>0.864</v>
      </c>
      <c r="U617" s="55">
        <f>IF(N617="PASS",IF(L617&gt;=0.9,"Excellent performance","Good, keep improving"),"Needs immediate attention")</f>
        <v/>
      </c>
    </row>
    <row r="618" ht="15" customHeight="1" s="39">
      <c r="A618" s="54" t="inlineStr">
        <is>
          <t>STU0617</t>
        </is>
      </c>
      <c r="B618" s="55" t="inlineStr">
        <is>
          <t>Deepak Kulkarni</t>
        </is>
      </c>
      <c r="C618" s="54" t="n">
        <v>5</v>
      </c>
      <c r="D618" s="54" t="inlineStr">
        <is>
          <t>C</t>
        </is>
      </c>
      <c r="E618" s="54" t="inlineStr">
        <is>
          <t>Male</t>
        </is>
      </c>
      <c r="F618" s="54" t="n">
        <v>31</v>
      </c>
      <c r="G618" s="54" t="n">
        <v>46</v>
      </c>
      <c r="H618" s="54" t="n">
        <v>17</v>
      </c>
      <c r="I618" s="54" t="n">
        <v>31</v>
      </c>
      <c r="J618" s="54" t="n">
        <v>48</v>
      </c>
      <c r="K618" s="54">
        <f>SUM(F618:J618)</f>
        <v/>
      </c>
      <c r="L618" s="56">
        <f>ROUND(K618/500,4)</f>
        <v/>
      </c>
      <c r="M618" s="54">
        <f>IF(L618&gt;=0.9,"A+",IF(L618&gt;=0.8,"A",IF(L618&gt;=0.7,"B",IF(L618&gt;=0.6,"C",IF(L618&gt;=0.33,"D","F")))))</f>
        <v/>
      </c>
      <c r="N618" s="54">
        <f>IF(L618&gt;=0.33,"PASS","FAIL")</f>
        <v/>
      </c>
      <c r="O618" s="54">
        <f>L618&gt;=0.33</f>
        <v/>
      </c>
      <c r="P618" s="54">
        <f>RANK(L618,$L$2:$L$1001)</f>
        <v/>
      </c>
      <c r="Q618" s="54">
        <f>SUMPRODUCT(($C$2:$C$1001=C618)*($L$2:$L$1001&gt;L618))+1</f>
        <v/>
      </c>
      <c r="R618" s="57" t="n">
        <v>46091</v>
      </c>
      <c r="S618" s="58" t="n">
        <v>0.34375</v>
      </c>
      <c r="T618" s="59" t="n">
        <v>0.79</v>
      </c>
      <c r="U618" s="55">
        <f>IF(N618="PASS",IF(L618&gt;=0.9,"Excellent performance","Good, keep improving"),"Needs immediate attention")</f>
        <v/>
      </c>
    </row>
    <row r="619" ht="15" customHeight="1" s="39">
      <c r="A619" s="54" t="inlineStr">
        <is>
          <t>STU0618</t>
        </is>
      </c>
      <c r="B619" s="55" t="inlineStr">
        <is>
          <t>Siddharth Kumar</t>
        </is>
      </c>
      <c r="C619" s="54" t="n">
        <v>11</v>
      </c>
      <c r="D619" s="54" t="inlineStr">
        <is>
          <t>B</t>
        </is>
      </c>
      <c r="E619" s="54" t="inlineStr">
        <is>
          <t>Male</t>
        </is>
      </c>
      <c r="F619" s="54" t="n">
        <v>63</v>
      </c>
      <c r="G619" s="54" t="n">
        <v>75</v>
      </c>
      <c r="H619" s="54" t="n">
        <v>77</v>
      </c>
      <c r="I619" s="54" t="n">
        <v>69</v>
      </c>
      <c r="J619" s="54" t="n">
        <v>71</v>
      </c>
      <c r="K619" s="54">
        <f>SUM(F619:J619)</f>
        <v/>
      </c>
      <c r="L619" s="56">
        <f>ROUND(K619/500,4)</f>
        <v/>
      </c>
      <c r="M619" s="54">
        <f>IF(L619&gt;=0.9,"A+",IF(L619&gt;=0.8,"A",IF(L619&gt;=0.7,"B",IF(L619&gt;=0.6,"C",IF(L619&gt;=0.33,"D","F")))))</f>
        <v/>
      </c>
      <c r="N619" s="54">
        <f>IF(L619&gt;=0.33,"PASS","FAIL")</f>
        <v/>
      </c>
      <c r="O619" s="54">
        <f>L619&gt;=0.33</f>
        <v/>
      </c>
      <c r="P619" s="54">
        <f>RANK(L619,$L$2:$L$1001)</f>
        <v/>
      </c>
      <c r="Q619" s="54">
        <f>SUMPRODUCT(($C$2:$C$1001=C619)*($L$2:$L$1001&gt;L619))+1</f>
        <v/>
      </c>
      <c r="R619" s="57" t="n">
        <v>46091</v>
      </c>
      <c r="S619" s="58" t="n">
        <v>0.5</v>
      </c>
      <c r="T619" s="59" t="n">
        <v>0.985</v>
      </c>
      <c r="U619" s="55">
        <f>IF(N619="PASS",IF(L619&gt;=0.9,"Excellent performance","Good, keep improving"),"Needs immediate attention")</f>
        <v/>
      </c>
    </row>
    <row r="620" ht="15" customHeight="1" s="39">
      <c r="A620" s="54" t="inlineStr">
        <is>
          <t>STU0619</t>
        </is>
      </c>
      <c r="B620" s="55" t="inlineStr">
        <is>
          <t>Sanya Banerjee</t>
        </is>
      </c>
      <c r="C620" s="54" t="n">
        <v>7</v>
      </c>
      <c r="D620" s="54" t="inlineStr">
        <is>
          <t>A</t>
        </is>
      </c>
      <c r="E620" s="54" t="inlineStr">
        <is>
          <t>Female</t>
        </is>
      </c>
      <c r="F620" s="54" t="n">
        <v>82</v>
      </c>
      <c r="G620" s="54" t="n">
        <v>61</v>
      </c>
      <c r="H620" s="54" t="n">
        <v>88</v>
      </c>
      <c r="I620" s="54" t="n">
        <v>87</v>
      </c>
      <c r="J620" s="54" t="n">
        <v>32</v>
      </c>
      <c r="K620" s="54">
        <f>SUM(F620:J620)</f>
        <v/>
      </c>
      <c r="L620" s="56">
        <f>ROUND(K620/500,4)</f>
        <v/>
      </c>
      <c r="M620" s="54">
        <f>IF(L620&gt;=0.9,"A+",IF(L620&gt;=0.8,"A",IF(L620&gt;=0.7,"B",IF(L620&gt;=0.6,"C",IF(L620&gt;=0.33,"D","F")))))</f>
        <v/>
      </c>
      <c r="N620" s="54">
        <f>IF(L620&gt;=0.33,"PASS","FAIL")</f>
        <v/>
      </c>
      <c r="O620" s="54">
        <f>L620&gt;=0.33</f>
        <v/>
      </c>
      <c r="P620" s="54">
        <f>RANK(L620,$L$2:$L$1001)</f>
        <v/>
      </c>
      <c r="Q620" s="54">
        <f>SUMPRODUCT(($C$2:$C$1001=C620)*($L$2:$L$1001&gt;L620))+1</f>
        <v/>
      </c>
      <c r="R620" s="57" t="n">
        <v>46091</v>
      </c>
      <c r="S620" s="58" t="n">
        <v>0.4791666666666667</v>
      </c>
      <c r="T620" s="59" t="n">
        <v>0.96</v>
      </c>
      <c r="U620" s="55">
        <f>IF(N620="PASS",IF(L620&gt;=0.9,"Excellent performance","Good, keep improving"),"Needs immediate attention")</f>
        <v/>
      </c>
    </row>
    <row r="621" ht="15" customHeight="1" s="39">
      <c r="A621" s="54" t="inlineStr">
        <is>
          <t>STU0620</t>
        </is>
      </c>
      <c r="B621" s="55" t="inlineStr">
        <is>
          <t>Vikram Iyer</t>
        </is>
      </c>
      <c r="C621" s="54" t="n">
        <v>5</v>
      </c>
      <c r="D621" s="54" t="inlineStr">
        <is>
          <t>D</t>
        </is>
      </c>
      <c r="E621" s="54" t="inlineStr">
        <is>
          <t>Male</t>
        </is>
      </c>
      <c r="F621" s="54" t="n">
        <v>52</v>
      </c>
      <c r="G621" s="54" t="n">
        <v>66</v>
      </c>
      <c r="H621" s="54" t="n">
        <v>72</v>
      </c>
      <c r="I621" s="54" t="n">
        <v>43</v>
      </c>
      <c r="J621" s="54" t="n">
        <v>78</v>
      </c>
      <c r="K621" s="54">
        <f>SUM(F621:J621)</f>
        <v/>
      </c>
      <c r="L621" s="56">
        <f>ROUND(K621/500,4)</f>
        <v/>
      </c>
      <c r="M621" s="54">
        <f>IF(L621&gt;=0.9,"A+",IF(L621&gt;=0.8,"A",IF(L621&gt;=0.7,"B",IF(L621&gt;=0.6,"C",IF(L621&gt;=0.33,"D","F")))))</f>
        <v/>
      </c>
      <c r="N621" s="54">
        <f>IF(L621&gt;=0.33,"PASS","FAIL")</f>
        <v/>
      </c>
      <c r="O621" s="54">
        <f>L621&gt;=0.33</f>
        <v/>
      </c>
      <c r="P621" s="54">
        <f>RANK(L621,$L$2:$L$1001)</f>
        <v/>
      </c>
      <c r="Q621" s="54">
        <f>SUMPRODUCT(($C$2:$C$1001=C621)*($L$2:$L$1001&gt;L621))+1</f>
        <v/>
      </c>
      <c r="R621" s="57" t="n">
        <v>46091</v>
      </c>
      <c r="S621" s="58" t="n">
        <v>0.46875</v>
      </c>
      <c r="T621" s="59" t="n">
        <v>0.753</v>
      </c>
      <c r="U621" s="55">
        <f>IF(N621="PASS",IF(L621&gt;=0.9,"Excellent performance","Good, keep improving"),"Needs immediate attention")</f>
        <v/>
      </c>
    </row>
    <row r="622" ht="15" customHeight="1" s="39">
      <c r="A622" s="54" t="inlineStr">
        <is>
          <t>STU0621</t>
        </is>
      </c>
      <c r="B622" s="55" t="inlineStr">
        <is>
          <t>Ira Jain</t>
        </is>
      </c>
      <c r="C622" s="54" t="n">
        <v>6</v>
      </c>
      <c r="D622" s="54" t="inlineStr">
        <is>
          <t>D</t>
        </is>
      </c>
      <c r="E622" s="54" t="inlineStr">
        <is>
          <t>Female</t>
        </is>
      </c>
      <c r="F622" s="54" t="n">
        <v>27</v>
      </c>
      <c r="G622" s="54" t="n">
        <v>38</v>
      </c>
      <c r="H622" s="54" t="n">
        <v>41</v>
      </c>
      <c r="I622" s="54" t="n">
        <v>32</v>
      </c>
      <c r="J622" s="54" t="n">
        <v>60</v>
      </c>
      <c r="K622" s="54">
        <f>SUM(F622:J622)</f>
        <v/>
      </c>
      <c r="L622" s="56">
        <f>ROUND(K622/500,4)</f>
        <v/>
      </c>
      <c r="M622" s="54">
        <f>IF(L622&gt;=0.9,"A+",IF(L622&gt;=0.8,"A",IF(L622&gt;=0.7,"B",IF(L622&gt;=0.6,"C",IF(L622&gt;=0.33,"D","F")))))</f>
        <v/>
      </c>
      <c r="N622" s="54">
        <f>IF(L622&gt;=0.33,"PASS","FAIL")</f>
        <v/>
      </c>
      <c r="O622" s="54">
        <f>L622&gt;=0.33</f>
        <v/>
      </c>
      <c r="P622" s="54">
        <f>RANK(L622,$L$2:$L$1001)</f>
        <v/>
      </c>
      <c r="Q622" s="54">
        <f>SUMPRODUCT(($C$2:$C$1001=C622)*($L$2:$L$1001&gt;L622))+1</f>
        <v/>
      </c>
      <c r="R622" s="57" t="n">
        <v>46091</v>
      </c>
      <c r="S622" s="58" t="n">
        <v>0.3541666666666667</v>
      </c>
      <c r="T622" s="59" t="n">
        <v>0.61</v>
      </c>
      <c r="U622" s="55">
        <f>IF(N622="PASS",IF(L622&gt;=0.9,"Excellent performance","Good, keep improving"),"Needs immediate attention")</f>
        <v/>
      </c>
    </row>
    <row r="623" ht="15" customHeight="1" s="39">
      <c r="A623" s="54" t="inlineStr">
        <is>
          <t>STU0622</t>
        </is>
      </c>
      <c r="B623" s="55" t="inlineStr">
        <is>
          <t>Aarav Singh</t>
        </is>
      </c>
      <c r="C623" s="54" t="n">
        <v>5</v>
      </c>
      <c r="D623" s="54" t="inlineStr">
        <is>
          <t>C</t>
        </is>
      </c>
      <c r="E623" s="54" t="inlineStr">
        <is>
          <t>Male</t>
        </is>
      </c>
      <c r="F623" s="54" t="n">
        <v>69</v>
      </c>
      <c r="G623" s="54" t="n">
        <v>76</v>
      </c>
      <c r="H623" s="54" t="n">
        <v>60</v>
      </c>
      <c r="I623" s="54" t="n">
        <v>81</v>
      </c>
      <c r="J623" s="54" t="n">
        <v>88</v>
      </c>
      <c r="K623" s="54">
        <f>SUM(F623:J623)</f>
        <v/>
      </c>
      <c r="L623" s="56">
        <f>ROUND(K623/500,4)</f>
        <v/>
      </c>
      <c r="M623" s="54">
        <f>IF(L623&gt;=0.9,"A+",IF(L623&gt;=0.8,"A",IF(L623&gt;=0.7,"B",IF(L623&gt;=0.6,"C",IF(L623&gt;=0.33,"D","F")))))</f>
        <v/>
      </c>
      <c r="N623" s="54">
        <f>IF(L623&gt;=0.33,"PASS","FAIL")</f>
        <v/>
      </c>
      <c r="O623" s="54">
        <f>L623&gt;=0.33</f>
        <v/>
      </c>
      <c r="P623" s="54">
        <f>RANK(L623,$L$2:$L$1001)</f>
        <v/>
      </c>
      <c r="Q623" s="54">
        <f>SUMPRODUCT(($C$2:$C$1001=C623)*($L$2:$L$1001&gt;L623))+1</f>
        <v/>
      </c>
      <c r="R623" s="57" t="n">
        <v>46091</v>
      </c>
      <c r="S623" s="58" t="n">
        <v>0.53125</v>
      </c>
      <c r="T623" s="59" t="n">
        <v>0.911</v>
      </c>
      <c r="U623" s="55">
        <f>IF(N623="PASS",IF(L623&gt;=0.9,"Excellent performance","Good, keep improving"),"Needs immediate attention")</f>
        <v/>
      </c>
    </row>
    <row r="624" ht="15" customHeight="1" s="39">
      <c r="A624" s="54" t="inlineStr">
        <is>
          <t>STU0623</t>
        </is>
      </c>
      <c r="B624" s="55" t="inlineStr">
        <is>
          <t>Advait Sharma</t>
        </is>
      </c>
      <c r="C624" s="54" t="n">
        <v>6</v>
      </c>
      <c r="D624" s="54" t="inlineStr">
        <is>
          <t>B</t>
        </is>
      </c>
      <c r="E624" s="54" t="inlineStr">
        <is>
          <t>Male</t>
        </is>
      </c>
      <c r="F624" s="54" t="n">
        <v>90</v>
      </c>
      <c r="G624" s="54" t="n">
        <v>100</v>
      </c>
      <c r="H624" s="54" t="n">
        <v>83</v>
      </c>
      <c r="I624" s="54" t="n">
        <v>92</v>
      </c>
      <c r="J624" s="54" t="n">
        <v>97</v>
      </c>
      <c r="K624" s="54">
        <f>SUM(F624:J624)</f>
        <v/>
      </c>
      <c r="L624" s="56">
        <f>ROUND(K624/500,4)</f>
        <v/>
      </c>
      <c r="M624" s="54">
        <f>IF(L624&gt;=0.9,"A+",IF(L624&gt;=0.8,"A",IF(L624&gt;=0.7,"B",IF(L624&gt;=0.6,"C",IF(L624&gt;=0.33,"D","F")))))</f>
        <v/>
      </c>
      <c r="N624" s="54">
        <f>IF(L624&gt;=0.33,"PASS","FAIL")</f>
        <v/>
      </c>
      <c r="O624" s="54">
        <f>L624&gt;=0.33</f>
        <v/>
      </c>
      <c r="P624" s="54">
        <f>RANK(L624,$L$2:$L$1001)</f>
        <v/>
      </c>
      <c r="Q624" s="54">
        <f>SUMPRODUCT(($C$2:$C$1001=C624)*($L$2:$L$1001&gt;L624))+1</f>
        <v/>
      </c>
      <c r="R624" s="57" t="n">
        <v>46091</v>
      </c>
      <c r="S624" s="58" t="n">
        <v>0.3645833333333333</v>
      </c>
      <c r="T624" s="59" t="n">
        <v>0.915</v>
      </c>
      <c r="U624" s="55">
        <f>IF(N624="PASS",IF(L624&gt;=0.9,"Excellent performance","Good, keep improving"),"Needs immediate attention")</f>
        <v/>
      </c>
    </row>
    <row r="625" ht="15" customHeight="1" s="39">
      <c r="A625" s="54" t="inlineStr">
        <is>
          <t>STU0624</t>
        </is>
      </c>
      <c r="B625" s="55" t="inlineStr">
        <is>
          <t>Lavanya Chauhan</t>
        </is>
      </c>
      <c r="C625" s="54" t="n">
        <v>11</v>
      </c>
      <c r="D625" s="54" t="inlineStr">
        <is>
          <t>C</t>
        </is>
      </c>
      <c r="E625" s="54" t="inlineStr">
        <is>
          <t>Female</t>
        </is>
      </c>
      <c r="F625" s="54" t="n">
        <v>54</v>
      </c>
      <c r="G625" s="54" t="n">
        <v>14</v>
      </c>
      <c r="H625" s="54" t="n">
        <v>27</v>
      </c>
      <c r="I625" s="54" t="n">
        <v>51</v>
      </c>
      <c r="J625" s="54" t="n">
        <v>38</v>
      </c>
      <c r="K625" s="54">
        <f>SUM(F625:J625)</f>
        <v/>
      </c>
      <c r="L625" s="56">
        <f>ROUND(K625/500,4)</f>
        <v/>
      </c>
      <c r="M625" s="54">
        <f>IF(L625&gt;=0.9,"A+",IF(L625&gt;=0.8,"A",IF(L625&gt;=0.7,"B",IF(L625&gt;=0.6,"C",IF(L625&gt;=0.33,"D","F")))))</f>
        <v/>
      </c>
      <c r="N625" s="54">
        <f>IF(L625&gt;=0.33,"PASS","FAIL")</f>
        <v/>
      </c>
      <c r="O625" s="54">
        <f>L625&gt;=0.33</f>
        <v/>
      </c>
      <c r="P625" s="54">
        <f>RANK(L625,$L$2:$L$1001)</f>
        <v/>
      </c>
      <c r="Q625" s="54">
        <f>SUMPRODUCT(($C$2:$C$1001=C625)*($L$2:$L$1001&gt;L625))+1</f>
        <v/>
      </c>
      <c r="R625" s="57" t="n">
        <v>46091</v>
      </c>
      <c r="S625" s="58" t="n">
        <v>0.40625</v>
      </c>
      <c r="T625" s="59" t="n">
        <v>0.576</v>
      </c>
      <c r="U625" s="55">
        <f>IF(N625="PASS",IF(L625&gt;=0.9,"Excellent performance","Good, keep improving"),"Needs immediate attention")</f>
        <v/>
      </c>
    </row>
    <row r="626" ht="15" customHeight="1" s="39">
      <c r="A626" s="54" t="inlineStr">
        <is>
          <t>STU0625</t>
        </is>
      </c>
      <c r="B626" s="55" t="inlineStr">
        <is>
          <t>Vidhi Rawat</t>
        </is>
      </c>
      <c r="C626" s="54" t="n">
        <v>10</v>
      </c>
      <c r="D626" s="54" t="inlineStr">
        <is>
          <t>A</t>
        </is>
      </c>
      <c r="E626" s="54" t="inlineStr">
        <is>
          <t>Female</t>
        </is>
      </c>
      <c r="F626" s="54" t="n">
        <v>92</v>
      </c>
      <c r="G626" s="54" t="n">
        <v>58</v>
      </c>
      <c r="H626" s="54" t="n">
        <v>65</v>
      </c>
      <c r="I626" s="54" t="n">
        <v>57</v>
      </c>
      <c r="J626" s="54" t="n">
        <v>61</v>
      </c>
      <c r="K626" s="54">
        <f>SUM(F626:J626)</f>
        <v/>
      </c>
      <c r="L626" s="56">
        <f>ROUND(K626/500,4)</f>
        <v/>
      </c>
      <c r="M626" s="54">
        <f>IF(L626&gt;=0.9,"A+",IF(L626&gt;=0.8,"A",IF(L626&gt;=0.7,"B",IF(L626&gt;=0.6,"C",IF(L626&gt;=0.33,"D","F")))))</f>
        <v/>
      </c>
      <c r="N626" s="54">
        <f>IF(L626&gt;=0.33,"PASS","FAIL")</f>
        <v/>
      </c>
      <c r="O626" s="54">
        <f>L626&gt;=0.33</f>
        <v/>
      </c>
      <c r="P626" s="54">
        <f>RANK(L626,$L$2:$L$1001)</f>
        <v/>
      </c>
      <c r="Q626" s="54">
        <f>SUMPRODUCT(($C$2:$C$1001=C626)*($L$2:$L$1001&gt;L626))+1</f>
        <v/>
      </c>
      <c r="R626" s="57" t="n">
        <v>46091</v>
      </c>
      <c r="S626" s="58" t="n">
        <v>0.3958333333333333</v>
      </c>
      <c r="T626" s="59" t="n">
        <v>0.997</v>
      </c>
      <c r="U626" s="55">
        <f>IF(N626="PASS",IF(L626&gt;=0.9,"Excellent performance","Good, keep improving"),"Needs immediate attention")</f>
        <v/>
      </c>
    </row>
    <row r="627" ht="15" customHeight="1" s="39">
      <c r="A627" s="54" t="inlineStr">
        <is>
          <t>STU0626</t>
        </is>
      </c>
      <c r="B627" s="55" t="inlineStr">
        <is>
          <t>Tejas Sethi</t>
        </is>
      </c>
      <c r="C627" s="54" t="n">
        <v>1</v>
      </c>
      <c r="D627" s="54" t="inlineStr">
        <is>
          <t>C</t>
        </is>
      </c>
      <c r="E627" s="54" t="inlineStr">
        <is>
          <t>Male</t>
        </is>
      </c>
      <c r="F627" s="54" t="n">
        <v>71</v>
      </c>
      <c r="G627" s="54" t="n">
        <v>40</v>
      </c>
      <c r="H627" s="54" t="n">
        <v>70</v>
      </c>
      <c r="I627" s="54" t="n">
        <v>45</v>
      </c>
      <c r="J627" s="54" t="n">
        <v>37</v>
      </c>
      <c r="K627" s="54">
        <f>SUM(F627:J627)</f>
        <v/>
      </c>
      <c r="L627" s="56">
        <f>ROUND(K627/500,4)</f>
        <v/>
      </c>
      <c r="M627" s="54">
        <f>IF(L627&gt;=0.9,"A+",IF(L627&gt;=0.8,"A",IF(L627&gt;=0.7,"B",IF(L627&gt;=0.6,"C",IF(L627&gt;=0.33,"D","F")))))</f>
        <v/>
      </c>
      <c r="N627" s="54">
        <f>IF(L627&gt;=0.33,"PASS","FAIL")</f>
        <v/>
      </c>
      <c r="O627" s="54">
        <f>L627&gt;=0.33</f>
        <v/>
      </c>
      <c r="P627" s="54">
        <f>RANK(L627,$L$2:$L$1001)</f>
        <v/>
      </c>
      <c r="Q627" s="54">
        <f>SUMPRODUCT(($C$2:$C$1001=C627)*($L$2:$L$1001&gt;L627))+1</f>
        <v/>
      </c>
      <c r="R627" s="57" t="n">
        <v>46091</v>
      </c>
      <c r="S627" s="58" t="n">
        <v>0.53125</v>
      </c>
      <c r="T627" s="59" t="n">
        <v>0.751</v>
      </c>
      <c r="U627" s="55">
        <f>IF(N627="PASS",IF(L627&gt;=0.9,"Excellent performance","Good, keep improving"),"Needs immediate attention")</f>
        <v/>
      </c>
    </row>
    <row r="628" ht="15" customHeight="1" s="39">
      <c r="A628" s="54" t="inlineStr">
        <is>
          <t>STU0627</t>
        </is>
      </c>
      <c r="B628" s="55" t="inlineStr">
        <is>
          <t>Lavanya Sharma</t>
        </is>
      </c>
      <c r="C628" s="54" t="n">
        <v>1</v>
      </c>
      <c r="D628" s="54" t="inlineStr">
        <is>
          <t>C</t>
        </is>
      </c>
      <c r="E628" s="54" t="inlineStr">
        <is>
          <t>Female</t>
        </is>
      </c>
      <c r="F628" s="54" t="n">
        <v>58</v>
      </c>
      <c r="G628" s="54" t="n">
        <v>67</v>
      </c>
      <c r="H628" s="54" t="n">
        <v>86</v>
      </c>
      <c r="I628" s="54" t="n">
        <v>65</v>
      </c>
      <c r="J628" s="54" t="n">
        <v>69</v>
      </c>
      <c r="K628" s="54">
        <f>SUM(F628:J628)</f>
        <v/>
      </c>
      <c r="L628" s="56">
        <f>ROUND(K628/500,4)</f>
        <v/>
      </c>
      <c r="M628" s="54">
        <f>IF(L628&gt;=0.9,"A+",IF(L628&gt;=0.8,"A",IF(L628&gt;=0.7,"B",IF(L628&gt;=0.6,"C",IF(L628&gt;=0.33,"D","F")))))</f>
        <v/>
      </c>
      <c r="N628" s="54">
        <f>IF(L628&gt;=0.33,"PASS","FAIL")</f>
        <v/>
      </c>
      <c r="O628" s="54">
        <f>L628&gt;=0.33</f>
        <v/>
      </c>
      <c r="P628" s="54">
        <f>RANK(L628,$L$2:$L$1001)</f>
        <v/>
      </c>
      <c r="Q628" s="54">
        <f>SUMPRODUCT(($C$2:$C$1001=C628)*($L$2:$L$1001&gt;L628))+1</f>
        <v/>
      </c>
      <c r="R628" s="57" t="n">
        <v>46091</v>
      </c>
      <c r="S628" s="58" t="n">
        <v>0.5208333333333334</v>
      </c>
      <c r="T628" s="59" t="n">
        <v>0.979</v>
      </c>
      <c r="U628" s="55">
        <f>IF(N628="PASS",IF(L628&gt;=0.9,"Excellent performance","Good, keep improving"),"Needs immediate attention")</f>
        <v/>
      </c>
    </row>
    <row r="629" ht="15" customHeight="1" s="39">
      <c r="A629" s="54" t="inlineStr">
        <is>
          <t>STU0628</t>
        </is>
      </c>
      <c r="B629" s="55" t="inlineStr">
        <is>
          <t>Pihu Kapoor</t>
        </is>
      </c>
      <c r="C629" s="54" t="n">
        <v>1</v>
      </c>
      <c r="D629" s="54" t="inlineStr">
        <is>
          <t>B</t>
        </is>
      </c>
      <c r="E629" s="54" t="inlineStr">
        <is>
          <t>Female</t>
        </is>
      </c>
      <c r="F629" s="54" t="n">
        <v>36</v>
      </c>
      <c r="G629" s="54" t="n">
        <v>65</v>
      </c>
      <c r="H629" s="54" t="n">
        <v>34</v>
      </c>
      <c r="I629" s="54" t="n">
        <v>46</v>
      </c>
      <c r="J629" s="54" t="n">
        <v>40</v>
      </c>
      <c r="K629" s="54">
        <f>SUM(F629:J629)</f>
        <v/>
      </c>
      <c r="L629" s="56">
        <f>ROUND(K629/500,4)</f>
        <v/>
      </c>
      <c r="M629" s="54">
        <f>IF(L629&gt;=0.9,"A+",IF(L629&gt;=0.8,"A",IF(L629&gt;=0.7,"B",IF(L629&gt;=0.6,"C",IF(L629&gt;=0.33,"D","F")))))</f>
        <v/>
      </c>
      <c r="N629" s="54">
        <f>IF(L629&gt;=0.33,"PASS","FAIL")</f>
        <v/>
      </c>
      <c r="O629" s="54">
        <f>L629&gt;=0.33</f>
        <v/>
      </c>
      <c r="P629" s="54">
        <f>RANK(L629,$L$2:$L$1001)</f>
        <v/>
      </c>
      <c r="Q629" s="54">
        <f>SUMPRODUCT(($C$2:$C$1001=C629)*($L$2:$L$1001&gt;L629))+1</f>
        <v/>
      </c>
      <c r="R629" s="57" t="n">
        <v>46091</v>
      </c>
      <c r="S629" s="58" t="n">
        <v>0.4583333333333333</v>
      </c>
      <c r="T629" s="59" t="n">
        <v>0.702</v>
      </c>
      <c r="U629" s="55">
        <f>IF(N629="PASS",IF(L629&gt;=0.9,"Excellent performance","Good, keep improving"),"Needs immediate attention")</f>
        <v/>
      </c>
    </row>
    <row r="630" ht="15" customHeight="1" s="39">
      <c r="A630" s="54" t="inlineStr">
        <is>
          <t>STU0629</t>
        </is>
      </c>
      <c r="B630" s="55" t="inlineStr">
        <is>
          <t>Aditya Srivastava</t>
        </is>
      </c>
      <c r="C630" s="54" t="n">
        <v>12</v>
      </c>
      <c r="D630" s="54" t="inlineStr">
        <is>
          <t>A</t>
        </is>
      </c>
      <c r="E630" s="54" t="inlineStr">
        <is>
          <t>Male</t>
        </is>
      </c>
      <c r="F630" s="54" t="n">
        <v>68</v>
      </c>
      <c r="G630" s="54" t="n">
        <v>67</v>
      </c>
      <c r="H630" s="54" t="n">
        <v>91</v>
      </c>
      <c r="I630" s="54" t="n">
        <v>69</v>
      </c>
      <c r="J630" s="54" t="n">
        <v>67</v>
      </c>
      <c r="K630" s="54">
        <f>SUM(F630:J630)</f>
        <v/>
      </c>
      <c r="L630" s="56">
        <f>ROUND(K630/500,4)</f>
        <v/>
      </c>
      <c r="M630" s="54">
        <f>IF(L630&gt;=0.9,"A+",IF(L630&gt;=0.8,"A",IF(L630&gt;=0.7,"B",IF(L630&gt;=0.6,"C",IF(L630&gt;=0.33,"D","F")))))</f>
        <v/>
      </c>
      <c r="N630" s="54">
        <f>IF(L630&gt;=0.33,"PASS","FAIL")</f>
        <v/>
      </c>
      <c r="O630" s="54">
        <f>L630&gt;=0.33</f>
        <v/>
      </c>
      <c r="P630" s="54">
        <f>RANK(L630,$L$2:$L$1001)</f>
        <v/>
      </c>
      <c r="Q630" s="54">
        <f>SUMPRODUCT(($C$2:$C$1001=C630)*($L$2:$L$1001&gt;L630))+1</f>
        <v/>
      </c>
      <c r="R630" s="57" t="n">
        <v>46091</v>
      </c>
      <c r="S630" s="58" t="n">
        <v>0.375</v>
      </c>
      <c r="T630" s="59" t="n">
        <v>0.778</v>
      </c>
      <c r="U630" s="55">
        <f>IF(N630="PASS",IF(L630&gt;=0.9,"Excellent performance","Good, keep improving"),"Needs immediate attention")</f>
        <v/>
      </c>
    </row>
    <row r="631" ht="15" customHeight="1" s="39">
      <c r="A631" s="54" t="inlineStr">
        <is>
          <t>STU0630</t>
        </is>
      </c>
      <c r="B631" s="55" t="inlineStr">
        <is>
          <t>Om Mehta</t>
        </is>
      </c>
      <c r="C631" s="54" t="n">
        <v>10</v>
      </c>
      <c r="D631" s="54" t="inlineStr">
        <is>
          <t>D</t>
        </is>
      </c>
      <c r="E631" s="54" t="inlineStr">
        <is>
          <t>Male</t>
        </is>
      </c>
      <c r="F631" s="54" t="n">
        <v>64</v>
      </c>
      <c r="G631" s="54" t="n">
        <v>78</v>
      </c>
      <c r="H631" s="54" t="n">
        <v>79</v>
      </c>
      <c r="I631" s="54" t="n">
        <v>70</v>
      </c>
      <c r="J631" s="54" t="n">
        <v>89</v>
      </c>
      <c r="K631" s="54">
        <f>SUM(F631:J631)</f>
        <v/>
      </c>
      <c r="L631" s="56">
        <f>ROUND(K631/500,4)</f>
        <v/>
      </c>
      <c r="M631" s="54">
        <f>IF(L631&gt;=0.9,"A+",IF(L631&gt;=0.8,"A",IF(L631&gt;=0.7,"B",IF(L631&gt;=0.6,"C",IF(L631&gt;=0.33,"D","F")))))</f>
        <v/>
      </c>
      <c r="N631" s="54">
        <f>IF(L631&gt;=0.33,"PASS","FAIL")</f>
        <v/>
      </c>
      <c r="O631" s="54">
        <f>L631&gt;=0.33</f>
        <v/>
      </c>
      <c r="P631" s="54">
        <f>RANK(L631,$L$2:$L$1001)</f>
        <v/>
      </c>
      <c r="Q631" s="54">
        <f>SUMPRODUCT(($C$2:$C$1001=C631)*($L$2:$L$1001&gt;L631))+1</f>
        <v/>
      </c>
      <c r="R631" s="57" t="n">
        <v>46091</v>
      </c>
      <c r="S631" s="58" t="n">
        <v>0.4895833333333333</v>
      </c>
      <c r="T631" s="59" t="n">
        <v>0.999</v>
      </c>
      <c r="U631" s="55">
        <f>IF(N631="PASS",IF(L631&gt;=0.9,"Excellent performance","Good, keep improving"),"Needs immediate attention")</f>
        <v/>
      </c>
    </row>
    <row r="632" ht="15" customHeight="1" s="39">
      <c r="A632" s="54" t="inlineStr">
        <is>
          <t>STU0631</t>
        </is>
      </c>
      <c r="B632" s="55" t="inlineStr">
        <is>
          <t>Aadhya Iyer</t>
        </is>
      </c>
      <c r="C632" s="54" t="n">
        <v>4</v>
      </c>
      <c r="D632" s="54" t="inlineStr">
        <is>
          <t>A</t>
        </is>
      </c>
      <c r="E632" s="54" t="inlineStr">
        <is>
          <t>Female</t>
        </is>
      </c>
      <c r="F632" s="54" t="n">
        <v>80</v>
      </c>
      <c r="G632" s="54" t="n">
        <v>81</v>
      </c>
      <c r="H632" s="54" t="n">
        <v>59</v>
      </c>
      <c r="I632" s="54" t="n">
        <v>57</v>
      </c>
      <c r="J632" s="54" t="n">
        <v>49</v>
      </c>
      <c r="K632" s="54">
        <f>SUM(F632:J632)</f>
        <v/>
      </c>
      <c r="L632" s="56">
        <f>ROUND(K632/500,4)</f>
        <v/>
      </c>
      <c r="M632" s="54">
        <f>IF(L632&gt;=0.9,"A+",IF(L632&gt;=0.8,"A",IF(L632&gt;=0.7,"B",IF(L632&gt;=0.6,"C",IF(L632&gt;=0.33,"D","F")))))</f>
        <v/>
      </c>
      <c r="N632" s="54">
        <f>IF(L632&gt;=0.33,"PASS","FAIL")</f>
        <v/>
      </c>
      <c r="O632" s="54">
        <f>L632&gt;=0.33</f>
        <v/>
      </c>
      <c r="P632" s="54">
        <f>RANK(L632,$L$2:$L$1001)</f>
        <v/>
      </c>
      <c r="Q632" s="54">
        <f>SUMPRODUCT(($C$2:$C$1001=C632)*($L$2:$L$1001&gt;L632))+1</f>
        <v/>
      </c>
      <c r="R632" s="57" t="n">
        <v>46091</v>
      </c>
      <c r="S632" s="58" t="n">
        <v>0.4583333333333333</v>
      </c>
      <c r="T632" s="59" t="n">
        <v>0.843</v>
      </c>
      <c r="U632" s="55">
        <f>IF(N632="PASS",IF(L632&gt;=0.9,"Excellent performance","Good, keep improving"),"Needs immediate attention")</f>
        <v/>
      </c>
    </row>
    <row r="633" ht="15" customHeight="1" s="39">
      <c r="A633" s="54" t="inlineStr">
        <is>
          <t>STU0632</t>
        </is>
      </c>
      <c r="B633" s="55" t="inlineStr">
        <is>
          <t>Aarav Bansal</t>
        </is>
      </c>
      <c r="C633" s="54" t="n">
        <v>10</v>
      </c>
      <c r="D633" s="54" t="inlineStr">
        <is>
          <t>A</t>
        </is>
      </c>
      <c r="E633" s="54" t="inlineStr">
        <is>
          <t>Male</t>
        </is>
      </c>
      <c r="F633" s="54" t="n">
        <v>80</v>
      </c>
      <c r="G633" s="54" t="n">
        <v>44</v>
      </c>
      <c r="H633" s="54" t="n">
        <v>76</v>
      </c>
      <c r="I633" s="54" t="n">
        <v>97</v>
      </c>
      <c r="J633" s="54" t="n">
        <v>61</v>
      </c>
      <c r="K633" s="54">
        <f>SUM(F633:J633)</f>
        <v/>
      </c>
      <c r="L633" s="56">
        <f>ROUND(K633/500,4)</f>
        <v/>
      </c>
      <c r="M633" s="54">
        <f>IF(L633&gt;=0.9,"A+",IF(L633&gt;=0.8,"A",IF(L633&gt;=0.7,"B",IF(L633&gt;=0.6,"C",IF(L633&gt;=0.33,"D","F")))))</f>
        <v/>
      </c>
      <c r="N633" s="54">
        <f>IF(L633&gt;=0.33,"PASS","FAIL")</f>
        <v/>
      </c>
      <c r="O633" s="54">
        <f>L633&gt;=0.33</f>
        <v/>
      </c>
      <c r="P633" s="54">
        <f>RANK(L633,$L$2:$L$1001)</f>
        <v/>
      </c>
      <c r="Q633" s="54">
        <f>SUMPRODUCT(($C$2:$C$1001=C633)*($L$2:$L$1001&gt;L633))+1</f>
        <v/>
      </c>
      <c r="R633" s="57" t="n">
        <v>46091</v>
      </c>
      <c r="S633" s="58" t="n">
        <v>0.34375</v>
      </c>
      <c r="T633" s="59" t="n">
        <v>0.966</v>
      </c>
      <c r="U633" s="55">
        <f>IF(N633="PASS",IF(L633&gt;=0.9,"Excellent performance","Good, keep improving"),"Needs immediate attention")</f>
        <v/>
      </c>
    </row>
    <row r="634" ht="15" customHeight="1" s="39">
      <c r="A634" s="54" t="inlineStr">
        <is>
          <t>STU0633</t>
        </is>
      </c>
      <c r="B634" s="55" t="inlineStr">
        <is>
          <t>Siya Desai</t>
        </is>
      </c>
      <c r="C634" s="54" t="n">
        <v>11</v>
      </c>
      <c r="D634" s="54" t="inlineStr">
        <is>
          <t>B</t>
        </is>
      </c>
      <c r="E634" s="54" t="inlineStr">
        <is>
          <t>Female</t>
        </is>
      </c>
      <c r="F634" s="54" t="n">
        <v>56</v>
      </c>
      <c r="G634" s="54" t="n">
        <v>71</v>
      </c>
      <c r="H634" s="54" t="n">
        <v>65</v>
      </c>
      <c r="I634" s="54" t="n">
        <v>81</v>
      </c>
      <c r="J634" s="54" t="n">
        <v>100</v>
      </c>
      <c r="K634" s="54">
        <f>SUM(F634:J634)</f>
        <v/>
      </c>
      <c r="L634" s="56">
        <f>ROUND(K634/500,4)</f>
        <v/>
      </c>
      <c r="M634" s="54">
        <f>IF(L634&gt;=0.9,"A+",IF(L634&gt;=0.8,"A",IF(L634&gt;=0.7,"B",IF(L634&gt;=0.6,"C",IF(L634&gt;=0.33,"D","F")))))</f>
        <v/>
      </c>
      <c r="N634" s="54">
        <f>IF(L634&gt;=0.33,"PASS","FAIL")</f>
        <v/>
      </c>
      <c r="O634" s="54">
        <f>L634&gt;=0.33</f>
        <v/>
      </c>
      <c r="P634" s="54">
        <f>RANK(L634,$L$2:$L$1001)</f>
        <v/>
      </c>
      <c r="Q634" s="54">
        <f>SUMPRODUCT(($C$2:$C$1001=C634)*($L$2:$L$1001&gt;L634))+1</f>
        <v/>
      </c>
      <c r="R634" s="57" t="n">
        <v>46091</v>
      </c>
      <c r="S634" s="58" t="n">
        <v>0.3958333333333333</v>
      </c>
      <c r="T634" s="59" t="n">
        <v>0.787</v>
      </c>
      <c r="U634" s="55">
        <f>IF(N634="PASS",IF(L634&gt;=0.9,"Excellent performance","Good, keep improving"),"Needs immediate attention")</f>
        <v/>
      </c>
    </row>
    <row r="635" ht="15" customHeight="1" s="39">
      <c r="A635" s="54" t="inlineStr">
        <is>
          <t>STU0634</t>
        </is>
      </c>
      <c r="B635" s="55" t="inlineStr">
        <is>
          <t>Riya Rao</t>
        </is>
      </c>
      <c r="C635" s="54" t="n">
        <v>3</v>
      </c>
      <c r="D635" s="54" t="inlineStr">
        <is>
          <t>C</t>
        </is>
      </c>
      <c r="E635" s="54" t="inlineStr">
        <is>
          <t>Female</t>
        </is>
      </c>
      <c r="F635" s="54" t="n">
        <v>72</v>
      </c>
      <c r="G635" s="54" t="n">
        <v>68</v>
      </c>
      <c r="H635" s="54" t="n">
        <v>74</v>
      </c>
      <c r="I635" s="54" t="n">
        <v>55</v>
      </c>
      <c r="J635" s="54" t="n">
        <v>67</v>
      </c>
      <c r="K635" s="54">
        <f>SUM(F635:J635)</f>
        <v/>
      </c>
      <c r="L635" s="56">
        <f>ROUND(K635/500,4)</f>
        <v/>
      </c>
      <c r="M635" s="54">
        <f>IF(L635&gt;=0.9,"A+",IF(L635&gt;=0.8,"A",IF(L635&gt;=0.7,"B",IF(L635&gt;=0.6,"C",IF(L635&gt;=0.33,"D","F")))))</f>
        <v/>
      </c>
      <c r="N635" s="54">
        <f>IF(L635&gt;=0.33,"PASS","FAIL")</f>
        <v/>
      </c>
      <c r="O635" s="54">
        <f>L635&gt;=0.33</f>
        <v/>
      </c>
      <c r="P635" s="54">
        <f>RANK(L635,$L$2:$L$1001)</f>
        <v/>
      </c>
      <c r="Q635" s="54">
        <f>SUMPRODUCT(($C$2:$C$1001=C635)*($L$2:$L$1001&gt;L635))+1</f>
        <v/>
      </c>
      <c r="R635" s="57" t="n">
        <v>46091</v>
      </c>
      <c r="S635" s="58" t="n">
        <v>0.4895833333333333</v>
      </c>
      <c r="T635" s="59" t="n">
        <v>0.952</v>
      </c>
      <c r="U635" s="55">
        <f>IF(N635="PASS",IF(L635&gt;=0.9,"Excellent performance","Good, keep improving"),"Needs immediate attention")</f>
        <v/>
      </c>
    </row>
    <row r="636" ht="15" customHeight="1" s="39">
      <c r="A636" s="54" t="inlineStr">
        <is>
          <t>STU0635</t>
        </is>
      </c>
      <c r="B636" s="55" t="inlineStr">
        <is>
          <t>Sara Agarwal</t>
        </is>
      </c>
      <c r="C636" s="54" t="n">
        <v>5</v>
      </c>
      <c r="D636" s="54" t="inlineStr">
        <is>
          <t>C</t>
        </is>
      </c>
      <c r="E636" s="54" t="inlineStr">
        <is>
          <t>Female</t>
        </is>
      </c>
      <c r="F636" s="54" t="n">
        <v>22</v>
      </c>
      <c r="G636" s="54" t="n">
        <v>48</v>
      </c>
      <c r="H636" s="54" t="n">
        <v>50</v>
      </c>
      <c r="I636" s="54" t="n">
        <v>50</v>
      </c>
      <c r="J636" s="54" t="n">
        <v>63</v>
      </c>
      <c r="K636" s="54">
        <f>SUM(F636:J636)</f>
        <v/>
      </c>
      <c r="L636" s="56">
        <f>ROUND(K636/500,4)</f>
        <v/>
      </c>
      <c r="M636" s="54">
        <f>IF(L636&gt;=0.9,"A+",IF(L636&gt;=0.8,"A",IF(L636&gt;=0.7,"B",IF(L636&gt;=0.6,"C",IF(L636&gt;=0.33,"D","F")))))</f>
        <v/>
      </c>
      <c r="N636" s="54">
        <f>IF(L636&gt;=0.33,"PASS","FAIL")</f>
        <v/>
      </c>
      <c r="O636" s="54">
        <f>L636&gt;=0.33</f>
        <v/>
      </c>
      <c r="P636" s="54">
        <f>RANK(L636,$L$2:$L$1001)</f>
        <v/>
      </c>
      <c r="Q636" s="54">
        <f>SUMPRODUCT(($C$2:$C$1001=C636)*($L$2:$L$1001&gt;L636))+1</f>
        <v/>
      </c>
      <c r="R636" s="57" t="n">
        <v>46091</v>
      </c>
      <c r="S636" s="58" t="n">
        <v>0.4479166666666667</v>
      </c>
      <c r="T636" s="59" t="n">
        <v>0.724</v>
      </c>
      <c r="U636" s="55">
        <f>IF(N636="PASS",IF(L636&gt;=0.9,"Excellent performance","Good, keep improving"),"Needs immediate attention")</f>
        <v/>
      </c>
    </row>
    <row r="637" ht="15" customHeight="1" s="39">
      <c r="A637" s="54" t="inlineStr">
        <is>
          <t>STU0636</t>
        </is>
      </c>
      <c r="B637" s="55" t="inlineStr">
        <is>
          <t>Siya Sethi</t>
        </is>
      </c>
      <c r="C637" s="54" t="n">
        <v>11</v>
      </c>
      <c r="D637" s="54" t="inlineStr">
        <is>
          <t>D</t>
        </is>
      </c>
      <c r="E637" s="54" t="inlineStr">
        <is>
          <t>Female</t>
        </is>
      </c>
      <c r="F637" s="54" t="n">
        <v>57</v>
      </c>
      <c r="G637" s="54" t="n">
        <v>82</v>
      </c>
      <c r="H637" s="54" t="n">
        <v>85</v>
      </c>
      <c r="I637" s="54" t="n">
        <v>67</v>
      </c>
      <c r="J637" s="54" t="n">
        <v>62</v>
      </c>
      <c r="K637" s="54">
        <f>SUM(F637:J637)</f>
        <v/>
      </c>
      <c r="L637" s="56">
        <f>ROUND(K637/500,4)</f>
        <v/>
      </c>
      <c r="M637" s="54">
        <f>IF(L637&gt;=0.9,"A+",IF(L637&gt;=0.8,"A",IF(L637&gt;=0.7,"B",IF(L637&gt;=0.6,"C",IF(L637&gt;=0.33,"D","F")))))</f>
        <v/>
      </c>
      <c r="N637" s="54">
        <f>IF(L637&gt;=0.33,"PASS","FAIL")</f>
        <v/>
      </c>
      <c r="O637" s="54">
        <f>L637&gt;=0.33</f>
        <v/>
      </c>
      <c r="P637" s="54">
        <f>RANK(L637,$L$2:$L$1001)</f>
        <v/>
      </c>
      <c r="Q637" s="54">
        <f>SUMPRODUCT(($C$2:$C$1001=C637)*($L$2:$L$1001&gt;L637))+1</f>
        <v/>
      </c>
      <c r="R637" s="57" t="n">
        <v>46091</v>
      </c>
      <c r="S637" s="58" t="n">
        <v>0.3854166666666667</v>
      </c>
      <c r="T637" s="59" t="n">
        <v>0.963</v>
      </c>
      <c r="U637" s="55">
        <f>IF(N637="PASS",IF(L637&gt;=0.9,"Excellent performance","Good, keep improving"),"Needs immediate attention")</f>
        <v/>
      </c>
    </row>
    <row r="638" ht="15" customHeight="1" s="39">
      <c r="A638" s="54" t="inlineStr">
        <is>
          <t>STU0637</t>
        </is>
      </c>
      <c r="B638" s="55" t="inlineStr">
        <is>
          <t>Dhruv Khanna</t>
        </is>
      </c>
      <c r="C638" s="54" t="n">
        <v>7</v>
      </c>
      <c r="D638" s="54" t="inlineStr">
        <is>
          <t>C</t>
        </is>
      </c>
      <c r="E638" s="54" t="inlineStr">
        <is>
          <t>Male</t>
        </is>
      </c>
      <c r="F638" s="54" t="n">
        <v>93</v>
      </c>
      <c r="G638" s="54" t="n">
        <v>90</v>
      </c>
      <c r="H638" s="54" t="n">
        <v>86</v>
      </c>
      <c r="I638" s="54" t="n">
        <v>87</v>
      </c>
      <c r="J638" s="54" t="n">
        <v>93</v>
      </c>
      <c r="K638" s="54">
        <f>SUM(F638:J638)</f>
        <v/>
      </c>
      <c r="L638" s="56">
        <f>ROUND(K638/500,4)</f>
        <v/>
      </c>
      <c r="M638" s="54">
        <f>IF(L638&gt;=0.9,"A+",IF(L638&gt;=0.8,"A",IF(L638&gt;=0.7,"B",IF(L638&gt;=0.6,"C",IF(L638&gt;=0.33,"D","F")))))</f>
        <v/>
      </c>
      <c r="N638" s="54">
        <f>IF(L638&gt;=0.33,"PASS","FAIL")</f>
        <v/>
      </c>
      <c r="O638" s="54">
        <f>L638&gt;=0.33</f>
        <v/>
      </c>
      <c r="P638" s="54">
        <f>RANK(L638,$L$2:$L$1001)</f>
        <v/>
      </c>
      <c r="Q638" s="54">
        <f>SUMPRODUCT(($C$2:$C$1001=C638)*($L$2:$L$1001&gt;L638))+1</f>
        <v/>
      </c>
      <c r="R638" s="57" t="n">
        <v>46091</v>
      </c>
      <c r="S638" s="58" t="n">
        <v>0.3333333333333333</v>
      </c>
      <c r="T638" s="59" t="n">
        <v>0.8129999999999999</v>
      </c>
      <c r="U638" s="55">
        <f>IF(N638="PASS",IF(L638&gt;=0.9,"Excellent performance","Good, keep improving"),"Needs immediate attention")</f>
        <v/>
      </c>
    </row>
    <row r="639" ht="15" customHeight="1" s="39">
      <c r="A639" s="54" t="inlineStr">
        <is>
          <t>STU0638</t>
        </is>
      </c>
      <c r="B639" s="55" t="inlineStr">
        <is>
          <t>Sara Bansal</t>
        </is>
      </c>
      <c r="C639" s="54" t="n">
        <v>5</v>
      </c>
      <c r="D639" s="54" t="inlineStr">
        <is>
          <t>D</t>
        </is>
      </c>
      <c r="E639" s="54" t="inlineStr">
        <is>
          <t>Female</t>
        </is>
      </c>
      <c r="F639" s="54" t="n">
        <v>17</v>
      </c>
      <c r="G639" s="54" t="n">
        <v>27</v>
      </c>
      <c r="H639" s="54" t="n">
        <v>50</v>
      </c>
      <c r="I639" s="54" t="n">
        <v>41</v>
      </c>
      <c r="J639" s="54" t="n">
        <v>70</v>
      </c>
      <c r="K639" s="54">
        <f>SUM(F639:J639)</f>
        <v/>
      </c>
      <c r="L639" s="56">
        <f>ROUND(K639/500,4)</f>
        <v/>
      </c>
      <c r="M639" s="54">
        <f>IF(L639&gt;=0.9,"A+",IF(L639&gt;=0.8,"A",IF(L639&gt;=0.7,"B",IF(L639&gt;=0.6,"C",IF(L639&gt;=0.33,"D","F")))))</f>
        <v/>
      </c>
      <c r="N639" s="54">
        <f>IF(L639&gt;=0.33,"PASS","FAIL")</f>
        <v/>
      </c>
      <c r="O639" s="54">
        <f>L639&gt;=0.33</f>
        <v/>
      </c>
      <c r="P639" s="54">
        <f>RANK(L639,$L$2:$L$1001)</f>
        <v/>
      </c>
      <c r="Q639" s="54">
        <f>SUMPRODUCT(($C$2:$C$1001=C639)*($L$2:$L$1001&gt;L639))+1</f>
        <v/>
      </c>
      <c r="R639" s="57" t="n">
        <v>46091</v>
      </c>
      <c r="S639" s="58" t="n">
        <v>0.3333333333333333</v>
      </c>
      <c r="T639" s="59" t="n">
        <v>0.765</v>
      </c>
      <c r="U639" s="55">
        <f>IF(N639="PASS",IF(L639&gt;=0.9,"Excellent performance","Good, keep improving"),"Needs immediate attention")</f>
        <v/>
      </c>
    </row>
    <row r="640" ht="15" customHeight="1" s="39">
      <c r="A640" s="54" t="inlineStr">
        <is>
          <t>STU0639</t>
        </is>
      </c>
      <c r="B640" s="55" t="inlineStr">
        <is>
          <t>Sahil Bhat</t>
        </is>
      </c>
      <c r="C640" s="54" t="n">
        <v>7</v>
      </c>
      <c r="D640" s="54" t="inlineStr">
        <is>
          <t>B</t>
        </is>
      </c>
      <c r="E640" s="54" t="inlineStr">
        <is>
          <t>Male</t>
        </is>
      </c>
      <c r="F640" s="54" t="n">
        <v>87</v>
      </c>
      <c r="G640" s="54" t="n">
        <v>95</v>
      </c>
      <c r="H640" s="54" t="n">
        <v>81</v>
      </c>
      <c r="I640" s="54" t="n">
        <v>81</v>
      </c>
      <c r="J640" s="54" t="n">
        <v>94</v>
      </c>
      <c r="K640" s="54">
        <f>SUM(F640:J640)</f>
        <v/>
      </c>
      <c r="L640" s="56">
        <f>ROUND(K640/500,4)</f>
        <v/>
      </c>
      <c r="M640" s="54">
        <f>IF(L640&gt;=0.9,"A+",IF(L640&gt;=0.8,"A",IF(L640&gt;=0.7,"B",IF(L640&gt;=0.6,"C",IF(L640&gt;=0.33,"D","F")))))</f>
        <v/>
      </c>
      <c r="N640" s="54">
        <f>IF(L640&gt;=0.33,"PASS","FAIL")</f>
        <v/>
      </c>
      <c r="O640" s="54">
        <f>L640&gt;=0.33</f>
        <v/>
      </c>
      <c r="P640" s="54">
        <f>RANK(L640,$L$2:$L$1001)</f>
        <v/>
      </c>
      <c r="Q640" s="54">
        <f>SUMPRODUCT(($C$2:$C$1001=C640)*($L$2:$L$1001&gt;L640))+1</f>
        <v/>
      </c>
      <c r="R640" s="57" t="n">
        <v>46091</v>
      </c>
      <c r="S640" s="58" t="n">
        <v>0.40625</v>
      </c>
      <c r="T640" s="59" t="n">
        <v>0.949</v>
      </c>
      <c r="U640" s="55">
        <f>IF(N640="PASS",IF(L640&gt;=0.9,"Excellent performance","Good, keep improving"),"Needs immediate attention")</f>
        <v/>
      </c>
    </row>
    <row r="641" ht="15" customHeight="1" s="39">
      <c r="A641" s="54" t="inlineStr">
        <is>
          <t>STU0640</t>
        </is>
      </c>
      <c r="B641" s="55" t="inlineStr">
        <is>
          <t>Chirag Ghosh</t>
        </is>
      </c>
      <c r="C641" s="54" t="n">
        <v>12</v>
      </c>
      <c r="D641" s="54" t="inlineStr">
        <is>
          <t>C</t>
        </is>
      </c>
      <c r="E641" s="54" t="inlineStr">
        <is>
          <t>Male</t>
        </is>
      </c>
      <c r="F641" s="54" t="n">
        <v>94</v>
      </c>
      <c r="G641" s="54" t="n">
        <v>89</v>
      </c>
      <c r="H641" s="54" t="n">
        <v>84</v>
      </c>
      <c r="I641" s="54" t="n">
        <v>84</v>
      </c>
      <c r="J641" s="54" t="n">
        <v>92</v>
      </c>
      <c r="K641" s="54">
        <f>SUM(F641:J641)</f>
        <v/>
      </c>
      <c r="L641" s="56">
        <f>ROUND(K641/500,4)</f>
        <v/>
      </c>
      <c r="M641" s="54">
        <f>IF(L641&gt;=0.9,"A+",IF(L641&gt;=0.8,"A",IF(L641&gt;=0.7,"B",IF(L641&gt;=0.6,"C",IF(L641&gt;=0.33,"D","F")))))</f>
        <v/>
      </c>
      <c r="N641" s="54">
        <f>IF(L641&gt;=0.33,"PASS","FAIL")</f>
        <v/>
      </c>
      <c r="O641" s="54">
        <f>L641&gt;=0.33</f>
        <v/>
      </c>
      <c r="P641" s="54">
        <f>RANK(L641,$L$2:$L$1001)</f>
        <v/>
      </c>
      <c r="Q641" s="54">
        <f>SUMPRODUCT(($C$2:$C$1001=C641)*($L$2:$L$1001&gt;L641))+1</f>
        <v/>
      </c>
      <c r="R641" s="57" t="n">
        <v>46091</v>
      </c>
      <c r="S641" s="58" t="n">
        <v>0.4791666666666667</v>
      </c>
      <c r="T641" s="59" t="n">
        <v>0.986</v>
      </c>
      <c r="U641" s="55">
        <f>IF(N641="PASS",IF(L641&gt;=0.9,"Excellent performance","Good, keep improving"),"Needs immediate attention")</f>
        <v/>
      </c>
    </row>
    <row r="642" ht="15" customHeight="1" s="39">
      <c r="A642" s="54" t="inlineStr">
        <is>
          <t>STU0641</t>
        </is>
      </c>
      <c r="B642" s="55" t="inlineStr">
        <is>
          <t>Fatima Chopra</t>
        </is>
      </c>
      <c r="C642" s="54" t="n">
        <v>4</v>
      </c>
      <c r="D642" s="54" t="inlineStr">
        <is>
          <t>A</t>
        </is>
      </c>
      <c r="E642" s="54" t="inlineStr">
        <is>
          <t>Female</t>
        </is>
      </c>
      <c r="F642" s="54" t="n">
        <v>74</v>
      </c>
      <c r="G642" s="54" t="n">
        <v>73</v>
      </c>
      <c r="H642" s="54" t="n">
        <v>67</v>
      </c>
      <c r="I642" s="54" t="n">
        <v>54</v>
      </c>
      <c r="J642" s="54" t="n">
        <v>84</v>
      </c>
      <c r="K642" s="54">
        <f>SUM(F642:J642)</f>
        <v/>
      </c>
      <c r="L642" s="56">
        <f>ROUND(K642/500,4)</f>
        <v/>
      </c>
      <c r="M642" s="54">
        <f>IF(L642&gt;=0.9,"A+",IF(L642&gt;=0.8,"A",IF(L642&gt;=0.7,"B",IF(L642&gt;=0.6,"C",IF(L642&gt;=0.33,"D","F")))))</f>
        <v/>
      </c>
      <c r="N642" s="54">
        <f>IF(L642&gt;=0.33,"PASS","FAIL")</f>
        <v/>
      </c>
      <c r="O642" s="54">
        <f>L642&gt;=0.33</f>
        <v/>
      </c>
      <c r="P642" s="54">
        <f>RANK(L642,$L$2:$L$1001)</f>
        <v/>
      </c>
      <c r="Q642" s="54">
        <f>SUMPRODUCT(($C$2:$C$1001=C642)*($L$2:$L$1001&gt;L642))+1</f>
        <v/>
      </c>
      <c r="R642" s="57" t="n">
        <v>46091</v>
      </c>
      <c r="S642" s="58" t="n">
        <v>0.5208333333333334</v>
      </c>
      <c r="T642" s="59" t="n">
        <v>0.973</v>
      </c>
      <c r="U642" s="55">
        <f>IF(N642="PASS",IF(L642&gt;=0.9,"Excellent performance","Good, keep improving"),"Needs immediate attention")</f>
        <v/>
      </c>
    </row>
    <row r="643" ht="15" customHeight="1" s="39">
      <c r="A643" s="54" t="inlineStr">
        <is>
          <t>STU0642</t>
        </is>
      </c>
      <c r="B643" s="55" t="inlineStr">
        <is>
          <t>Gaurav Mishra</t>
        </is>
      </c>
      <c r="C643" s="54" t="n">
        <v>6</v>
      </c>
      <c r="D643" s="54" t="inlineStr">
        <is>
          <t>C</t>
        </is>
      </c>
      <c r="E643" s="54" t="inlineStr">
        <is>
          <t>Male</t>
        </is>
      </c>
      <c r="F643" s="54" t="n">
        <v>87</v>
      </c>
      <c r="G643" s="54" t="n">
        <v>95</v>
      </c>
      <c r="H643" s="54" t="n">
        <v>96</v>
      </c>
      <c r="I643" s="54" t="n">
        <v>84</v>
      </c>
      <c r="J643" s="54" t="n">
        <v>82</v>
      </c>
      <c r="K643" s="54">
        <f>SUM(F643:J643)</f>
        <v/>
      </c>
      <c r="L643" s="56">
        <f>ROUND(K643/500,4)</f>
        <v/>
      </c>
      <c r="M643" s="54">
        <f>IF(L643&gt;=0.9,"A+",IF(L643&gt;=0.8,"A",IF(L643&gt;=0.7,"B",IF(L643&gt;=0.6,"C",IF(L643&gt;=0.33,"D","F")))))</f>
        <v/>
      </c>
      <c r="N643" s="54">
        <f>IF(L643&gt;=0.33,"PASS","FAIL")</f>
        <v/>
      </c>
      <c r="O643" s="54">
        <f>L643&gt;=0.33</f>
        <v/>
      </c>
      <c r="P643" s="54">
        <f>RANK(L643,$L$2:$L$1001)</f>
        <v/>
      </c>
      <c r="Q643" s="54">
        <f>SUMPRODUCT(($C$2:$C$1001=C643)*($L$2:$L$1001&gt;L643))+1</f>
        <v/>
      </c>
      <c r="R643" s="57" t="n">
        <v>46091</v>
      </c>
      <c r="S643" s="58" t="n">
        <v>0.5104166666666666</v>
      </c>
      <c r="T643" s="59" t="n">
        <v>0.977</v>
      </c>
      <c r="U643" s="55">
        <f>IF(N643="PASS",IF(L643&gt;=0.9,"Excellent performance","Good, keep improving"),"Needs immediate attention")</f>
        <v/>
      </c>
    </row>
    <row r="644" ht="15" customHeight="1" s="39">
      <c r="A644" s="54" t="inlineStr">
        <is>
          <t>STU0643</t>
        </is>
      </c>
      <c r="B644" s="55" t="inlineStr">
        <is>
          <t>Atharv Saxena</t>
        </is>
      </c>
      <c r="C644" s="54" t="n">
        <v>9</v>
      </c>
      <c r="D644" s="54" t="inlineStr">
        <is>
          <t>C</t>
        </is>
      </c>
      <c r="E644" s="54" t="inlineStr">
        <is>
          <t>Male</t>
        </is>
      </c>
      <c r="F644" s="54" t="n">
        <v>85</v>
      </c>
      <c r="G644" s="54" t="n">
        <v>51</v>
      </c>
      <c r="H644" s="54" t="n">
        <v>62</v>
      </c>
      <c r="I644" s="54" t="n">
        <v>73</v>
      </c>
      <c r="J644" s="54" t="n">
        <v>71</v>
      </c>
      <c r="K644" s="54">
        <f>SUM(F644:J644)</f>
        <v/>
      </c>
      <c r="L644" s="56">
        <f>ROUND(K644/500,4)</f>
        <v/>
      </c>
      <c r="M644" s="54">
        <f>IF(L644&gt;=0.9,"A+",IF(L644&gt;=0.8,"A",IF(L644&gt;=0.7,"B",IF(L644&gt;=0.6,"C",IF(L644&gt;=0.33,"D","F")))))</f>
        <v/>
      </c>
      <c r="N644" s="54">
        <f>IF(L644&gt;=0.33,"PASS","FAIL")</f>
        <v/>
      </c>
      <c r="O644" s="54">
        <f>L644&gt;=0.33</f>
        <v/>
      </c>
      <c r="P644" s="54">
        <f>RANK(L644,$L$2:$L$1001)</f>
        <v/>
      </c>
      <c r="Q644" s="54">
        <f>SUMPRODUCT(($C$2:$C$1001=C644)*($L$2:$L$1001&gt;L644))+1</f>
        <v/>
      </c>
      <c r="R644" s="57" t="n">
        <v>46091</v>
      </c>
      <c r="S644" s="58" t="n">
        <v>0.5104166666666666</v>
      </c>
      <c r="T644" s="59" t="n">
        <v>0.993</v>
      </c>
      <c r="U644" s="55">
        <f>IF(N644="PASS",IF(L644&gt;=0.9,"Excellent performance","Good, keep improving"),"Needs immediate attention")</f>
        <v/>
      </c>
    </row>
    <row r="645" ht="15" customHeight="1" s="39">
      <c r="A645" s="54" t="inlineStr">
        <is>
          <t>STU0644</t>
        </is>
      </c>
      <c r="B645" s="55" t="inlineStr">
        <is>
          <t>Imran Chauhan</t>
        </is>
      </c>
      <c r="C645" s="54" t="n">
        <v>7</v>
      </c>
      <c r="D645" s="54" t="inlineStr">
        <is>
          <t>A</t>
        </is>
      </c>
      <c r="E645" s="54" t="inlineStr">
        <is>
          <t>Male</t>
        </is>
      </c>
      <c r="F645" s="54" t="n">
        <v>88</v>
      </c>
      <c r="G645" s="54" t="n">
        <v>97</v>
      </c>
      <c r="H645" s="54" t="n">
        <v>90</v>
      </c>
      <c r="I645" s="54" t="n">
        <v>82</v>
      </c>
      <c r="J645" s="54" t="n">
        <v>93</v>
      </c>
      <c r="K645" s="54">
        <f>SUM(F645:J645)</f>
        <v/>
      </c>
      <c r="L645" s="56">
        <f>ROUND(K645/500,4)</f>
        <v/>
      </c>
      <c r="M645" s="54">
        <f>IF(L645&gt;=0.9,"A+",IF(L645&gt;=0.8,"A",IF(L645&gt;=0.7,"B",IF(L645&gt;=0.6,"C",IF(L645&gt;=0.33,"D","F")))))</f>
        <v/>
      </c>
      <c r="N645" s="54">
        <f>IF(L645&gt;=0.33,"PASS","FAIL")</f>
        <v/>
      </c>
      <c r="O645" s="54">
        <f>L645&gt;=0.33</f>
        <v/>
      </c>
      <c r="P645" s="54">
        <f>RANK(L645,$L$2:$L$1001)</f>
        <v/>
      </c>
      <c r="Q645" s="54">
        <f>SUMPRODUCT(($C$2:$C$1001=C645)*($L$2:$L$1001&gt;L645))+1</f>
        <v/>
      </c>
      <c r="R645" s="57" t="n">
        <v>46091</v>
      </c>
      <c r="S645" s="58" t="n">
        <v>0.4895833333333333</v>
      </c>
      <c r="T645" s="59" t="n">
        <v>0.819</v>
      </c>
      <c r="U645" s="55">
        <f>IF(N645="PASS",IF(L645&gt;=0.9,"Excellent performance","Good, keep improving"),"Needs immediate attention")</f>
        <v/>
      </c>
    </row>
    <row r="646" ht="15" customHeight="1" s="39">
      <c r="A646" s="54" t="inlineStr">
        <is>
          <t>STU0645</t>
        </is>
      </c>
      <c r="B646" s="55" t="inlineStr">
        <is>
          <t>Ojasvi Tiwari</t>
        </is>
      </c>
      <c r="C646" s="54" t="n">
        <v>5</v>
      </c>
      <c r="D646" s="54" t="inlineStr">
        <is>
          <t>A</t>
        </is>
      </c>
      <c r="E646" s="54" t="inlineStr">
        <is>
          <t>Female</t>
        </is>
      </c>
      <c r="F646" s="54" t="n">
        <v>74</v>
      </c>
      <c r="G646" s="54" t="n">
        <v>47</v>
      </c>
      <c r="H646" s="54" t="n">
        <v>80</v>
      </c>
      <c r="I646" s="54" t="n">
        <v>48</v>
      </c>
      <c r="J646" s="54" t="n">
        <v>68</v>
      </c>
      <c r="K646" s="54">
        <f>SUM(F646:J646)</f>
        <v/>
      </c>
      <c r="L646" s="56">
        <f>ROUND(K646/500,4)</f>
        <v/>
      </c>
      <c r="M646" s="54">
        <f>IF(L646&gt;=0.9,"A+",IF(L646&gt;=0.8,"A",IF(L646&gt;=0.7,"B",IF(L646&gt;=0.6,"C",IF(L646&gt;=0.33,"D","F")))))</f>
        <v/>
      </c>
      <c r="N646" s="54">
        <f>IF(L646&gt;=0.33,"PASS","FAIL")</f>
        <v/>
      </c>
      <c r="O646" s="54">
        <f>L646&gt;=0.33</f>
        <v/>
      </c>
      <c r="P646" s="54">
        <f>RANK(L646,$L$2:$L$1001)</f>
        <v/>
      </c>
      <c r="Q646" s="54">
        <f>SUMPRODUCT(($C$2:$C$1001=C646)*($L$2:$L$1001&gt;L646))+1</f>
        <v/>
      </c>
      <c r="R646" s="57" t="n">
        <v>46091</v>
      </c>
      <c r="S646" s="58" t="n">
        <v>0.53125</v>
      </c>
      <c r="T646" s="59" t="n">
        <v>0.754</v>
      </c>
      <c r="U646" s="55">
        <f>IF(N646="PASS",IF(L646&gt;=0.9,"Excellent performance","Good, keep improving"),"Needs immediate attention")</f>
        <v/>
      </c>
    </row>
    <row r="647" ht="15" customHeight="1" s="39">
      <c r="A647" s="54" t="inlineStr">
        <is>
          <t>STU0646</t>
        </is>
      </c>
      <c r="B647" s="55" t="inlineStr">
        <is>
          <t>Pranav Jain</t>
        </is>
      </c>
      <c r="C647" s="54" t="n">
        <v>1</v>
      </c>
      <c r="D647" s="54" t="inlineStr">
        <is>
          <t>C</t>
        </is>
      </c>
      <c r="E647" s="54" t="inlineStr">
        <is>
          <t>Male</t>
        </is>
      </c>
      <c r="F647" s="54" t="n">
        <v>57</v>
      </c>
      <c r="G647" s="54" t="n">
        <v>75</v>
      </c>
      <c r="H647" s="54" t="n">
        <v>78</v>
      </c>
      <c r="I647" s="54" t="n">
        <v>73</v>
      </c>
      <c r="J647" s="54" t="n">
        <v>82</v>
      </c>
      <c r="K647" s="54">
        <f>SUM(F647:J647)</f>
        <v/>
      </c>
      <c r="L647" s="56">
        <f>ROUND(K647/500,4)</f>
        <v/>
      </c>
      <c r="M647" s="54">
        <f>IF(L647&gt;=0.9,"A+",IF(L647&gt;=0.8,"A",IF(L647&gt;=0.7,"B",IF(L647&gt;=0.6,"C",IF(L647&gt;=0.33,"D","F")))))</f>
        <v/>
      </c>
      <c r="N647" s="54">
        <f>IF(L647&gt;=0.33,"PASS","FAIL")</f>
        <v/>
      </c>
      <c r="O647" s="54">
        <f>L647&gt;=0.33</f>
        <v/>
      </c>
      <c r="P647" s="54">
        <f>RANK(L647,$L$2:$L$1001)</f>
        <v/>
      </c>
      <c r="Q647" s="54">
        <f>SUMPRODUCT(($C$2:$C$1001=C647)*($L$2:$L$1001&gt;L647))+1</f>
        <v/>
      </c>
      <c r="R647" s="57" t="n">
        <v>46091</v>
      </c>
      <c r="S647" s="58" t="n">
        <v>0.3958333333333333</v>
      </c>
      <c r="T647" s="59" t="n">
        <v>0.834</v>
      </c>
      <c r="U647" s="55">
        <f>IF(N647="PASS",IF(L647&gt;=0.9,"Excellent performance","Good, keep improving"),"Needs immediate attention")</f>
        <v/>
      </c>
    </row>
    <row r="648" ht="15" customHeight="1" s="39">
      <c r="A648" s="54" t="inlineStr">
        <is>
          <t>STU0647</t>
        </is>
      </c>
      <c r="B648" s="55" t="inlineStr">
        <is>
          <t>Ojasvi Sharma</t>
        </is>
      </c>
      <c r="C648" s="54" t="n">
        <v>5</v>
      </c>
      <c r="D648" s="54" t="inlineStr">
        <is>
          <t>C</t>
        </is>
      </c>
      <c r="E648" s="54" t="inlineStr">
        <is>
          <t>Female</t>
        </is>
      </c>
      <c r="F648" s="54" t="n">
        <v>57</v>
      </c>
      <c r="G648" s="54" t="n">
        <v>52</v>
      </c>
      <c r="H648" s="54" t="n">
        <v>78</v>
      </c>
      <c r="I648" s="54" t="n">
        <v>72</v>
      </c>
      <c r="J648" s="54" t="n">
        <v>92</v>
      </c>
      <c r="K648" s="54">
        <f>SUM(F648:J648)</f>
        <v/>
      </c>
      <c r="L648" s="56">
        <f>ROUND(K648/500,4)</f>
        <v/>
      </c>
      <c r="M648" s="54">
        <f>IF(L648&gt;=0.9,"A+",IF(L648&gt;=0.8,"A",IF(L648&gt;=0.7,"B",IF(L648&gt;=0.6,"C",IF(L648&gt;=0.33,"D","F")))))</f>
        <v/>
      </c>
      <c r="N648" s="54">
        <f>IF(L648&gt;=0.33,"PASS","FAIL")</f>
        <v/>
      </c>
      <c r="O648" s="54">
        <f>L648&gt;=0.33</f>
        <v/>
      </c>
      <c r="P648" s="54">
        <f>RANK(L648,$L$2:$L$1001)</f>
        <v/>
      </c>
      <c r="Q648" s="54">
        <f>SUMPRODUCT(($C$2:$C$1001=C648)*($L$2:$L$1001&gt;L648))+1</f>
        <v/>
      </c>
      <c r="R648" s="57" t="n">
        <v>46091</v>
      </c>
      <c r="S648" s="58" t="n">
        <v>0.3958333333333333</v>
      </c>
      <c r="T648" s="59" t="n">
        <v>0.8179999999999999</v>
      </c>
      <c r="U648" s="55">
        <f>IF(N648="PASS",IF(L648&gt;=0.9,"Excellent performance","Good, keep improving"),"Needs immediate attention")</f>
        <v/>
      </c>
    </row>
    <row r="649" ht="15" customHeight="1" s="39">
      <c r="A649" s="54" t="inlineStr">
        <is>
          <t>STU0648</t>
        </is>
      </c>
      <c r="B649" s="55" t="inlineStr">
        <is>
          <t>Atharv Bose</t>
        </is>
      </c>
      <c r="C649" s="54" t="n">
        <v>5</v>
      </c>
      <c r="D649" s="54" t="inlineStr">
        <is>
          <t>A</t>
        </is>
      </c>
      <c r="E649" s="54" t="inlineStr">
        <is>
          <t>Male</t>
        </is>
      </c>
      <c r="F649" s="54" t="n">
        <v>84</v>
      </c>
      <c r="G649" s="54" t="n">
        <v>63</v>
      </c>
      <c r="H649" s="54" t="n">
        <v>86</v>
      </c>
      <c r="I649" s="54" t="n">
        <v>83</v>
      </c>
      <c r="J649" s="54" t="n">
        <v>57</v>
      </c>
      <c r="K649" s="54">
        <f>SUM(F649:J649)</f>
        <v/>
      </c>
      <c r="L649" s="56">
        <f>ROUND(K649/500,4)</f>
        <v/>
      </c>
      <c r="M649" s="54">
        <f>IF(L649&gt;=0.9,"A+",IF(L649&gt;=0.8,"A",IF(L649&gt;=0.7,"B",IF(L649&gt;=0.6,"C",IF(L649&gt;=0.33,"D","F")))))</f>
        <v/>
      </c>
      <c r="N649" s="54">
        <f>IF(L649&gt;=0.33,"PASS","FAIL")</f>
        <v/>
      </c>
      <c r="O649" s="54">
        <f>L649&gt;=0.33</f>
        <v/>
      </c>
      <c r="P649" s="54">
        <f>RANK(L649,$L$2:$L$1001)</f>
        <v/>
      </c>
      <c r="Q649" s="54">
        <f>SUMPRODUCT(($C$2:$C$1001=C649)*($L$2:$L$1001&gt;L649))+1</f>
        <v/>
      </c>
      <c r="R649" s="57" t="n">
        <v>46091</v>
      </c>
      <c r="S649" s="58" t="n">
        <v>0.5104166666666666</v>
      </c>
      <c r="T649" s="59" t="n">
        <v>0.96</v>
      </c>
      <c r="U649" s="55">
        <f>IF(N649="PASS",IF(L649&gt;=0.9,"Excellent performance","Good, keep improving"),"Needs immediate attention")</f>
        <v/>
      </c>
    </row>
    <row r="650" ht="15" customHeight="1" s="39">
      <c r="A650" s="54" t="inlineStr">
        <is>
          <t>STU0649</t>
        </is>
      </c>
      <c r="B650" s="55" t="inlineStr">
        <is>
          <t>Riya Khanna</t>
        </is>
      </c>
      <c r="C650" s="54" t="n">
        <v>7</v>
      </c>
      <c r="D650" s="54" t="inlineStr">
        <is>
          <t>B</t>
        </is>
      </c>
      <c r="E650" s="54" t="inlineStr">
        <is>
          <t>Female</t>
        </is>
      </c>
      <c r="F650" s="54" t="n">
        <v>45</v>
      </c>
      <c r="G650" s="54" t="n">
        <v>65</v>
      </c>
      <c r="H650" s="54" t="n">
        <v>71</v>
      </c>
      <c r="I650" s="54" t="n">
        <v>57</v>
      </c>
      <c r="J650" s="54" t="n">
        <v>60</v>
      </c>
      <c r="K650" s="54">
        <f>SUM(F650:J650)</f>
        <v/>
      </c>
      <c r="L650" s="56">
        <f>ROUND(K650/500,4)</f>
        <v/>
      </c>
      <c r="M650" s="54">
        <f>IF(L650&gt;=0.9,"A+",IF(L650&gt;=0.8,"A",IF(L650&gt;=0.7,"B",IF(L650&gt;=0.6,"C",IF(L650&gt;=0.33,"D","F")))))</f>
        <v/>
      </c>
      <c r="N650" s="54">
        <f>IF(L650&gt;=0.33,"PASS","FAIL")</f>
        <v/>
      </c>
      <c r="O650" s="54">
        <f>L650&gt;=0.33</f>
        <v/>
      </c>
      <c r="P650" s="54">
        <f>RANK(L650,$L$2:$L$1001)</f>
        <v/>
      </c>
      <c r="Q650" s="54">
        <f>SUMPRODUCT(($C$2:$C$1001=C650)*($L$2:$L$1001&gt;L650))+1</f>
        <v/>
      </c>
      <c r="R650" s="57" t="n">
        <v>46091</v>
      </c>
      <c r="S650" s="58" t="n">
        <v>0.4166666666666667</v>
      </c>
      <c r="T650" s="59" t="n">
        <v>0.995</v>
      </c>
      <c r="U650" s="55">
        <f>IF(N650="PASS",IF(L650&gt;=0.9,"Excellent performance","Good, keep improving"),"Needs immediate attention")</f>
        <v/>
      </c>
    </row>
    <row r="651" ht="15" customHeight="1" s="39">
      <c r="A651" s="54" t="inlineStr">
        <is>
          <t>STU0650</t>
        </is>
      </c>
      <c r="B651" s="55" t="inlineStr">
        <is>
          <t>Manav Iyer</t>
        </is>
      </c>
      <c r="C651" s="54" t="n">
        <v>6</v>
      </c>
      <c r="D651" s="54" t="inlineStr">
        <is>
          <t>C</t>
        </is>
      </c>
      <c r="E651" s="54" t="inlineStr">
        <is>
          <t>Male</t>
        </is>
      </c>
      <c r="F651" s="54" t="n">
        <v>40</v>
      </c>
      <c r="G651" s="54" t="n">
        <v>52</v>
      </c>
      <c r="H651" s="54" t="n">
        <v>30</v>
      </c>
      <c r="I651" s="54" t="n">
        <v>19</v>
      </c>
      <c r="J651" s="54" t="n">
        <v>45</v>
      </c>
      <c r="K651" s="54">
        <f>SUM(F651:J651)</f>
        <v/>
      </c>
      <c r="L651" s="56">
        <f>ROUND(K651/500,4)</f>
        <v/>
      </c>
      <c r="M651" s="54">
        <f>IF(L651&gt;=0.9,"A+",IF(L651&gt;=0.8,"A",IF(L651&gt;=0.7,"B",IF(L651&gt;=0.6,"C",IF(L651&gt;=0.33,"D","F")))))</f>
        <v/>
      </c>
      <c r="N651" s="54">
        <f>IF(L651&gt;=0.33,"PASS","FAIL")</f>
        <v/>
      </c>
      <c r="O651" s="54">
        <f>L651&gt;=0.33</f>
        <v/>
      </c>
      <c r="P651" s="54">
        <f>RANK(L651,$L$2:$L$1001)</f>
        <v/>
      </c>
      <c r="Q651" s="54">
        <f>SUMPRODUCT(($C$2:$C$1001=C651)*($L$2:$L$1001&gt;L651))+1</f>
        <v/>
      </c>
      <c r="R651" s="57" t="n">
        <v>46091</v>
      </c>
      <c r="S651" s="58" t="n">
        <v>0.53125</v>
      </c>
      <c r="T651" s="59" t="n">
        <v>0.5669999999999999</v>
      </c>
      <c r="U651" s="55">
        <f>IF(N651="PASS",IF(L651&gt;=0.9,"Excellent performance","Good, keep improving"),"Needs immediate attention")</f>
        <v/>
      </c>
    </row>
    <row r="652" ht="15" customHeight="1" s="39">
      <c r="A652" s="54" t="inlineStr">
        <is>
          <t>STU0651</t>
        </is>
      </c>
      <c r="B652" s="55" t="inlineStr">
        <is>
          <t>Pooja Patel</t>
        </is>
      </c>
      <c r="C652" s="54" t="n">
        <v>2</v>
      </c>
      <c r="D652" s="54" t="inlineStr">
        <is>
          <t>D</t>
        </is>
      </c>
      <c r="E652" s="54" t="inlineStr">
        <is>
          <t>Female</t>
        </is>
      </c>
      <c r="F652" s="54" t="n">
        <v>74</v>
      </c>
      <c r="G652" s="54" t="n">
        <v>63</v>
      </c>
      <c r="H652" s="54" t="n">
        <v>69</v>
      </c>
      <c r="I652" s="54" t="n">
        <v>84</v>
      </c>
      <c r="J652" s="54" t="n">
        <v>58</v>
      </c>
      <c r="K652" s="54">
        <f>SUM(F652:J652)</f>
        <v/>
      </c>
      <c r="L652" s="56">
        <f>ROUND(K652/500,4)</f>
        <v/>
      </c>
      <c r="M652" s="54">
        <f>IF(L652&gt;=0.9,"A+",IF(L652&gt;=0.8,"A",IF(L652&gt;=0.7,"B",IF(L652&gt;=0.6,"C",IF(L652&gt;=0.33,"D","F")))))</f>
        <v/>
      </c>
      <c r="N652" s="54">
        <f>IF(L652&gt;=0.33,"PASS","FAIL")</f>
        <v/>
      </c>
      <c r="O652" s="54">
        <f>L652&gt;=0.33</f>
        <v/>
      </c>
      <c r="P652" s="54">
        <f>RANK(L652,$L$2:$L$1001)</f>
        <v/>
      </c>
      <c r="Q652" s="54">
        <f>SUMPRODUCT(($C$2:$C$1001=C652)*($L$2:$L$1001&gt;L652))+1</f>
        <v/>
      </c>
      <c r="R652" s="57" t="n">
        <v>46091</v>
      </c>
      <c r="S652" s="58" t="n">
        <v>0.53125</v>
      </c>
      <c r="T652" s="59" t="n">
        <v>0.792</v>
      </c>
      <c r="U652" s="55">
        <f>IF(N652="PASS",IF(L652&gt;=0.9,"Excellent performance","Good, keep improving"),"Needs immediate attention")</f>
        <v/>
      </c>
    </row>
    <row r="653" ht="15" customHeight="1" s="39">
      <c r="A653" s="54" t="inlineStr">
        <is>
          <t>STU0652</t>
        </is>
      </c>
      <c r="B653" s="55" t="inlineStr">
        <is>
          <t>Vivaan Srivastava</t>
        </is>
      </c>
      <c r="C653" s="54" t="n">
        <v>8</v>
      </c>
      <c r="D653" s="54" t="inlineStr">
        <is>
          <t>D</t>
        </is>
      </c>
      <c r="E653" s="54" t="inlineStr">
        <is>
          <t>Male</t>
        </is>
      </c>
      <c r="F653" s="54" t="n">
        <v>78</v>
      </c>
      <c r="G653" s="54" t="n">
        <v>72</v>
      </c>
      <c r="H653" s="54" t="n">
        <v>39</v>
      </c>
      <c r="I653" s="54" t="n">
        <v>76</v>
      </c>
      <c r="J653" s="54" t="n">
        <v>71</v>
      </c>
      <c r="K653" s="54">
        <f>SUM(F653:J653)</f>
        <v/>
      </c>
      <c r="L653" s="56">
        <f>ROUND(K653/500,4)</f>
        <v/>
      </c>
      <c r="M653" s="54">
        <f>IF(L653&gt;=0.9,"A+",IF(L653&gt;=0.8,"A",IF(L653&gt;=0.7,"B",IF(L653&gt;=0.6,"C",IF(L653&gt;=0.33,"D","F")))))</f>
        <v/>
      </c>
      <c r="N653" s="54">
        <f>IF(L653&gt;=0.33,"PASS","FAIL")</f>
        <v/>
      </c>
      <c r="O653" s="54">
        <f>L653&gt;=0.33</f>
        <v/>
      </c>
      <c r="P653" s="54">
        <f>RANK(L653,$L$2:$L$1001)</f>
        <v/>
      </c>
      <c r="Q653" s="54">
        <f>SUMPRODUCT(($C$2:$C$1001=C653)*($L$2:$L$1001&gt;L653))+1</f>
        <v/>
      </c>
      <c r="R653" s="57" t="n">
        <v>46091</v>
      </c>
      <c r="S653" s="58" t="n">
        <v>0.3645833333333333</v>
      </c>
      <c r="T653" s="59" t="n">
        <v>0.847</v>
      </c>
      <c r="U653" s="55">
        <f>IF(N653="PASS",IF(L653&gt;=0.9,"Excellent performance","Good, keep improving"),"Needs immediate attention")</f>
        <v/>
      </c>
    </row>
    <row r="654" ht="15" customHeight="1" s="39">
      <c r="A654" s="54" t="inlineStr">
        <is>
          <t>STU0653</t>
        </is>
      </c>
      <c r="B654" s="55" t="inlineStr">
        <is>
          <t>Trisha Tiwari</t>
        </is>
      </c>
      <c r="C654" s="54" t="n">
        <v>4</v>
      </c>
      <c r="D654" s="54" t="inlineStr">
        <is>
          <t>D</t>
        </is>
      </c>
      <c r="E654" s="54" t="inlineStr">
        <is>
          <t>Female</t>
        </is>
      </c>
      <c r="F654" s="54" t="n">
        <v>50</v>
      </c>
      <c r="G654" s="54" t="n">
        <v>77</v>
      </c>
      <c r="H654" s="54" t="n">
        <v>52</v>
      </c>
      <c r="I654" s="54" t="n">
        <v>77</v>
      </c>
      <c r="J654" s="54" t="n">
        <v>72</v>
      </c>
      <c r="K654" s="54">
        <f>SUM(F654:J654)</f>
        <v/>
      </c>
      <c r="L654" s="56">
        <f>ROUND(K654/500,4)</f>
        <v/>
      </c>
      <c r="M654" s="54">
        <f>IF(L654&gt;=0.9,"A+",IF(L654&gt;=0.8,"A",IF(L654&gt;=0.7,"B",IF(L654&gt;=0.6,"C",IF(L654&gt;=0.33,"D","F")))))</f>
        <v/>
      </c>
      <c r="N654" s="54">
        <f>IF(L654&gt;=0.33,"PASS","FAIL")</f>
        <v/>
      </c>
      <c r="O654" s="54">
        <f>L654&gt;=0.33</f>
        <v/>
      </c>
      <c r="P654" s="54">
        <f>RANK(L654,$L$2:$L$1001)</f>
        <v/>
      </c>
      <c r="Q654" s="54">
        <f>SUMPRODUCT(($C$2:$C$1001=C654)*($L$2:$L$1001&gt;L654))+1</f>
        <v/>
      </c>
      <c r="R654" s="57" t="n">
        <v>46091</v>
      </c>
      <c r="S654" s="58" t="n">
        <v>0.3958333333333333</v>
      </c>
      <c r="T654" s="59" t="n">
        <v>0.839</v>
      </c>
      <c r="U654" s="55">
        <f>IF(N654="PASS",IF(L654&gt;=0.9,"Excellent performance","Good, keep improving"),"Needs immediate attention")</f>
        <v/>
      </c>
    </row>
    <row r="655" ht="15" customHeight="1" s="39">
      <c r="A655" s="54" t="inlineStr">
        <is>
          <t>STU0654</t>
        </is>
      </c>
      <c r="B655" s="55" t="inlineStr">
        <is>
          <t>Reyansh Nair</t>
        </is>
      </c>
      <c r="C655" s="54" t="n">
        <v>6</v>
      </c>
      <c r="D655" s="54" t="inlineStr">
        <is>
          <t>C</t>
        </is>
      </c>
      <c r="E655" s="54" t="inlineStr">
        <is>
          <t>Male</t>
        </is>
      </c>
      <c r="F655" s="54" t="n">
        <v>47</v>
      </c>
      <c r="G655" s="54" t="n">
        <v>92</v>
      </c>
      <c r="H655" s="54" t="n">
        <v>51</v>
      </c>
      <c r="I655" s="54" t="n">
        <v>59</v>
      </c>
      <c r="J655" s="54" t="n">
        <v>55</v>
      </c>
      <c r="K655" s="54">
        <f>SUM(F655:J655)</f>
        <v/>
      </c>
      <c r="L655" s="56">
        <f>ROUND(K655/500,4)</f>
        <v/>
      </c>
      <c r="M655" s="54">
        <f>IF(L655&gt;=0.9,"A+",IF(L655&gt;=0.8,"A",IF(L655&gt;=0.7,"B",IF(L655&gt;=0.6,"C",IF(L655&gt;=0.33,"D","F")))))</f>
        <v/>
      </c>
      <c r="N655" s="54">
        <f>IF(L655&gt;=0.33,"PASS","FAIL")</f>
        <v/>
      </c>
      <c r="O655" s="54">
        <f>L655&gt;=0.33</f>
        <v/>
      </c>
      <c r="P655" s="54">
        <f>RANK(L655,$L$2:$L$1001)</f>
        <v/>
      </c>
      <c r="Q655" s="54">
        <f>SUMPRODUCT(($C$2:$C$1001=C655)*($L$2:$L$1001&gt;L655))+1</f>
        <v/>
      </c>
      <c r="R655" s="57" t="n">
        <v>46091</v>
      </c>
      <c r="S655" s="58" t="n">
        <v>0.3541666666666667</v>
      </c>
      <c r="T655" s="59" t="n">
        <v>0.766</v>
      </c>
      <c r="U655" s="55">
        <f>IF(N655="PASS",IF(L655&gt;=0.9,"Excellent performance","Good, keep improving"),"Needs immediate attention")</f>
        <v/>
      </c>
    </row>
    <row r="656" ht="15" customHeight="1" s="39">
      <c r="A656" s="54" t="inlineStr">
        <is>
          <t>STU0655</t>
        </is>
      </c>
      <c r="B656" s="55" t="inlineStr">
        <is>
          <t>Kartik Ahluwalia</t>
        </is>
      </c>
      <c r="C656" s="54" t="n">
        <v>6</v>
      </c>
      <c r="D656" s="54" t="inlineStr">
        <is>
          <t>A</t>
        </is>
      </c>
      <c r="E656" s="54" t="inlineStr">
        <is>
          <t>Male</t>
        </is>
      </c>
      <c r="F656" s="54" t="n">
        <v>86</v>
      </c>
      <c r="G656" s="54" t="n">
        <v>100</v>
      </c>
      <c r="H656" s="54" t="n">
        <v>100</v>
      </c>
      <c r="I656" s="54" t="n">
        <v>89</v>
      </c>
      <c r="J656" s="54" t="n">
        <v>78</v>
      </c>
      <c r="K656" s="54">
        <f>SUM(F656:J656)</f>
        <v/>
      </c>
      <c r="L656" s="56">
        <f>ROUND(K656/500,4)</f>
        <v/>
      </c>
      <c r="M656" s="54">
        <f>IF(L656&gt;=0.9,"A+",IF(L656&gt;=0.8,"A",IF(L656&gt;=0.7,"B",IF(L656&gt;=0.6,"C",IF(L656&gt;=0.33,"D","F")))))</f>
        <v/>
      </c>
      <c r="N656" s="54">
        <f>IF(L656&gt;=0.33,"PASS","FAIL")</f>
        <v/>
      </c>
      <c r="O656" s="54">
        <f>L656&gt;=0.33</f>
        <v/>
      </c>
      <c r="P656" s="54">
        <f>RANK(L656,$L$2:$L$1001)</f>
        <v/>
      </c>
      <c r="Q656" s="54">
        <f>SUMPRODUCT(($C$2:$C$1001=C656)*($L$2:$L$1001&gt;L656))+1</f>
        <v/>
      </c>
      <c r="R656" s="57" t="n">
        <v>46091</v>
      </c>
      <c r="S656" s="58" t="n">
        <v>0.4895833333333333</v>
      </c>
      <c r="T656" s="59" t="n">
        <v>0.894</v>
      </c>
      <c r="U656" s="55">
        <f>IF(N656="PASS",IF(L656&gt;=0.9,"Excellent performance","Good, keep improving"),"Needs immediate attention")</f>
        <v/>
      </c>
    </row>
    <row r="657" ht="15" customHeight="1" s="39">
      <c r="A657" s="54" t="inlineStr">
        <is>
          <t>STU0656</t>
        </is>
      </c>
      <c r="B657" s="55" t="inlineStr">
        <is>
          <t>Ananya Singh</t>
        </is>
      </c>
      <c r="C657" s="54" t="n">
        <v>7</v>
      </c>
      <c r="D657" s="54" t="inlineStr">
        <is>
          <t>B</t>
        </is>
      </c>
      <c r="E657" s="54" t="inlineStr">
        <is>
          <t>Female</t>
        </is>
      </c>
      <c r="F657" s="54" t="n">
        <v>96</v>
      </c>
      <c r="G657" s="54" t="n">
        <v>83</v>
      </c>
      <c r="H657" s="54" t="n">
        <v>98</v>
      </c>
      <c r="I657" s="54" t="n">
        <v>89</v>
      </c>
      <c r="J657" s="54" t="n">
        <v>94</v>
      </c>
      <c r="K657" s="54">
        <f>SUM(F657:J657)</f>
        <v/>
      </c>
      <c r="L657" s="56">
        <f>ROUND(K657/500,4)</f>
        <v/>
      </c>
      <c r="M657" s="54">
        <f>IF(L657&gt;=0.9,"A+",IF(L657&gt;=0.8,"A",IF(L657&gt;=0.7,"B",IF(L657&gt;=0.6,"C",IF(L657&gt;=0.33,"D","F")))))</f>
        <v/>
      </c>
      <c r="N657" s="54">
        <f>IF(L657&gt;=0.33,"PASS","FAIL")</f>
        <v/>
      </c>
      <c r="O657" s="54">
        <f>L657&gt;=0.33</f>
        <v/>
      </c>
      <c r="P657" s="54">
        <f>RANK(L657,$L$2:$L$1001)</f>
        <v/>
      </c>
      <c r="Q657" s="54">
        <f>SUMPRODUCT(($C$2:$C$1001=C657)*($L$2:$L$1001&gt;L657))+1</f>
        <v/>
      </c>
      <c r="R657" s="57" t="n">
        <v>46091</v>
      </c>
      <c r="S657" s="58" t="n">
        <v>0.375</v>
      </c>
      <c r="T657" s="59" t="n">
        <v>0.833</v>
      </c>
      <c r="U657" s="55">
        <f>IF(N657="PASS",IF(L657&gt;=0.9,"Excellent performance","Good, keep improving"),"Needs immediate attention")</f>
        <v/>
      </c>
    </row>
    <row r="658" ht="15" customHeight="1" s="39">
      <c r="A658" s="54" t="inlineStr">
        <is>
          <t>STU0657</t>
        </is>
      </c>
      <c r="B658" s="55" t="inlineStr">
        <is>
          <t>Kartik Agarwal</t>
        </is>
      </c>
      <c r="C658" s="54" t="n">
        <v>5</v>
      </c>
      <c r="D658" s="54" t="inlineStr">
        <is>
          <t>A</t>
        </is>
      </c>
      <c r="E658" s="54" t="inlineStr">
        <is>
          <t>Male</t>
        </is>
      </c>
      <c r="F658" s="54" t="n">
        <v>54</v>
      </c>
      <c r="G658" s="54" t="n">
        <v>48</v>
      </c>
      <c r="H658" s="54" t="n">
        <v>50</v>
      </c>
      <c r="I658" s="54" t="n">
        <v>72</v>
      </c>
      <c r="J658" s="54" t="n">
        <v>85</v>
      </c>
      <c r="K658" s="54">
        <f>SUM(F658:J658)</f>
        <v/>
      </c>
      <c r="L658" s="56">
        <f>ROUND(K658/500,4)</f>
        <v/>
      </c>
      <c r="M658" s="54">
        <f>IF(L658&gt;=0.9,"A+",IF(L658&gt;=0.8,"A",IF(L658&gt;=0.7,"B",IF(L658&gt;=0.6,"C",IF(L658&gt;=0.33,"D","F")))))</f>
        <v/>
      </c>
      <c r="N658" s="54">
        <f>IF(L658&gt;=0.33,"PASS","FAIL")</f>
        <v/>
      </c>
      <c r="O658" s="54">
        <f>L658&gt;=0.33</f>
        <v/>
      </c>
      <c r="P658" s="54">
        <f>RANK(L658,$L$2:$L$1001)</f>
        <v/>
      </c>
      <c r="Q658" s="54">
        <f>SUMPRODUCT(($C$2:$C$1001=C658)*($L$2:$L$1001&gt;L658))+1</f>
        <v/>
      </c>
      <c r="R658" s="57" t="n">
        <v>46091</v>
      </c>
      <c r="S658" s="58" t="n">
        <v>0.5208333333333334</v>
      </c>
      <c r="T658" s="59" t="n">
        <v>0.886</v>
      </c>
      <c r="U658" s="55">
        <f>IF(N658="PASS",IF(L658&gt;=0.9,"Excellent performance","Good, keep improving"),"Needs immediate attention")</f>
        <v/>
      </c>
    </row>
    <row r="659" ht="15" customHeight="1" s="39">
      <c r="A659" s="54" t="inlineStr">
        <is>
          <t>STU0658</t>
        </is>
      </c>
      <c r="B659" s="55" t="inlineStr">
        <is>
          <t>Kavya Banerjee</t>
        </is>
      </c>
      <c r="C659" s="54" t="n">
        <v>1</v>
      </c>
      <c r="D659" s="54" t="inlineStr">
        <is>
          <t>C</t>
        </is>
      </c>
      <c r="E659" s="54" t="inlineStr">
        <is>
          <t>Female</t>
        </is>
      </c>
      <c r="F659" s="54" t="n">
        <v>62</v>
      </c>
      <c r="G659" s="54" t="n">
        <v>85</v>
      </c>
      <c r="H659" s="54" t="n">
        <v>86</v>
      </c>
      <c r="I659" s="54" t="n">
        <v>79</v>
      </c>
      <c r="J659" s="54" t="n">
        <v>59</v>
      </c>
      <c r="K659" s="54">
        <f>SUM(F659:J659)</f>
        <v/>
      </c>
      <c r="L659" s="56">
        <f>ROUND(K659/500,4)</f>
        <v/>
      </c>
      <c r="M659" s="54">
        <f>IF(L659&gt;=0.9,"A+",IF(L659&gt;=0.8,"A",IF(L659&gt;=0.7,"B",IF(L659&gt;=0.6,"C",IF(L659&gt;=0.33,"D","F")))))</f>
        <v/>
      </c>
      <c r="N659" s="54">
        <f>IF(L659&gt;=0.33,"PASS","FAIL")</f>
        <v/>
      </c>
      <c r="O659" s="54">
        <f>L659&gt;=0.33</f>
        <v/>
      </c>
      <c r="P659" s="54">
        <f>RANK(L659,$L$2:$L$1001)</f>
        <v/>
      </c>
      <c r="Q659" s="54">
        <f>SUMPRODUCT(($C$2:$C$1001=C659)*($L$2:$L$1001&gt;L659))+1</f>
        <v/>
      </c>
      <c r="R659" s="57" t="n">
        <v>46091</v>
      </c>
      <c r="S659" s="58" t="n">
        <v>0.4166666666666667</v>
      </c>
      <c r="T659" s="59" t="n">
        <v>0.9340000000000001</v>
      </c>
      <c r="U659" s="55">
        <f>IF(N659="PASS",IF(L659&gt;=0.9,"Excellent performance","Good, keep improving"),"Needs immediate attention")</f>
        <v/>
      </c>
    </row>
    <row r="660" ht="15" customHeight="1" s="39">
      <c r="A660" s="54" t="inlineStr">
        <is>
          <t>STU0659</t>
        </is>
      </c>
      <c r="B660" s="55" t="inlineStr">
        <is>
          <t>Sana Sethi</t>
        </is>
      </c>
      <c r="C660" s="54" t="n">
        <v>4</v>
      </c>
      <c r="D660" s="54" t="inlineStr">
        <is>
          <t>B</t>
        </is>
      </c>
      <c r="E660" s="54" t="inlineStr">
        <is>
          <t>Female</t>
        </is>
      </c>
      <c r="F660" s="54" t="n">
        <v>76</v>
      </c>
      <c r="G660" s="54" t="n">
        <v>67</v>
      </c>
      <c r="H660" s="54" t="n">
        <v>74</v>
      </c>
      <c r="I660" s="54" t="n">
        <v>65</v>
      </c>
      <c r="J660" s="54" t="n">
        <v>56</v>
      </c>
      <c r="K660" s="54">
        <f>SUM(F660:J660)</f>
        <v/>
      </c>
      <c r="L660" s="56">
        <f>ROUND(K660/500,4)</f>
        <v/>
      </c>
      <c r="M660" s="54">
        <f>IF(L660&gt;=0.9,"A+",IF(L660&gt;=0.8,"A",IF(L660&gt;=0.7,"B",IF(L660&gt;=0.6,"C",IF(L660&gt;=0.33,"D","F")))))</f>
        <v/>
      </c>
      <c r="N660" s="54">
        <f>IF(L660&gt;=0.33,"PASS","FAIL")</f>
        <v/>
      </c>
      <c r="O660" s="54">
        <f>L660&gt;=0.33</f>
        <v/>
      </c>
      <c r="P660" s="54">
        <f>RANK(L660,$L$2:$L$1001)</f>
        <v/>
      </c>
      <c r="Q660" s="54">
        <f>SUMPRODUCT(($C$2:$C$1001=C660)*($L$2:$L$1001&gt;L660))+1</f>
        <v/>
      </c>
      <c r="R660" s="57" t="n">
        <v>46091</v>
      </c>
      <c r="S660" s="58" t="n">
        <v>0.4270833333333333</v>
      </c>
      <c r="T660" s="59" t="n">
        <v>0.953</v>
      </c>
      <c r="U660" s="55">
        <f>IF(N660="PASS",IF(L660&gt;=0.9,"Excellent performance","Good, keep improving"),"Needs immediate attention")</f>
        <v/>
      </c>
    </row>
    <row r="661" ht="15" customHeight="1" s="39">
      <c r="A661" s="54" t="inlineStr">
        <is>
          <t>STU0660</t>
        </is>
      </c>
      <c r="B661" s="55" t="inlineStr">
        <is>
          <t>Vidhi Chopra</t>
        </is>
      </c>
      <c r="C661" s="54" t="n">
        <v>9</v>
      </c>
      <c r="D661" s="54" t="inlineStr">
        <is>
          <t>A</t>
        </is>
      </c>
      <c r="E661" s="54" t="inlineStr">
        <is>
          <t>Female</t>
        </is>
      </c>
      <c r="F661" s="54" t="n">
        <v>40</v>
      </c>
      <c r="G661" s="54" t="n">
        <v>66</v>
      </c>
      <c r="H661" s="54" t="n">
        <v>81</v>
      </c>
      <c r="I661" s="54" t="n">
        <v>54</v>
      </c>
      <c r="J661" s="54" t="n">
        <v>89</v>
      </c>
      <c r="K661" s="54">
        <f>SUM(F661:J661)</f>
        <v/>
      </c>
      <c r="L661" s="56">
        <f>ROUND(K661/500,4)</f>
        <v/>
      </c>
      <c r="M661" s="54">
        <f>IF(L661&gt;=0.9,"A+",IF(L661&gt;=0.8,"A",IF(L661&gt;=0.7,"B",IF(L661&gt;=0.6,"C",IF(L661&gt;=0.33,"D","F")))))</f>
        <v/>
      </c>
      <c r="N661" s="54">
        <f>IF(L661&gt;=0.33,"PASS","FAIL")</f>
        <v/>
      </c>
      <c r="O661" s="54">
        <f>L661&gt;=0.33</f>
        <v/>
      </c>
      <c r="P661" s="54">
        <f>RANK(L661,$L$2:$L$1001)</f>
        <v/>
      </c>
      <c r="Q661" s="54">
        <f>SUMPRODUCT(($C$2:$C$1001=C661)*($L$2:$L$1001&gt;L661))+1</f>
        <v/>
      </c>
      <c r="R661" s="57" t="n">
        <v>46091</v>
      </c>
      <c r="S661" s="58" t="n">
        <v>0.3958333333333333</v>
      </c>
      <c r="T661" s="59" t="n">
        <v>0.766</v>
      </c>
      <c r="U661" s="55">
        <f>IF(N661="PASS",IF(L661&gt;=0.9,"Excellent performance","Good, keep improving"),"Needs immediate attention")</f>
        <v/>
      </c>
    </row>
    <row r="662" ht="15" customHeight="1" s="39">
      <c r="A662" s="54" t="inlineStr">
        <is>
          <t>STU0661</t>
        </is>
      </c>
      <c r="B662" s="55" t="inlineStr">
        <is>
          <t>Manav Kumar</t>
        </is>
      </c>
      <c r="C662" s="54" t="n">
        <v>2</v>
      </c>
      <c r="D662" s="54" t="inlineStr">
        <is>
          <t>D</t>
        </is>
      </c>
      <c r="E662" s="54" t="inlineStr">
        <is>
          <t>Male</t>
        </is>
      </c>
      <c r="F662" s="54" t="n">
        <v>66</v>
      </c>
      <c r="G662" s="54" t="n">
        <v>37</v>
      </c>
      <c r="H662" s="54" t="n">
        <v>80</v>
      </c>
      <c r="I662" s="54" t="n">
        <v>52</v>
      </c>
      <c r="J662" s="54" t="n">
        <v>69</v>
      </c>
      <c r="K662" s="54">
        <f>SUM(F662:J662)</f>
        <v/>
      </c>
      <c r="L662" s="56">
        <f>ROUND(K662/500,4)</f>
        <v/>
      </c>
      <c r="M662" s="54">
        <f>IF(L662&gt;=0.9,"A+",IF(L662&gt;=0.8,"A",IF(L662&gt;=0.7,"B",IF(L662&gt;=0.6,"C",IF(L662&gt;=0.33,"D","F")))))</f>
        <v/>
      </c>
      <c r="N662" s="54">
        <f>IF(L662&gt;=0.33,"PASS","FAIL")</f>
        <v/>
      </c>
      <c r="O662" s="54">
        <f>L662&gt;=0.33</f>
        <v/>
      </c>
      <c r="P662" s="54">
        <f>RANK(L662,$L$2:$L$1001)</f>
        <v/>
      </c>
      <c r="Q662" s="54">
        <f>SUMPRODUCT(($C$2:$C$1001=C662)*($L$2:$L$1001&gt;L662))+1</f>
        <v/>
      </c>
      <c r="R662" s="57" t="n">
        <v>46091</v>
      </c>
      <c r="S662" s="58" t="n">
        <v>0.3958333333333333</v>
      </c>
      <c r="T662" s="59" t="n">
        <v>0.836</v>
      </c>
      <c r="U662" s="55">
        <f>IF(N662="PASS",IF(L662&gt;=0.9,"Excellent performance","Good, keep improving"),"Needs immediate attention")</f>
        <v/>
      </c>
    </row>
    <row r="663" ht="15" customHeight="1" s="39">
      <c r="A663" s="54" t="inlineStr">
        <is>
          <t>STU0662</t>
        </is>
      </c>
      <c r="B663" s="55" t="inlineStr">
        <is>
          <t>Radha Naidu</t>
        </is>
      </c>
      <c r="C663" s="54" t="n">
        <v>8</v>
      </c>
      <c r="D663" s="54" t="inlineStr">
        <is>
          <t>B</t>
        </is>
      </c>
      <c r="E663" s="54" t="inlineStr">
        <is>
          <t>Female</t>
        </is>
      </c>
      <c r="F663" s="54" t="n">
        <v>80</v>
      </c>
      <c r="G663" s="54" t="n">
        <v>68</v>
      </c>
      <c r="H663" s="54" t="n">
        <v>74</v>
      </c>
      <c r="I663" s="54" t="n">
        <v>71</v>
      </c>
      <c r="J663" s="54" t="n">
        <v>69</v>
      </c>
      <c r="K663" s="54">
        <f>SUM(F663:J663)</f>
        <v/>
      </c>
      <c r="L663" s="56">
        <f>ROUND(K663/500,4)</f>
        <v/>
      </c>
      <c r="M663" s="54">
        <f>IF(L663&gt;=0.9,"A+",IF(L663&gt;=0.8,"A",IF(L663&gt;=0.7,"B",IF(L663&gt;=0.6,"C",IF(L663&gt;=0.33,"D","F")))))</f>
        <v/>
      </c>
      <c r="N663" s="54">
        <f>IF(L663&gt;=0.33,"PASS","FAIL")</f>
        <v/>
      </c>
      <c r="O663" s="54">
        <f>L663&gt;=0.33</f>
        <v/>
      </c>
      <c r="P663" s="54">
        <f>RANK(L663,$L$2:$L$1001)</f>
        <v/>
      </c>
      <c r="Q663" s="54">
        <f>SUMPRODUCT(($C$2:$C$1001=C663)*($L$2:$L$1001&gt;L663))+1</f>
        <v/>
      </c>
      <c r="R663" s="57" t="n">
        <v>46091</v>
      </c>
      <c r="S663" s="58" t="n">
        <v>0.53125</v>
      </c>
      <c r="T663" s="59" t="n">
        <v>0.897</v>
      </c>
      <c r="U663" s="55">
        <f>IF(N663="PASS",IF(L663&gt;=0.9,"Excellent performance","Good, keep improving"),"Needs immediate attention")</f>
        <v/>
      </c>
    </row>
    <row r="664" ht="15" customHeight="1" s="39">
      <c r="A664" s="54" t="inlineStr">
        <is>
          <t>STU0663</t>
        </is>
      </c>
      <c r="B664" s="55" t="inlineStr">
        <is>
          <t>Farhan Nair</t>
        </is>
      </c>
      <c r="C664" s="54" t="n">
        <v>5</v>
      </c>
      <c r="D664" s="54" t="inlineStr">
        <is>
          <t>B</t>
        </is>
      </c>
      <c r="E664" s="54" t="inlineStr">
        <is>
          <t>Male</t>
        </is>
      </c>
      <c r="F664" s="54" t="n">
        <v>56</v>
      </c>
      <c r="G664" s="54" t="n">
        <v>79</v>
      </c>
      <c r="H664" s="54" t="n">
        <v>72</v>
      </c>
      <c r="I664" s="54" t="n">
        <v>69</v>
      </c>
      <c r="J664" s="54" t="n">
        <v>71</v>
      </c>
      <c r="K664" s="54">
        <f>SUM(F664:J664)</f>
        <v/>
      </c>
      <c r="L664" s="56">
        <f>ROUND(K664/500,4)</f>
        <v/>
      </c>
      <c r="M664" s="54">
        <f>IF(L664&gt;=0.9,"A+",IF(L664&gt;=0.8,"A",IF(L664&gt;=0.7,"B",IF(L664&gt;=0.6,"C",IF(L664&gt;=0.33,"D","F")))))</f>
        <v/>
      </c>
      <c r="N664" s="54">
        <f>IF(L664&gt;=0.33,"PASS","FAIL")</f>
        <v/>
      </c>
      <c r="O664" s="54">
        <f>L664&gt;=0.33</f>
        <v/>
      </c>
      <c r="P664" s="54">
        <f>RANK(L664,$L$2:$L$1001)</f>
        <v/>
      </c>
      <c r="Q664" s="54">
        <f>SUMPRODUCT(($C$2:$C$1001=C664)*($L$2:$L$1001&gt;L664))+1</f>
        <v/>
      </c>
      <c r="R664" s="57" t="n">
        <v>46091</v>
      </c>
      <c r="S664" s="58" t="n">
        <v>0.40625</v>
      </c>
      <c r="T664" s="59" t="n">
        <v>0.87</v>
      </c>
      <c r="U664" s="55">
        <f>IF(N664="PASS",IF(L664&gt;=0.9,"Excellent performance","Good, keep improving"),"Needs immediate attention")</f>
        <v/>
      </c>
    </row>
    <row r="665" ht="15" customHeight="1" s="39">
      <c r="A665" s="54" t="inlineStr">
        <is>
          <t>STU0664</t>
        </is>
      </c>
      <c r="B665" s="55" t="inlineStr">
        <is>
          <t>Riya Gupta</t>
        </is>
      </c>
      <c r="C665" s="54" t="n">
        <v>10</v>
      </c>
      <c r="D665" s="54" t="inlineStr">
        <is>
          <t>D</t>
        </is>
      </c>
      <c r="E665" s="54" t="inlineStr">
        <is>
          <t>Female</t>
        </is>
      </c>
      <c r="F665" s="54" t="n">
        <v>65</v>
      </c>
      <c r="G665" s="54" t="n">
        <v>60</v>
      </c>
      <c r="H665" s="54" t="n">
        <v>75</v>
      </c>
      <c r="I665" s="54" t="n">
        <v>53</v>
      </c>
      <c r="J665" s="54" t="n">
        <v>47</v>
      </c>
      <c r="K665" s="54">
        <f>SUM(F665:J665)</f>
        <v/>
      </c>
      <c r="L665" s="56">
        <f>ROUND(K665/500,4)</f>
        <v/>
      </c>
      <c r="M665" s="54">
        <f>IF(L665&gt;=0.9,"A+",IF(L665&gt;=0.8,"A",IF(L665&gt;=0.7,"B",IF(L665&gt;=0.6,"C",IF(L665&gt;=0.33,"D","F")))))</f>
        <v/>
      </c>
      <c r="N665" s="54">
        <f>IF(L665&gt;=0.33,"PASS","FAIL")</f>
        <v/>
      </c>
      <c r="O665" s="54">
        <f>L665&gt;=0.33</f>
        <v/>
      </c>
      <c r="P665" s="54">
        <f>RANK(L665,$L$2:$L$1001)</f>
        <v/>
      </c>
      <c r="Q665" s="54">
        <f>SUMPRODUCT(($C$2:$C$1001=C665)*($L$2:$L$1001&gt;L665))+1</f>
        <v/>
      </c>
      <c r="R665" s="57" t="n">
        <v>46091</v>
      </c>
      <c r="S665" s="58" t="n">
        <v>0.34375</v>
      </c>
      <c r="T665" s="59" t="n">
        <v>0.99</v>
      </c>
      <c r="U665" s="55">
        <f>IF(N665="PASS",IF(L665&gt;=0.9,"Excellent performance","Good, keep improving"),"Needs immediate attention")</f>
        <v/>
      </c>
    </row>
    <row r="666" ht="15" customHeight="1" s="39">
      <c r="A666" s="54" t="inlineStr">
        <is>
          <t>STU0665</t>
        </is>
      </c>
      <c r="B666" s="55" t="inlineStr">
        <is>
          <t>Karan Nair</t>
        </is>
      </c>
      <c r="C666" s="54" t="n">
        <v>3</v>
      </c>
      <c r="D666" s="54" t="inlineStr">
        <is>
          <t>B</t>
        </is>
      </c>
      <c r="E666" s="54" t="inlineStr">
        <is>
          <t>Male</t>
        </is>
      </c>
      <c r="F666" s="54" t="n">
        <v>69</v>
      </c>
      <c r="G666" s="54" t="n">
        <v>73</v>
      </c>
      <c r="H666" s="54" t="n">
        <v>60</v>
      </c>
      <c r="I666" s="54" t="n">
        <v>92</v>
      </c>
      <c r="J666" s="54" t="n">
        <v>63</v>
      </c>
      <c r="K666" s="54">
        <f>SUM(F666:J666)</f>
        <v/>
      </c>
      <c r="L666" s="56">
        <f>ROUND(K666/500,4)</f>
        <v/>
      </c>
      <c r="M666" s="54">
        <f>IF(L666&gt;=0.9,"A+",IF(L666&gt;=0.8,"A",IF(L666&gt;=0.7,"B",IF(L666&gt;=0.6,"C",IF(L666&gt;=0.33,"D","F")))))</f>
        <v/>
      </c>
      <c r="N666" s="54">
        <f>IF(L666&gt;=0.33,"PASS","FAIL")</f>
        <v/>
      </c>
      <c r="O666" s="54">
        <f>L666&gt;=0.33</f>
        <v/>
      </c>
      <c r="P666" s="54">
        <f>RANK(L666,$L$2:$L$1001)</f>
        <v/>
      </c>
      <c r="Q666" s="54">
        <f>SUMPRODUCT(($C$2:$C$1001=C666)*($L$2:$L$1001&gt;L666))+1</f>
        <v/>
      </c>
      <c r="R666" s="57" t="n">
        <v>46091</v>
      </c>
      <c r="S666" s="58" t="n">
        <v>0.3854166666666667</v>
      </c>
      <c r="T666" s="59" t="n">
        <v>0.963</v>
      </c>
      <c r="U666" s="55">
        <f>IF(N666="PASS",IF(L666&gt;=0.9,"Excellent performance","Good, keep improving"),"Needs immediate attention")</f>
        <v/>
      </c>
    </row>
    <row r="667" ht="15" customHeight="1" s="39">
      <c r="A667" s="54" t="inlineStr">
        <is>
          <t>STU0666</t>
        </is>
      </c>
      <c r="B667" s="55" t="inlineStr">
        <is>
          <t>Vihaan Iyer</t>
        </is>
      </c>
      <c r="C667" s="54" t="n">
        <v>7</v>
      </c>
      <c r="D667" s="54" t="inlineStr">
        <is>
          <t>B</t>
        </is>
      </c>
      <c r="E667" s="54" t="inlineStr">
        <is>
          <t>Male</t>
        </is>
      </c>
      <c r="F667" s="54" t="n">
        <v>66</v>
      </c>
      <c r="G667" s="54" t="n">
        <v>66</v>
      </c>
      <c r="H667" s="54" t="n">
        <v>77</v>
      </c>
      <c r="I667" s="54" t="n">
        <v>75</v>
      </c>
      <c r="J667" s="54" t="n">
        <v>81</v>
      </c>
      <c r="K667" s="54">
        <f>SUM(F667:J667)</f>
        <v/>
      </c>
      <c r="L667" s="56">
        <f>ROUND(K667/500,4)</f>
        <v/>
      </c>
      <c r="M667" s="54">
        <f>IF(L667&gt;=0.9,"A+",IF(L667&gt;=0.8,"A",IF(L667&gt;=0.7,"B",IF(L667&gt;=0.6,"C",IF(L667&gt;=0.33,"D","F")))))</f>
        <v/>
      </c>
      <c r="N667" s="54">
        <f>IF(L667&gt;=0.33,"PASS","FAIL")</f>
        <v/>
      </c>
      <c r="O667" s="54">
        <f>L667&gt;=0.33</f>
        <v/>
      </c>
      <c r="P667" s="54">
        <f>RANK(L667,$L$2:$L$1001)</f>
        <v/>
      </c>
      <c r="Q667" s="54">
        <f>SUMPRODUCT(($C$2:$C$1001=C667)*($L$2:$L$1001&gt;L667))+1</f>
        <v/>
      </c>
      <c r="R667" s="57" t="n">
        <v>46091</v>
      </c>
      <c r="S667" s="58" t="n">
        <v>0.4479166666666667</v>
      </c>
      <c r="T667" s="59" t="n">
        <v>0.92</v>
      </c>
      <c r="U667" s="55">
        <f>IF(N667="PASS",IF(L667&gt;=0.9,"Excellent performance","Good, keep improving"),"Needs immediate attention")</f>
        <v/>
      </c>
    </row>
    <row r="668" ht="15" customHeight="1" s="39">
      <c r="A668" s="54" t="inlineStr">
        <is>
          <t>STU0667</t>
        </is>
      </c>
      <c r="B668" s="55" t="inlineStr">
        <is>
          <t>Vidhi Banerjee</t>
        </is>
      </c>
      <c r="C668" s="54" t="n">
        <v>7</v>
      </c>
      <c r="D668" s="54" t="inlineStr">
        <is>
          <t>A</t>
        </is>
      </c>
      <c r="E668" s="54" t="inlineStr">
        <is>
          <t>Female</t>
        </is>
      </c>
      <c r="F668" s="54" t="n">
        <v>82</v>
      </c>
      <c r="G668" s="54" t="n">
        <v>69</v>
      </c>
      <c r="H668" s="54" t="n">
        <v>76</v>
      </c>
      <c r="I668" s="54" t="n">
        <v>56</v>
      </c>
      <c r="J668" s="54" t="n">
        <v>83</v>
      </c>
      <c r="K668" s="54">
        <f>SUM(F668:J668)</f>
        <v/>
      </c>
      <c r="L668" s="56">
        <f>ROUND(K668/500,4)</f>
        <v/>
      </c>
      <c r="M668" s="54">
        <f>IF(L668&gt;=0.9,"A+",IF(L668&gt;=0.8,"A",IF(L668&gt;=0.7,"B",IF(L668&gt;=0.6,"C",IF(L668&gt;=0.33,"D","F")))))</f>
        <v/>
      </c>
      <c r="N668" s="54">
        <f>IF(L668&gt;=0.33,"PASS","FAIL")</f>
        <v/>
      </c>
      <c r="O668" s="54">
        <f>L668&gt;=0.33</f>
        <v/>
      </c>
      <c r="P668" s="54">
        <f>RANK(L668,$L$2:$L$1001)</f>
        <v/>
      </c>
      <c r="Q668" s="54">
        <f>SUMPRODUCT(($C$2:$C$1001=C668)*($L$2:$L$1001&gt;L668))+1</f>
        <v/>
      </c>
      <c r="R668" s="57" t="n">
        <v>46091</v>
      </c>
      <c r="S668" s="58" t="n">
        <v>0.4270833333333333</v>
      </c>
      <c r="T668" s="59" t="n">
        <v>0.999</v>
      </c>
      <c r="U668" s="55">
        <f>IF(N668="PASS",IF(L668&gt;=0.9,"Excellent performance","Good, keep improving"),"Needs immediate attention")</f>
        <v/>
      </c>
    </row>
    <row r="669" ht="15" customHeight="1" s="39">
      <c r="A669" s="54" t="inlineStr">
        <is>
          <t>STU0668</t>
        </is>
      </c>
      <c r="B669" s="55" t="inlineStr">
        <is>
          <t>Anika Iyer</t>
        </is>
      </c>
      <c r="C669" s="54" t="n">
        <v>4</v>
      </c>
      <c r="D669" s="54" t="inlineStr">
        <is>
          <t>A</t>
        </is>
      </c>
      <c r="E669" s="54" t="inlineStr">
        <is>
          <t>Female</t>
        </is>
      </c>
      <c r="F669" s="54" t="n">
        <v>76</v>
      </c>
      <c r="G669" s="54" t="n">
        <v>87</v>
      </c>
      <c r="H669" s="54" t="n">
        <v>59</v>
      </c>
      <c r="I669" s="54" t="n">
        <v>49</v>
      </c>
      <c r="J669" s="54" t="n">
        <v>88</v>
      </c>
      <c r="K669" s="54">
        <f>SUM(F669:J669)</f>
        <v/>
      </c>
      <c r="L669" s="56">
        <f>ROUND(K669/500,4)</f>
        <v/>
      </c>
      <c r="M669" s="54">
        <f>IF(L669&gt;=0.9,"A+",IF(L669&gt;=0.8,"A",IF(L669&gt;=0.7,"B",IF(L669&gt;=0.6,"C",IF(L669&gt;=0.33,"D","F")))))</f>
        <v/>
      </c>
      <c r="N669" s="54">
        <f>IF(L669&gt;=0.33,"PASS","FAIL")</f>
        <v/>
      </c>
      <c r="O669" s="54">
        <f>L669&gt;=0.33</f>
        <v/>
      </c>
      <c r="P669" s="54">
        <f>RANK(L669,$L$2:$L$1001)</f>
        <v/>
      </c>
      <c r="Q669" s="54">
        <f>SUMPRODUCT(($C$2:$C$1001=C669)*($L$2:$L$1001&gt;L669))+1</f>
        <v/>
      </c>
      <c r="R669" s="57" t="n">
        <v>46091</v>
      </c>
      <c r="S669" s="58" t="n">
        <v>0.3958333333333333</v>
      </c>
      <c r="T669" s="59" t="n">
        <v>0.801</v>
      </c>
      <c r="U669" s="55">
        <f>IF(N669="PASS",IF(L669&gt;=0.9,"Excellent performance","Good, keep improving"),"Needs immediate attention")</f>
        <v/>
      </c>
    </row>
    <row r="670" ht="15" customHeight="1" s="39">
      <c r="A670" s="54" t="inlineStr">
        <is>
          <t>STU0669</t>
        </is>
      </c>
      <c r="B670" s="55" t="inlineStr">
        <is>
          <t>Shaurya Mishra</t>
        </is>
      </c>
      <c r="C670" s="54" t="n">
        <v>6</v>
      </c>
      <c r="D670" s="54" t="inlineStr">
        <is>
          <t>D</t>
        </is>
      </c>
      <c r="E670" s="54" t="inlineStr">
        <is>
          <t>Male</t>
        </is>
      </c>
      <c r="F670" s="54" t="n">
        <v>71</v>
      </c>
      <c r="G670" s="54" t="n">
        <v>86</v>
      </c>
      <c r="H670" s="54" t="n">
        <v>82</v>
      </c>
      <c r="I670" s="54" t="n">
        <v>60</v>
      </c>
      <c r="J670" s="54" t="n">
        <v>63</v>
      </c>
      <c r="K670" s="54">
        <f>SUM(F670:J670)</f>
        <v/>
      </c>
      <c r="L670" s="56">
        <f>ROUND(K670/500,4)</f>
        <v/>
      </c>
      <c r="M670" s="54">
        <f>IF(L670&gt;=0.9,"A+",IF(L670&gt;=0.8,"A",IF(L670&gt;=0.7,"B",IF(L670&gt;=0.6,"C",IF(L670&gt;=0.33,"D","F")))))</f>
        <v/>
      </c>
      <c r="N670" s="54">
        <f>IF(L670&gt;=0.33,"PASS","FAIL")</f>
        <v/>
      </c>
      <c r="O670" s="54">
        <f>L670&gt;=0.33</f>
        <v/>
      </c>
      <c r="P670" s="54">
        <f>RANK(L670,$L$2:$L$1001)</f>
        <v/>
      </c>
      <c r="Q670" s="54">
        <f>SUMPRODUCT(($C$2:$C$1001=C670)*($L$2:$L$1001&gt;L670))+1</f>
        <v/>
      </c>
      <c r="R670" s="57" t="n">
        <v>46091</v>
      </c>
      <c r="S670" s="58" t="n">
        <v>0.53125</v>
      </c>
      <c r="T670" s="59" t="n">
        <v>0.898</v>
      </c>
      <c r="U670" s="55">
        <f>IF(N670="PASS",IF(L670&gt;=0.9,"Excellent performance","Good, keep improving"),"Needs immediate attention")</f>
        <v/>
      </c>
    </row>
    <row r="671" ht="15" customHeight="1" s="39">
      <c r="A671" s="54" t="inlineStr">
        <is>
          <t>STU0670</t>
        </is>
      </c>
      <c r="B671" s="55" t="inlineStr">
        <is>
          <t>Navya Srivastava</t>
        </is>
      </c>
      <c r="C671" s="54" t="n">
        <v>9</v>
      </c>
      <c r="D671" s="54" t="inlineStr">
        <is>
          <t>A</t>
        </is>
      </c>
      <c r="E671" s="54" t="inlineStr">
        <is>
          <t>Female</t>
        </is>
      </c>
      <c r="F671" s="54" t="n">
        <v>60</v>
      </c>
      <c r="G671" s="54" t="n">
        <v>82</v>
      </c>
      <c r="H671" s="54" t="n">
        <v>85</v>
      </c>
      <c r="I671" s="54" t="n">
        <v>65</v>
      </c>
      <c r="J671" s="54" t="n">
        <v>67</v>
      </c>
      <c r="K671" s="54">
        <f>SUM(F671:J671)</f>
        <v/>
      </c>
      <c r="L671" s="56">
        <f>ROUND(K671/500,4)</f>
        <v/>
      </c>
      <c r="M671" s="54">
        <f>IF(L671&gt;=0.9,"A+",IF(L671&gt;=0.8,"A",IF(L671&gt;=0.7,"B",IF(L671&gt;=0.6,"C",IF(L671&gt;=0.33,"D","F")))))</f>
        <v/>
      </c>
      <c r="N671" s="54">
        <f>IF(L671&gt;=0.33,"PASS","FAIL")</f>
        <v/>
      </c>
      <c r="O671" s="54">
        <f>L671&gt;=0.33</f>
        <v/>
      </c>
      <c r="P671" s="54">
        <f>RANK(L671,$L$2:$L$1001)</f>
        <v/>
      </c>
      <c r="Q671" s="54">
        <f>SUMPRODUCT(($C$2:$C$1001=C671)*($L$2:$L$1001&gt;L671))+1</f>
        <v/>
      </c>
      <c r="R671" s="57" t="n">
        <v>46091</v>
      </c>
      <c r="S671" s="58" t="n">
        <v>0.5</v>
      </c>
      <c r="T671" s="59" t="n">
        <v>0.889</v>
      </c>
      <c r="U671" s="55">
        <f>IF(N671="PASS",IF(L671&gt;=0.9,"Excellent performance","Good, keep improving"),"Needs immediate attention")</f>
        <v/>
      </c>
    </row>
    <row r="672" ht="15" customHeight="1" s="39">
      <c r="A672" s="54" t="inlineStr">
        <is>
          <t>STU0671</t>
        </is>
      </c>
      <c r="B672" s="55" t="inlineStr">
        <is>
          <t>Advait Naidu</t>
        </is>
      </c>
      <c r="C672" s="54" t="n">
        <v>4</v>
      </c>
      <c r="D672" s="54" t="inlineStr">
        <is>
          <t>C</t>
        </is>
      </c>
      <c r="E672" s="54" t="inlineStr">
        <is>
          <t>Male</t>
        </is>
      </c>
      <c r="F672" s="54" t="n">
        <v>67</v>
      </c>
      <c r="G672" s="54" t="n">
        <v>59</v>
      </c>
      <c r="H672" s="54" t="n">
        <v>67</v>
      </c>
      <c r="I672" s="54" t="n">
        <v>83</v>
      </c>
      <c r="J672" s="54" t="n">
        <v>60</v>
      </c>
      <c r="K672" s="54">
        <f>SUM(F672:J672)</f>
        <v/>
      </c>
      <c r="L672" s="56">
        <f>ROUND(K672/500,4)</f>
        <v/>
      </c>
      <c r="M672" s="54">
        <f>IF(L672&gt;=0.9,"A+",IF(L672&gt;=0.8,"A",IF(L672&gt;=0.7,"B",IF(L672&gt;=0.6,"C",IF(L672&gt;=0.33,"D","F")))))</f>
        <v/>
      </c>
      <c r="N672" s="54">
        <f>IF(L672&gt;=0.33,"PASS","FAIL")</f>
        <v/>
      </c>
      <c r="O672" s="54">
        <f>L672&gt;=0.33</f>
        <v/>
      </c>
      <c r="P672" s="54">
        <f>RANK(L672,$L$2:$L$1001)</f>
        <v/>
      </c>
      <c r="Q672" s="54">
        <f>SUMPRODUCT(($C$2:$C$1001=C672)*($L$2:$L$1001&gt;L672))+1</f>
        <v/>
      </c>
      <c r="R672" s="57" t="n">
        <v>46091</v>
      </c>
      <c r="S672" s="58" t="n">
        <v>0.34375</v>
      </c>
      <c r="T672" s="59" t="n">
        <v>0.911</v>
      </c>
      <c r="U672" s="55">
        <f>IF(N672="PASS",IF(L672&gt;=0.9,"Excellent performance","Good, keep improving"),"Needs immediate attention")</f>
        <v/>
      </c>
    </row>
    <row r="673" ht="15" customHeight="1" s="39">
      <c r="A673" s="54" t="inlineStr">
        <is>
          <t>STU0672</t>
        </is>
      </c>
      <c r="B673" s="55" t="inlineStr">
        <is>
          <t>Pranav Srivastava</t>
        </is>
      </c>
      <c r="C673" s="54" t="n">
        <v>9</v>
      </c>
      <c r="D673" s="54" t="inlineStr">
        <is>
          <t>B</t>
        </is>
      </c>
      <c r="E673" s="54" t="inlineStr">
        <is>
          <t>Male</t>
        </is>
      </c>
      <c r="F673" s="54" t="n">
        <v>61</v>
      </c>
      <c r="G673" s="54" t="n">
        <v>77</v>
      </c>
      <c r="H673" s="54" t="n">
        <v>57</v>
      </c>
      <c r="I673" s="54" t="n">
        <v>68</v>
      </c>
      <c r="J673" s="54" t="n">
        <v>65</v>
      </c>
      <c r="K673" s="54">
        <f>SUM(F673:J673)</f>
        <v/>
      </c>
      <c r="L673" s="56">
        <f>ROUND(K673/500,4)</f>
        <v/>
      </c>
      <c r="M673" s="54">
        <f>IF(L673&gt;=0.9,"A+",IF(L673&gt;=0.8,"A",IF(L673&gt;=0.7,"B",IF(L673&gt;=0.6,"C",IF(L673&gt;=0.33,"D","F")))))</f>
        <v/>
      </c>
      <c r="N673" s="54">
        <f>IF(L673&gt;=0.33,"PASS","FAIL")</f>
        <v/>
      </c>
      <c r="O673" s="54">
        <f>L673&gt;=0.33</f>
        <v/>
      </c>
      <c r="P673" s="54">
        <f>RANK(L673,$L$2:$L$1001)</f>
        <v/>
      </c>
      <c r="Q673" s="54">
        <f>SUMPRODUCT(($C$2:$C$1001=C673)*($L$2:$L$1001&gt;L673))+1</f>
        <v/>
      </c>
      <c r="R673" s="57" t="n">
        <v>46091</v>
      </c>
      <c r="S673" s="58" t="n">
        <v>0.5</v>
      </c>
      <c r="T673" s="59" t="n">
        <v>0.82</v>
      </c>
      <c r="U673" s="55">
        <f>IF(N673="PASS",IF(L673&gt;=0.9,"Excellent performance","Good, keep improving"),"Needs immediate attention")</f>
        <v/>
      </c>
    </row>
    <row r="674" ht="15" customHeight="1" s="39">
      <c r="A674" s="54" t="inlineStr">
        <is>
          <t>STU0673</t>
        </is>
      </c>
      <c r="B674" s="55" t="inlineStr">
        <is>
          <t>Arjun Chowdhury</t>
        </is>
      </c>
      <c r="C674" s="54" t="n">
        <v>8</v>
      </c>
      <c r="D674" s="54" t="inlineStr">
        <is>
          <t>B</t>
        </is>
      </c>
      <c r="E674" s="54" t="inlineStr">
        <is>
          <t>Male</t>
        </is>
      </c>
      <c r="F674" s="54" t="n">
        <v>88</v>
      </c>
      <c r="G674" s="54" t="n">
        <v>94</v>
      </c>
      <c r="H674" s="54" t="n">
        <v>71</v>
      </c>
      <c r="I674" s="54" t="n">
        <v>61</v>
      </c>
      <c r="J674" s="54" t="n">
        <v>92</v>
      </c>
      <c r="K674" s="54">
        <f>SUM(F674:J674)</f>
        <v/>
      </c>
      <c r="L674" s="56">
        <f>ROUND(K674/500,4)</f>
        <v/>
      </c>
      <c r="M674" s="54">
        <f>IF(L674&gt;=0.9,"A+",IF(L674&gt;=0.8,"A",IF(L674&gt;=0.7,"B",IF(L674&gt;=0.6,"C",IF(L674&gt;=0.33,"D","F")))))</f>
        <v/>
      </c>
      <c r="N674" s="54">
        <f>IF(L674&gt;=0.33,"PASS","FAIL")</f>
        <v/>
      </c>
      <c r="O674" s="54">
        <f>L674&gt;=0.33</f>
        <v/>
      </c>
      <c r="P674" s="54">
        <f>RANK(L674,$L$2:$L$1001)</f>
        <v/>
      </c>
      <c r="Q674" s="54">
        <f>SUMPRODUCT(($C$2:$C$1001=C674)*($L$2:$L$1001&gt;L674))+1</f>
        <v/>
      </c>
      <c r="R674" s="57" t="n">
        <v>46091</v>
      </c>
      <c r="S674" s="58" t="n">
        <v>0.5</v>
      </c>
      <c r="T674" s="59" t="n">
        <v>0.8120000000000001</v>
      </c>
      <c r="U674" s="55">
        <f>IF(N674="PASS",IF(L674&gt;=0.9,"Excellent performance","Good, keep improving"),"Needs immediate attention")</f>
        <v/>
      </c>
    </row>
    <row r="675" ht="15" customHeight="1" s="39">
      <c r="A675" s="54" t="inlineStr">
        <is>
          <t>STU0674</t>
        </is>
      </c>
      <c r="B675" s="55" t="inlineStr">
        <is>
          <t>Radha Patel</t>
        </is>
      </c>
      <c r="C675" s="54" t="n">
        <v>3</v>
      </c>
      <c r="D675" s="54" t="inlineStr">
        <is>
          <t>A</t>
        </is>
      </c>
      <c r="E675" s="54" t="inlineStr">
        <is>
          <t>Female</t>
        </is>
      </c>
      <c r="F675" s="54" t="n">
        <v>11</v>
      </c>
      <c r="G675" s="54" t="n">
        <v>39</v>
      </c>
      <c r="H675" s="54" t="n">
        <v>38</v>
      </c>
      <c r="I675" s="54" t="n">
        <v>64</v>
      </c>
      <c r="J675" s="54" t="n">
        <v>36</v>
      </c>
      <c r="K675" s="54">
        <f>SUM(F675:J675)</f>
        <v/>
      </c>
      <c r="L675" s="56">
        <f>ROUND(K675/500,4)</f>
        <v/>
      </c>
      <c r="M675" s="54">
        <f>IF(L675&gt;=0.9,"A+",IF(L675&gt;=0.8,"A",IF(L675&gt;=0.7,"B",IF(L675&gt;=0.6,"C",IF(L675&gt;=0.33,"D","F")))))</f>
        <v/>
      </c>
      <c r="N675" s="54">
        <f>IF(L675&gt;=0.33,"PASS","FAIL")</f>
        <v/>
      </c>
      <c r="O675" s="54">
        <f>L675&gt;=0.33</f>
        <v/>
      </c>
      <c r="P675" s="54">
        <f>RANK(L675,$L$2:$L$1001)</f>
        <v/>
      </c>
      <c r="Q675" s="54">
        <f>SUMPRODUCT(($C$2:$C$1001=C675)*($L$2:$L$1001&gt;L675))+1</f>
        <v/>
      </c>
      <c r="R675" s="57" t="n">
        <v>46091</v>
      </c>
      <c r="S675" s="58" t="n">
        <v>0.3958333333333333</v>
      </c>
      <c r="T675" s="59" t="n">
        <v>0.822</v>
      </c>
      <c r="U675" s="55">
        <f>IF(N675="PASS",IF(L675&gt;=0.9,"Excellent performance","Good, keep improving"),"Needs immediate attention")</f>
        <v/>
      </c>
    </row>
    <row r="676" ht="15" customHeight="1" s="39">
      <c r="A676" s="54" t="inlineStr">
        <is>
          <t>STU0675</t>
        </is>
      </c>
      <c r="B676" s="55" t="inlineStr">
        <is>
          <t>Advait Yadav</t>
        </is>
      </c>
      <c r="C676" s="54" t="n">
        <v>2</v>
      </c>
      <c r="D676" s="54" t="inlineStr">
        <is>
          <t>B</t>
        </is>
      </c>
      <c r="E676" s="54" t="inlineStr">
        <is>
          <t>Male</t>
        </is>
      </c>
      <c r="F676" s="54" t="n">
        <v>66</v>
      </c>
      <c r="G676" s="54" t="n">
        <v>65</v>
      </c>
      <c r="H676" s="54" t="n">
        <v>69</v>
      </c>
      <c r="I676" s="54" t="n">
        <v>74</v>
      </c>
      <c r="J676" s="54" t="n">
        <v>69</v>
      </c>
      <c r="K676" s="54">
        <f>SUM(F676:J676)</f>
        <v/>
      </c>
      <c r="L676" s="56">
        <f>ROUND(K676/500,4)</f>
        <v/>
      </c>
      <c r="M676" s="54">
        <f>IF(L676&gt;=0.9,"A+",IF(L676&gt;=0.8,"A",IF(L676&gt;=0.7,"B",IF(L676&gt;=0.6,"C",IF(L676&gt;=0.33,"D","F")))))</f>
        <v/>
      </c>
      <c r="N676" s="54">
        <f>IF(L676&gt;=0.33,"PASS","FAIL")</f>
        <v/>
      </c>
      <c r="O676" s="54">
        <f>L676&gt;=0.33</f>
        <v/>
      </c>
      <c r="P676" s="54">
        <f>RANK(L676,$L$2:$L$1001)</f>
        <v/>
      </c>
      <c r="Q676" s="54">
        <f>SUMPRODUCT(($C$2:$C$1001=C676)*($L$2:$L$1001&gt;L676))+1</f>
        <v/>
      </c>
      <c r="R676" s="57" t="n">
        <v>46091</v>
      </c>
      <c r="S676" s="58" t="n">
        <v>0.3541666666666667</v>
      </c>
      <c r="T676" s="59" t="n">
        <v>0.792</v>
      </c>
      <c r="U676" s="55">
        <f>IF(N676="PASS",IF(L676&gt;=0.9,"Excellent performance","Good, keep improving"),"Needs immediate attention")</f>
        <v/>
      </c>
    </row>
    <row r="677" ht="15" customHeight="1" s="39">
      <c r="A677" s="54" t="inlineStr">
        <is>
          <t>STU0676</t>
        </is>
      </c>
      <c r="B677" s="55" t="inlineStr">
        <is>
          <t>Meera Menon</t>
        </is>
      </c>
      <c r="C677" s="54" t="n">
        <v>1</v>
      </c>
      <c r="D677" s="54" t="inlineStr">
        <is>
          <t>D</t>
        </is>
      </c>
      <c r="E677" s="54" t="inlineStr">
        <is>
          <t>Female</t>
        </is>
      </c>
      <c r="F677" s="54" t="n">
        <v>65</v>
      </c>
      <c r="G677" s="54" t="n">
        <v>36</v>
      </c>
      <c r="H677" s="54" t="n">
        <v>69</v>
      </c>
      <c r="I677" s="54" t="n">
        <v>42</v>
      </c>
      <c r="J677" s="54" t="n">
        <v>50</v>
      </c>
      <c r="K677" s="54">
        <f>SUM(F677:J677)</f>
        <v/>
      </c>
      <c r="L677" s="56">
        <f>ROUND(K677/500,4)</f>
        <v/>
      </c>
      <c r="M677" s="54">
        <f>IF(L677&gt;=0.9,"A+",IF(L677&gt;=0.8,"A",IF(L677&gt;=0.7,"B",IF(L677&gt;=0.6,"C",IF(L677&gt;=0.33,"D","F")))))</f>
        <v/>
      </c>
      <c r="N677" s="54">
        <f>IF(L677&gt;=0.33,"PASS","FAIL")</f>
        <v/>
      </c>
      <c r="O677" s="54">
        <f>L677&gt;=0.33</f>
        <v/>
      </c>
      <c r="P677" s="54">
        <f>RANK(L677,$L$2:$L$1001)</f>
        <v/>
      </c>
      <c r="Q677" s="54">
        <f>SUMPRODUCT(($C$2:$C$1001=C677)*($L$2:$L$1001&gt;L677))+1</f>
        <v/>
      </c>
      <c r="R677" s="57" t="n">
        <v>46091</v>
      </c>
      <c r="S677" s="58" t="n">
        <v>0.4895833333333333</v>
      </c>
      <c r="T677" s="59" t="n">
        <v>0.901</v>
      </c>
      <c r="U677" s="55">
        <f>IF(N677="PASS",IF(L677&gt;=0.9,"Excellent performance","Good, keep improving"),"Needs immediate attention")</f>
        <v/>
      </c>
    </row>
    <row r="678" ht="15" customHeight="1" s="39">
      <c r="A678" s="54" t="inlineStr">
        <is>
          <t>STU0677</t>
        </is>
      </c>
      <c r="B678" s="55" t="inlineStr">
        <is>
          <t>Harsh Mishra</t>
        </is>
      </c>
      <c r="C678" s="54" t="n">
        <v>10</v>
      </c>
      <c r="D678" s="54" t="inlineStr">
        <is>
          <t>C</t>
        </is>
      </c>
      <c r="E678" s="54" t="inlineStr">
        <is>
          <t>Male</t>
        </is>
      </c>
      <c r="F678" s="54" t="n">
        <v>97</v>
      </c>
      <c r="G678" s="54" t="n">
        <v>70</v>
      </c>
      <c r="H678" s="54" t="n">
        <v>77</v>
      </c>
      <c r="I678" s="54" t="n">
        <v>75</v>
      </c>
      <c r="J678" s="54" t="n">
        <v>82</v>
      </c>
      <c r="K678" s="54">
        <f>SUM(F678:J678)</f>
        <v/>
      </c>
      <c r="L678" s="56">
        <f>ROUND(K678/500,4)</f>
        <v/>
      </c>
      <c r="M678" s="54">
        <f>IF(L678&gt;=0.9,"A+",IF(L678&gt;=0.8,"A",IF(L678&gt;=0.7,"B",IF(L678&gt;=0.6,"C",IF(L678&gt;=0.33,"D","F")))))</f>
        <v/>
      </c>
      <c r="N678" s="54">
        <f>IF(L678&gt;=0.33,"PASS","FAIL")</f>
        <v/>
      </c>
      <c r="O678" s="54">
        <f>L678&gt;=0.33</f>
        <v/>
      </c>
      <c r="P678" s="54">
        <f>RANK(L678,$L$2:$L$1001)</f>
        <v/>
      </c>
      <c r="Q678" s="54">
        <f>SUMPRODUCT(($C$2:$C$1001=C678)*($L$2:$L$1001&gt;L678))+1</f>
        <v/>
      </c>
      <c r="R678" s="57" t="n">
        <v>46091</v>
      </c>
      <c r="S678" s="58" t="n">
        <v>0.3333333333333333</v>
      </c>
      <c r="T678" s="59" t="n">
        <v>0.824</v>
      </c>
      <c r="U678" s="55">
        <f>IF(N678="PASS",IF(L678&gt;=0.9,"Excellent performance","Good, keep improving"),"Needs immediate attention")</f>
        <v/>
      </c>
    </row>
    <row r="679" ht="15" customHeight="1" s="39">
      <c r="A679" s="54" t="inlineStr">
        <is>
          <t>STU0678</t>
        </is>
      </c>
      <c r="B679" s="55" t="inlineStr">
        <is>
          <t>Ira Patel</t>
        </is>
      </c>
      <c r="C679" s="54" t="n">
        <v>1</v>
      </c>
      <c r="D679" s="54" t="inlineStr">
        <is>
          <t>D</t>
        </is>
      </c>
      <c r="E679" s="54" t="inlineStr">
        <is>
          <t>Female</t>
        </is>
      </c>
      <c r="F679" s="54" t="n">
        <v>69</v>
      </c>
      <c r="G679" s="54" t="n">
        <v>76</v>
      </c>
      <c r="H679" s="54" t="n">
        <v>84</v>
      </c>
      <c r="I679" s="54" t="n">
        <v>67</v>
      </c>
      <c r="J679" s="54" t="n">
        <v>85</v>
      </c>
      <c r="K679" s="54">
        <f>SUM(F679:J679)</f>
        <v/>
      </c>
      <c r="L679" s="56">
        <f>ROUND(K679/500,4)</f>
        <v/>
      </c>
      <c r="M679" s="54">
        <f>IF(L679&gt;=0.9,"A+",IF(L679&gt;=0.8,"A",IF(L679&gt;=0.7,"B",IF(L679&gt;=0.6,"C",IF(L679&gt;=0.33,"D","F")))))</f>
        <v/>
      </c>
      <c r="N679" s="54">
        <f>IF(L679&gt;=0.33,"PASS","FAIL")</f>
        <v/>
      </c>
      <c r="O679" s="54">
        <f>L679&gt;=0.33</f>
        <v/>
      </c>
      <c r="P679" s="54">
        <f>RANK(L679,$L$2:$L$1001)</f>
        <v/>
      </c>
      <c r="Q679" s="54">
        <f>SUMPRODUCT(($C$2:$C$1001=C679)*($L$2:$L$1001&gt;L679))+1</f>
        <v/>
      </c>
      <c r="R679" s="57" t="n">
        <v>46091</v>
      </c>
      <c r="S679" s="58" t="n">
        <v>0.3854166666666667</v>
      </c>
      <c r="T679" s="59" t="n">
        <v>0.888</v>
      </c>
      <c r="U679" s="55">
        <f>IF(N679="PASS",IF(L679&gt;=0.9,"Excellent performance","Good, keep improving"),"Needs immediate attention")</f>
        <v/>
      </c>
    </row>
    <row r="680" ht="15" customHeight="1" s="39">
      <c r="A680" s="54" t="inlineStr">
        <is>
          <t>STU0679</t>
        </is>
      </c>
      <c r="B680" s="55" t="inlineStr">
        <is>
          <t>Aditi Chauhan</t>
        </is>
      </c>
      <c r="C680" s="54" t="n">
        <v>9</v>
      </c>
      <c r="D680" s="54" t="inlineStr">
        <is>
          <t>B</t>
        </is>
      </c>
      <c r="E680" s="54" t="inlineStr">
        <is>
          <t>Female</t>
        </is>
      </c>
      <c r="F680" s="54" t="n">
        <v>100</v>
      </c>
      <c r="G680" s="54" t="n">
        <v>91</v>
      </c>
      <c r="H680" s="54" t="n">
        <v>88</v>
      </c>
      <c r="I680" s="54" t="n">
        <v>100</v>
      </c>
      <c r="J680" s="54" t="n">
        <v>96</v>
      </c>
      <c r="K680" s="54">
        <f>SUM(F680:J680)</f>
        <v/>
      </c>
      <c r="L680" s="56">
        <f>ROUND(K680/500,4)</f>
        <v/>
      </c>
      <c r="M680" s="54">
        <f>IF(L680&gt;=0.9,"A+",IF(L680&gt;=0.8,"A",IF(L680&gt;=0.7,"B",IF(L680&gt;=0.6,"C",IF(L680&gt;=0.33,"D","F")))))</f>
        <v/>
      </c>
      <c r="N680" s="54">
        <f>IF(L680&gt;=0.33,"PASS","FAIL")</f>
        <v/>
      </c>
      <c r="O680" s="54">
        <f>L680&gt;=0.33</f>
        <v/>
      </c>
      <c r="P680" s="54">
        <f>RANK(L680,$L$2:$L$1001)</f>
        <v/>
      </c>
      <c r="Q680" s="54">
        <f>SUMPRODUCT(($C$2:$C$1001=C680)*($L$2:$L$1001&gt;L680))+1</f>
        <v/>
      </c>
      <c r="R680" s="57" t="n">
        <v>46091</v>
      </c>
      <c r="S680" s="58" t="n">
        <v>0.5104166666666666</v>
      </c>
      <c r="T680" s="59" t="n">
        <v>0.981</v>
      </c>
      <c r="U680" s="55">
        <f>IF(N680="PASS",IF(L680&gt;=0.9,"Excellent performance","Good, keep improving"),"Needs immediate attention")</f>
        <v/>
      </c>
    </row>
    <row r="681" ht="15" customHeight="1" s="39">
      <c r="A681" s="54" t="inlineStr">
        <is>
          <t>STU0680</t>
        </is>
      </c>
      <c r="B681" s="55" t="inlineStr">
        <is>
          <t>Radha Gupta</t>
        </is>
      </c>
      <c r="C681" s="54" t="n">
        <v>10</v>
      </c>
      <c r="D681" s="54" t="inlineStr">
        <is>
          <t>D</t>
        </is>
      </c>
      <c r="E681" s="54" t="inlineStr">
        <is>
          <t>Female</t>
        </is>
      </c>
      <c r="F681" s="54" t="n">
        <v>66</v>
      </c>
      <c r="G681" s="54" t="n">
        <v>78</v>
      </c>
      <c r="H681" s="54" t="n">
        <v>85</v>
      </c>
      <c r="I681" s="54" t="n">
        <v>57</v>
      </c>
      <c r="J681" s="54" t="n">
        <v>46</v>
      </c>
      <c r="K681" s="54">
        <f>SUM(F681:J681)</f>
        <v/>
      </c>
      <c r="L681" s="56">
        <f>ROUND(K681/500,4)</f>
        <v/>
      </c>
      <c r="M681" s="54">
        <f>IF(L681&gt;=0.9,"A+",IF(L681&gt;=0.8,"A",IF(L681&gt;=0.7,"B",IF(L681&gt;=0.6,"C",IF(L681&gt;=0.33,"D","F")))))</f>
        <v/>
      </c>
      <c r="N681" s="54">
        <f>IF(L681&gt;=0.33,"PASS","FAIL")</f>
        <v/>
      </c>
      <c r="O681" s="54">
        <f>L681&gt;=0.33</f>
        <v/>
      </c>
      <c r="P681" s="54">
        <f>RANK(L681,$L$2:$L$1001)</f>
        <v/>
      </c>
      <c r="Q681" s="54">
        <f>SUMPRODUCT(($C$2:$C$1001=C681)*($L$2:$L$1001&gt;L681))+1</f>
        <v/>
      </c>
      <c r="R681" s="57" t="n">
        <v>46091</v>
      </c>
      <c r="S681" s="58" t="n">
        <v>0.4270833333333333</v>
      </c>
      <c r="T681" s="59" t="n">
        <v>0.888</v>
      </c>
      <c r="U681" s="55">
        <f>IF(N681="PASS",IF(L681&gt;=0.9,"Excellent performance","Good, keep improving"),"Needs immediate attention")</f>
        <v/>
      </c>
    </row>
    <row r="682" ht="15" customHeight="1" s="39">
      <c r="A682" s="54" t="inlineStr">
        <is>
          <t>STU0681</t>
        </is>
      </c>
      <c r="B682" s="55" t="inlineStr">
        <is>
          <t>Vivaan Reddy</t>
        </is>
      </c>
      <c r="C682" s="54" t="n">
        <v>4</v>
      </c>
      <c r="D682" s="54" t="inlineStr">
        <is>
          <t>C</t>
        </is>
      </c>
      <c r="E682" s="54" t="inlineStr">
        <is>
          <t>Male</t>
        </is>
      </c>
      <c r="F682" s="54" t="n">
        <v>70</v>
      </c>
      <c r="G682" s="54" t="n">
        <v>70</v>
      </c>
      <c r="H682" s="54" t="n">
        <v>43</v>
      </c>
      <c r="I682" s="54" t="n">
        <v>85</v>
      </c>
      <c r="J682" s="54" t="n">
        <v>67</v>
      </c>
      <c r="K682" s="54">
        <f>SUM(F682:J682)</f>
        <v/>
      </c>
      <c r="L682" s="56">
        <f>ROUND(K682/500,4)</f>
        <v/>
      </c>
      <c r="M682" s="54">
        <f>IF(L682&gt;=0.9,"A+",IF(L682&gt;=0.8,"A",IF(L682&gt;=0.7,"B",IF(L682&gt;=0.6,"C",IF(L682&gt;=0.33,"D","F")))))</f>
        <v/>
      </c>
      <c r="N682" s="54">
        <f>IF(L682&gt;=0.33,"PASS","FAIL")</f>
        <v/>
      </c>
      <c r="O682" s="54">
        <f>L682&gt;=0.33</f>
        <v/>
      </c>
      <c r="P682" s="54">
        <f>RANK(L682,$L$2:$L$1001)</f>
        <v/>
      </c>
      <c r="Q682" s="54">
        <f>SUMPRODUCT(($C$2:$C$1001=C682)*($L$2:$L$1001&gt;L682))+1</f>
        <v/>
      </c>
      <c r="R682" s="57" t="n">
        <v>46091</v>
      </c>
      <c r="S682" s="58" t="n">
        <v>0.3541666666666667</v>
      </c>
      <c r="T682" s="59" t="n">
        <v>0.797</v>
      </c>
      <c r="U682" s="55">
        <f>IF(N682="PASS",IF(L682&gt;=0.9,"Excellent performance","Good, keep improving"),"Needs immediate attention")</f>
        <v/>
      </c>
    </row>
    <row r="683" ht="15" customHeight="1" s="39">
      <c r="A683" s="54" t="inlineStr">
        <is>
          <t>STU0682</t>
        </is>
      </c>
      <c r="B683" s="55" t="inlineStr">
        <is>
          <t>Divya Chauhan</t>
        </is>
      </c>
      <c r="C683" s="54" t="n">
        <v>9</v>
      </c>
      <c r="D683" s="54" t="inlineStr">
        <is>
          <t>D</t>
        </is>
      </c>
      <c r="E683" s="54" t="inlineStr">
        <is>
          <t>Female</t>
        </is>
      </c>
      <c r="F683" s="54" t="n">
        <v>68</v>
      </c>
      <c r="G683" s="54" t="n">
        <v>70</v>
      </c>
      <c r="H683" s="54" t="n">
        <v>72</v>
      </c>
      <c r="I683" s="54" t="n">
        <v>67</v>
      </c>
      <c r="J683" s="54" t="n">
        <v>83</v>
      </c>
      <c r="K683" s="54">
        <f>SUM(F683:J683)</f>
        <v/>
      </c>
      <c r="L683" s="56">
        <f>ROUND(K683/500,4)</f>
        <v/>
      </c>
      <c r="M683" s="54">
        <f>IF(L683&gt;=0.9,"A+",IF(L683&gt;=0.8,"A",IF(L683&gt;=0.7,"B",IF(L683&gt;=0.6,"C",IF(L683&gt;=0.33,"D","F")))))</f>
        <v/>
      </c>
      <c r="N683" s="54">
        <f>IF(L683&gt;=0.33,"PASS","FAIL")</f>
        <v/>
      </c>
      <c r="O683" s="54">
        <f>L683&gt;=0.33</f>
        <v/>
      </c>
      <c r="P683" s="54">
        <f>RANK(L683,$L$2:$L$1001)</f>
        <v/>
      </c>
      <c r="Q683" s="54">
        <f>SUMPRODUCT(($C$2:$C$1001=C683)*($L$2:$L$1001&gt;L683))+1</f>
        <v/>
      </c>
      <c r="R683" s="57" t="n">
        <v>46091</v>
      </c>
      <c r="S683" s="58" t="n">
        <v>0.5</v>
      </c>
      <c r="T683" s="59" t="n">
        <v>0.785</v>
      </c>
      <c r="U683" s="55">
        <f>IF(N683="PASS",IF(L683&gt;=0.9,"Excellent performance","Good, keep improving"),"Needs immediate attention")</f>
        <v/>
      </c>
    </row>
    <row r="684" ht="15" customHeight="1" s="39">
      <c r="A684" s="54" t="inlineStr">
        <is>
          <t>STU0683</t>
        </is>
      </c>
      <c r="B684" s="55" t="inlineStr">
        <is>
          <t>Vidhi Bhatia</t>
        </is>
      </c>
      <c r="C684" s="54" t="n">
        <v>3</v>
      </c>
      <c r="D684" s="54" t="inlineStr">
        <is>
          <t>D</t>
        </is>
      </c>
      <c r="E684" s="54" t="inlineStr">
        <is>
          <t>Female</t>
        </is>
      </c>
      <c r="F684" s="54" t="n">
        <v>66</v>
      </c>
      <c r="G684" s="54" t="n">
        <v>78</v>
      </c>
      <c r="H684" s="54" t="n">
        <v>81</v>
      </c>
      <c r="I684" s="54" t="n">
        <v>58</v>
      </c>
      <c r="J684" s="54" t="n">
        <v>65</v>
      </c>
      <c r="K684" s="54">
        <f>SUM(F684:J684)</f>
        <v/>
      </c>
      <c r="L684" s="56">
        <f>ROUND(K684/500,4)</f>
        <v/>
      </c>
      <c r="M684" s="54">
        <f>IF(L684&gt;=0.9,"A+",IF(L684&gt;=0.8,"A",IF(L684&gt;=0.7,"B",IF(L684&gt;=0.6,"C",IF(L684&gt;=0.33,"D","F")))))</f>
        <v/>
      </c>
      <c r="N684" s="54">
        <f>IF(L684&gt;=0.33,"PASS","FAIL")</f>
        <v/>
      </c>
      <c r="O684" s="54">
        <f>L684&gt;=0.33</f>
        <v/>
      </c>
      <c r="P684" s="54">
        <f>RANK(L684,$L$2:$L$1001)</f>
        <v/>
      </c>
      <c r="Q684" s="54">
        <f>SUMPRODUCT(($C$2:$C$1001=C684)*($L$2:$L$1001&gt;L684))+1</f>
        <v/>
      </c>
      <c r="R684" s="57" t="n">
        <v>46091</v>
      </c>
      <c r="S684" s="58" t="n">
        <v>0.3958333333333333</v>
      </c>
      <c r="T684" s="59" t="n">
        <v>0.778</v>
      </c>
      <c r="U684" s="55">
        <f>IF(N684="PASS",IF(L684&gt;=0.9,"Excellent performance","Good, keep improving"),"Needs immediate attention")</f>
        <v/>
      </c>
    </row>
    <row r="685" ht="15" customHeight="1" s="39">
      <c r="A685" s="54" t="inlineStr">
        <is>
          <t>STU0684</t>
        </is>
      </c>
      <c r="B685" s="55" t="inlineStr">
        <is>
          <t>Vanya Chopra</t>
        </is>
      </c>
      <c r="C685" s="54" t="n">
        <v>1</v>
      </c>
      <c r="D685" s="54" t="inlineStr">
        <is>
          <t>D</t>
        </is>
      </c>
      <c r="E685" s="54" t="inlineStr">
        <is>
          <t>Female</t>
        </is>
      </c>
      <c r="F685" s="54" t="n">
        <v>80</v>
      </c>
      <c r="G685" s="54" t="n">
        <v>78</v>
      </c>
      <c r="H685" s="54" t="n">
        <v>56</v>
      </c>
      <c r="I685" s="54" t="n">
        <v>50</v>
      </c>
      <c r="J685" s="54" t="n">
        <v>86</v>
      </c>
      <c r="K685" s="54">
        <f>SUM(F685:J685)</f>
        <v/>
      </c>
      <c r="L685" s="56">
        <f>ROUND(K685/500,4)</f>
        <v/>
      </c>
      <c r="M685" s="54">
        <f>IF(L685&gt;=0.9,"A+",IF(L685&gt;=0.8,"A",IF(L685&gt;=0.7,"B",IF(L685&gt;=0.6,"C",IF(L685&gt;=0.33,"D","F")))))</f>
        <v/>
      </c>
      <c r="N685" s="54">
        <f>IF(L685&gt;=0.33,"PASS","FAIL")</f>
        <v/>
      </c>
      <c r="O685" s="54">
        <f>L685&gt;=0.33</f>
        <v/>
      </c>
      <c r="P685" s="54">
        <f>RANK(L685,$L$2:$L$1001)</f>
        <v/>
      </c>
      <c r="Q685" s="54">
        <f>SUMPRODUCT(($C$2:$C$1001=C685)*($L$2:$L$1001&gt;L685))+1</f>
        <v/>
      </c>
      <c r="R685" s="57" t="n">
        <v>46091</v>
      </c>
      <c r="S685" s="58" t="n">
        <v>0.3541666666666667</v>
      </c>
      <c r="T685" s="59" t="n">
        <v>0.755</v>
      </c>
      <c r="U685" s="55">
        <f>IF(N685="PASS",IF(L685&gt;=0.9,"Excellent performance","Good, keep improving"),"Needs immediate attention")</f>
        <v/>
      </c>
    </row>
    <row r="686" ht="15" customHeight="1" s="39">
      <c r="A686" s="54" t="inlineStr">
        <is>
          <t>STU0685</t>
        </is>
      </c>
      <c r="B686" s="55" t="inlineStr">
        <is>
          <t>Rishabh Rathi</t>
        </is>
      </c>
      <c r="C686" s="54" t="n">
        <v>2</v>
      </c>
      <c r="D686" s="54" t="inlineStr">
        <is>
          <t>D</t>
        </is>
      </c>
      <c r="E686" s="54" t="inlineStr">
        <is>
          <t>Male</t>
        </is>
      </c>
      <c r="F686" s="54" t="n">
        <v>60</v>
      </c>
      <c r="G686" s="54" t="n">
        <v>70</v>
      </c>
      <c r="H686" s="54" t="n">
        <v>74</v>
      </c>
      <c r="I686" s="54" t="n">
        <v>48</v>
      </c>
      <c r="J686" s="54" t="n">
        <v>77</v>
      </c>
      <c r="K686" s="54">
        <f>SUM(F686:J686)</f>
        <v/>
      </c>
      <c r="L686" s="56">
        <f>ROUND(K686/500,4)</f>
        <v/>
      </c>
      <c r="M686" s="54">
        <f>IF(L686&gt;=0.9,"A+",IF(L686&gt;=0.8,"A",IF(L686&gt;=0.7,"B",IF(L686&gt;=0.6,"C",IF(L686&gt;=0.33,"D","F")))))</f>
        <v/>
      </c>
      <c r="N686" s="54">
        <f>IF(L686&gt;=0.33,"PASS","FAIL")</f>
        <v/>
      </c>
      <c r="O686" s="54">
        <f>L686&gt;=0.33</f>
        <v/>
      </c>
      <c r="P686" s="54">
        <f>RANK(L686,$L$2:$L$1001)</f>
        <v/>
      </c>
      <c r="Q686" s="54">
        <f>SUMPRODUCT(($C$2:$C$1001=C686)*($L$2:$L$1001&gt;L686))+1</f>
        <v/>
      </c>
      <c r="R686" s="57" t="n">
        <v>46091</v>
      </c>
      <c r="S686" s="58" t="n">
        <v>0.34375</v>
      </c>
      <c r="T686" s="59" t="n">
        <v>0.897</v>
      </c>
      <c r="U686" s="55">
        <f>IF(N686="PASS",IF(L686&gt;=0.9,"Excellent performance","Good, keep improving"),"Needs immediate attention")</f>
        <v/>
      </c>
    </row>
    <row r="687" ht="15" customHeight="1" s="39">
      <c r="A687" s="54" t="inlineStr">
        <is>
          <t>STU0686</t>
        </is>
      </c>
      <c r="B687" s="55" t="inlineStr">
        <is>
          <t>Riya Saxena</t>
        </is>
      </c>
      <c r="C687" s="54" t="n">
        <v>10</v>
      </c>
      <c r="D687" s="54" t="inlineStr">
        <is>
          <t>A</t>
        </is>
      </c>
      <c r="E687" s="54" t="inlineStr">
        <is>
          <t>Female</t>
        </is>
      </c>
      <c r="F687" s="54" t="n">
        <v>70</v>
      </c>
      <c r="G687" s="54" t="n">
        <v>48</v>
      </c>
      <c r="H687" s="54" t="n">
        <v>93</v>
      </c>
      <c r="I687" s="54" t="n">
        <v>63</v>
      </c>
      <c r="J687" s="54" t="n">
        <v>88</v>
      </c>
      <c r="K687" s="54">
        <f>SUM(F687:J687)</f>
        <v/>
      </c>
      <c r="L687" s="56">
        <f>ROUND(K687/500,4)</f>
        <v/>
      </c>
      <c r="M687" s="54">
        <f>IF(L687&gt;=0.9,"A+",IF(L687&gt;=0.8,"A",IF(L687&gt;=0.7,"B",IF(L687&gt;=0.6,"C",IF(L687&gt;=0.33,"D","F")))))</f>
        <v/>
      </c>
      <c r="N687" s="54">
        <f>IF(L687&gt;=0.33,"PASS","FAIL")</f>
        <v/>
      </c>
      <c r="O687" s="54">
        <f>L687&gt;=0.33</f>
        <v/>
      </c>
      <c r="P687" s="54">
        <f>RANK(L687,$L$2:$L$1001)</f>
        <v/>
      </c>
      <c r="Q687" s="54">
        <f>SUMPRODUCT(($C$2:$C$1001=C687)*($L$2:$L$1001&gt;L687))+1</f>
        <v/>
      </c>
      <c r="R687" s="57" t="n">
        <v>46091</v>
      </c>
      <c r="S687" s="58" t="n">
        <v>0.4583333333333333</v>
      </c>
      <c r="T687" s="59" t="n">
        <v>0.879</v>
      </c>
      <c r="U687" s="55">
        <f>IF(N687="PASS",IF(L687&gt;=0.9,"Excellent performance","Good, keep improving"),"Needs immediate attention")</f>
        <v/>
      </c>
    </row>
    <row r="688" ht="15" customHeight="1" s="39">
      <c r="A688" s="54" t="inlineStr">
        <is>
          <t>STU0687</t>
        </is>
      </c>
      <c r="B688" s="55" t="inlineStr">
        <is>
          <t>Kartik Sharma</t>
        </is>
      </c>
      <c r="C688" s="54" t="n">
        <v>5</v>
      </c>
      <c r="D688" s="54" t="inlineStr">
        <is>
          <t>C</t>
        </is>
      </c>
      <c r="E688" s="54" t="inlineStr">
        <is>
          <t>Male</t>
        </is>
      </c>
      <c r="F688" s="54" t="n">
        <v>54</v>
      </c>
      <c r="G688" s="54" t="n">
        <v>42</v>
      </c>
      <c r="H688" s="54" t="n">
        <v>59</v>
      </c>
      <c r="I688" s="54" t="n">
        <v>75</v>
      </c>
      <c r="J688" s="54" t="n">
        <v>66</v>
      </c>
      <c r="K688" s="54">
        <f>SUM(F688:J688)</f>
        <v/>
      </c>
      <c r="L688" s="56">
        <f>ROUND(K688/500,4)</f>
        <v/>
      </c>
      <c r="M688" s="54">
        <f>IF(L688&gt;=0.9,"A+",IF(L688&gt;=0.8,"A",IF(L688&gt;=0.7,"B",IF(L688&gt;=0.6,"C",IF(L688&gt;=0.33,"D","F")))))</f>
        <v/>
      </c>
      <c r="N688" s="54">
        <f>IF(L688&gt;=0.33,"PASS","FAIL")</f>
        <v/>
      </c>
      <c r="O688" s="54">
        <f>L688&gt;=0.33</f>
        <v/>
      </c>
      <c r="P688" s="54">
        <f>RANK(L688,$L$2:$L$1001)</f>
        <v/>
      </c>
      <c r="Q688" s="54">
        <f>SUMPRODUCT(($C$2:$C$1001=C688)*($L$2:$L$1001&gt;L688))+1</f>
        <v/>
      </c>
      <c r="R688" s="57" t="n">
        <v>46091</v>
      </c>
      <c r="S688" s="58" t="n">
        <v>0.375</v>
      </c>
      <c r="T688" s="59" t="n">
        <v>0.98</v>
      </c>
      <c r="U688" s="55">
        <f>IF(N688="PASS",IF(L688&gt;=0.9,"Excellent performance","Good, keep improving"),"Needs immediate attention")</f>
        <v/>
      </c>
    </row>
    <row r="689" ht="15" customHeight="1" s="39">
      <c r="A689" s="54" t="inlineStr">
        <is>
          <t>STU0688</t>
        </is>
      </c>
      <c r="B689" s="55" t="inlineStr">
        <is>
          <t>Gaurav Ghosh</t>
        </is>
      </c>
      <c r="C689" s="54" t="n">
        <v>11</v>
      </c>
      <c r="D689" s="54" t="inlineStr">
        <is>
          <t>D</t>
        </is>
      </c>
      <c r="E689" s="54" t="inlineStr">
        <is>
          <t>Male</t>
        </is>
      </c>
      <c r="F689" s="54" t="n">
        <v>72</v>
      </c>
      <c r="G689" s="54" t="n">
        <v>81</v>
      </c>
      <c r="H689" s="54" t="n">
        <v>85</v>
      </c>
      <c r="I689" s="54" t="n">
        <v>78</v>
      </c>
      <c r="J689" s="54" t="n">
        <v>78</v>
      </c>
      <c r="K689" s="54">
        <f>SUM(F689:J689)</f>
        <v/>
      </c>
      <c r="L689" s="56">
        <f>ROUND(K689/500,4)</f>
        <v/>
      </c>
      <c r="M689" s="54">
        <f>IF(L689&gt;=0.9,"A+",IF(L689&gt;=0.8,"A",IF(L689&gt;=0.7,"B",IF(L689&gt;=0.6,"C",IF(L689&gt;=0.33,"D","F")))))</f>
        <v/>
      </c>
      <c r="N689" s="54">
        <f>IF(L689&gt;=0.33,"PASS","FAIL")</f>
        <v/>
      </c>
      <c r="O689" s="54">
        <f>L689&gt;=0.33</f>
        <v/>
      </c>
      <c r="P689" s="54">
        <f>RANK(L689,$L$2:$L$1001)</f>
        <v/>
      </c>
      <c r="Q689" s="54">
        <f>SUMPRODUCT(($C$2:$C$1001=C689)*($L$2:$L$1001&gt;L689))+1</f>
        <v/>
      </c>
      <c r="R689" s="57" t="n">
        <v>46091</v>
      </c>
      <c r="S689" s="58" t="n">
        <v>0.3958333333333333</v>
      </c>
      <c r="T689" s="59" t="n">
        <v>0.8120000000000001</v>
      </c>
      <c r="U689" s="55">
        <f>IF(N689="PASS",IF(L689&gt;=0.9,"Excellent performance","Good, keep improving"),"Needs immediate attention")</f>
        <v/>
      </c>
    </row>
    <row r="690" ht="15" customHeight="1" s="39">
      <c r="A690" s="54" t="inlineStr">
        <is>
          <t>STU0689</t>
        </is>
      </c>
      <c r="B690" s="55" t="inlineStr">
        <is>
          <t>Arjun Tiwari</t>
        </is>
      </c>
      <c r="C690" s="54" t="n">
        <v>7</v>
      </c>
      <c r="D690" s="54" t="inlineStr">
        <is>
          <t>C</t>
        </is>
      </c>
      <c r="E690" s="54" t="inlineStr">
        <is>
          <t>Male</t>
        </is>
      </c>
      <c r="F690" s="54" t="n">
        <v>78</v>
      </c>
      <c r="G690" s="54" t="n">
        <v>100</v>
      </c>
      <c r="H690" s="54" t="n">
        <v>70</v>
      </c>
      <c r="I690" s="54" t="n">
        <v>55</v>
      </c>
      <c r="J690" s="54" t="n">
        <v>69</v>
      </c>
      <c r="K690" s="54">
        <f>SUM(F690:J690)</f>
        <v/>
      </c>
      <c r="L690" s="56">
        <f>ROUND(K690/500,4)</f>
        <v/>
      </c>
      <c r="M690" s="54">
        <f>IF(L690&gt;=0.9,"A+",IF(L690&gt;=0.8,"A",IF(L690&gt;=0.7,"B",IF(L690&gt;=0.6,"C",IF(L690&gt;=0.33,"D","F")))))</f>
        <v/>
      </c>
      <c r="N690" s="54">
        <f>IF(L690&gt;=0.33,"PASS","FAIL")</f>
        <v/>
      </c>
      <c r="O690" s="54">
        <f>L690&gt;=0.33</f>
        <v/>
      </c>
      <c r="P690" s="54">
        <f>RANK(L690,$L$2:$L$1001)</f>
        <v/>
      </c>
      <c r="Q690" s="54">
        <f>SUMPRODUCT(($C$2:$C$1001=C690)*($L$2:$L$1001&gt;L690))+1</f>
        <v/>
      </c>
      <c r="R690" s="57" t="n">
        <v>46091</v>
      </c>
      <c r="S690" s="58" t="n">
        <v>0.4479166666666667</v>
      </c>
      <c r="T690" s="59" t="n">
        <v>0.845</v>
      </c>
      <c r="U690" s="55">
        <f>IF(N690="PASS",IF(L690&gt;=0.9,"Excellent performance","Good, keep improving"),"Needs immediate attention")</f>
        <v/>
      </c>
    </row>
    <row r="691" ht="15" customHeight="1" s="39">
      <c r="A691" s="54" t="inlineStr">
        <is>
          <t>STU0690</t>
        </is>
      </c>
      <c r="B691" s="55" t="inlineStr">
        <is>
          <t>Karan Das</t>
        </is>
      </c>
      <c r="C691" s="54" t="n">
        <v>7</v>
      </c>
      <c r="D691" s="54" t="inlineStr">
        <is>
          <t>C</t>
        </is>
      </c>
      <c r="E691" s="54" t="inlineStr">
        <is>
          <t>Male</t>
        </is>
      </c>
      <c r="F691" s="54" t="n">
        <v>84</v>
      </c>
      <c r="G691" s="54" t="n">
        <v>73</v>
      </c>
      <c r="H691" s="54" t="n">
        <v>62</v>
      </c>
      <c r="I691" s="54" t="n">
        <v>81</v>
      </c>
      <c r="J691" s="54" t="n">
        <v>66</v>
      </c>
      <c r="K691" s="54">
        <f>SUM(F691:J691)</f>
        <v/>
      </c>
      <c r="L691" s="56">
        <f>ROUND(K691/500,4)</f>
        <v/>
      </c>
      <c r="M691" s="54">
        <f>IF(L691&gt;=0.9,"A+",IF(L691&gt;=0.8,"A",IF(L691&gt;=0.7,"B",IF(L691&gt;=0.6,"C",IF(L691&gt;=0.33,"D","F")))))</f>
        <v/>
      </c>
      <c r="N691" s="54">
        <f>IF(L691&gt;=0.33,"PASS","FAIL")</f>
        <v/>
      </c>
      <c r="O691" s="54">
        <f>L691&gt;=0.33</f>
        <v/>
      </c>
      <c r="P691" s="54">
        <f>RANK(L691,$L$2:$L$1001)</f>
        <v/>
      </c>
      <c r="Q691" s="54">
        <f>SUMPRODUCT(($C$2:$C$1001=C691)*($L$2:$L$1001&gt;L691))+1</f>
        <v/>
      </c>
      <c r="R691" s="57" t="n">
        <v>46091</v>
      </c>
      <c r="S691" s="58" t="n">
        <v>0.4375</v>
      </c>
      <c r="T691" s="59" t="n">
        <v>0.805</v>
      </c>
      <c r="U691" s="55">
        <f>IF(N691="PASS",IF(L691&gt;=0.9,"Excellent performance","Good, keep improving"),"Needs immediate attention")</f>
        <v/>
      </c>
    </row>
    <row r="692" ht="15" customHeight="1" s="39">
      <c r="A692" s="54" t="inlineStr">
        <is>
          <t>STU0691</t>
        </is>
      </c>
      <c r="B692" s="55" t="inlineStr">
        <is>
          <t>Aditi Bhat</t>
        </is>
      </c>
      <c r="C692" s="54" t="n">
        <v>7</v>
      </c>
      <c r="D692" s="54" t="inlineStr">
        <is>
          <t>D</t>
        </is>
      </c>
      <c r="E692" s="54" t="inlineStr">
        <is>
          <t>Female</t>
        </is>
      </c>
      <c r="F692" s="54" t="n">
        <v>67</v>
      </c>
      <c r="G692" s="54" t="n">
        <v>75</v>
      </c>
      <c r="H692" s="54" t="n">
        <v>72</v>
      </c>
      <c r="I692" s="54" t="n">
        <v>66</v>
      </c>
      <c r="J692" s="54" t="n">
        <v>65</v>
      </c>
      <c r="K692" s="54">
        <f>SUM(F692:J692)</f>
        <v/>
      </c>
      <c r="L692" s="56">
        <f>ROUND(K692/500,4)</f>
        <v/>
      </c>
      <c r="M692" s="54">
        <f>IF(L692&gt;=0.9,"A+",IF(L692&gt;=0.8,"A",IF(L692&gt;=0.7,"B",IF(L692&gt;=0.6,"C",IF(L692&gt;=0.33,"D","F")))))</f>
        <v/>
      </c>
      <c r="N692" s="54">
        <f>IF(L692&gt;=0.33,"PASS","FAIL")</f>
        <v/>
      </c>
      <c r="O692" s="54">
        <f>L692&gt;=0.33</f>
        <v/>
      </c>
      <c r="P692" s="54">
        <f>RANK(L692,$L$2:$L$1001)</f>
        <v/>
      </c>
      <c r="Q692" s="54">
        <f>SUMPRODUCT(($C$2:$C$1001=C692)*($L$2:$L$1001&gt;L692))+1</f>
        <v/>
      </c>
      <c r="R692" s="57" t="n">
        <v>46091</v>
      </c>
      <c r="S692" s="58" t="n">
        <v>0.4479166666666667</v>
      </c>
      <c r="T692" s="59" t="n">
        <v>0.883</v>
      </c>
      <c r="U692" s="55">
        <f>IF(N692="PASS",IF(L692&gt;=0.9,"Excellent performance","Good, keep improving"),"Needs immediate attention")</f>
        <v/>
      </c>
    </row>
    <row r="693" ht="15" customHeight="1" s="39">
      <c r="A693" s="54" t="inlineStr">
        <is>
          <t>STU0692</t>
        </is>
      </c>
      <c r="B693" s="55" t="inlineStr">
        <is>
          <t>Heer Pathak</t>
        </is>
      </c>
      <c r="C693" s="54" t="n">
        <v>8</v>
      </c>
      <c r="D693" s="54" t="inlineStr">
        <is>
          <t>B</t>
        </is>
      </c>
      <c r="E693" s="54" t="inlineStr">
        <is>
          <t>Female</t>
        </is>
      </c>
      <c r="F693" s="54" t="n">
        <v>92</v>
      </c>
      <c r="G693" s="54" t="n">
        <v>100</v>
      </c>
      <c r="H693" s="54" t="n">
        <v>77</v>
      </c>
      <c r="I693" s="54" t="n">
        <v>86</v>
      </c>
      <c r="J693" s="54" t="n">
        <v>79</v>
      </c>
      <c r="K693" s="54">
        <f>SUM(F693:J693)</f>
        <v/>
      </c>
      <c r="L693" s="56">
        <f>ROUND(K693/500,4)</f>
        <v/>
      </c>
      <c r="M693" s="54">
        <f>IF(L693&gt;=0.9,"A+",IF(L693&gt;=0.8,"A",IF(L693&gt;=0.7,"B",IF(L693&gt;=0.6,"C",IF(L693&gt;=0.33,"D","F")))))</f>
        <v/>
      </c>
      <c r="N693" s="54">
        <f>IF(L693&gt;=0.33,"PASS","FAIL")</f>
        <v/>
      </c>
      <c r="O693" s="54">
        <f>L693&gt;=0.33</f>
        <v/>
      </c>
      <c r="P693" s="54">
        <f>RANK(L693,$L$2:$L$1001)</f>
        <v/>
      </c>
      <c r="Q693" s="54">
        <f>SUMPRODUCT(($C$2:$C$1001=C693)*($L$2:$L$1001&gt;L693))+1</f>
        <v/>
      </c>
      <c r="R693" s="57" t="n">
        <v>46091</v>
      </c>
      <c r="S693" s="58" t="n">
        <v>0.4895833333333333</v>
      </c>
      <c r="T693" s="59" t="n">
        <v>0.888</v>
      </c>
      <c r="U693" s="55">
        <f>IF(N693="PASS",IF(L693&gt;=0.9,"Excellent performance","Good, keep improving"),"Needs immediate attention")</f>
        <v/>
      </c>
    </row>
    <row r="694" ht="15" customHeight="1" s="39">
      <c r="A694" s="54" t="inlineStr">
        <is>
          <t>STU0693</t>
        </is>
      </c>
      <c r="B694" s="55" t="inlineStr">
        <is>
          <t>Advait Pillai</t>
        </is>
      </c>
      <c r="C694" s="54" t="n">
        <v>8</v>
      </c>
      <c r="D694" s="54" t="inlineStr">
        <is>
          <t>D</t>
        </is>
      </c>
      <c r="E694" s="54" t="inlineStr">
        <is>
          <t>Male</t>
        </is>
      </c>
      <c r="F694" s="54" t="n">
        <v>71</v>
      </c>
      <c r="G694" s="54" t="n">
        <v>57</v>
      </c>
      <c r="H694" s="54" t="n">
        <v>60</v>
      </c>
      <c r="I694" s="54" t="n">
        <v>77</v>
      </c>
      <c r="J694" s="54" t="n">
        <v>71</v>
      </c>
      <c r="K694" s="54">
        <f>SUM(F694:J694)</f>
        <v/>
      </c>
      <c r="L694" s="56">
        <f>ROUND(K694/500,4)</f>
        <v/>
      </c>
      <c r="M694" s="54">
        <f>IF(L694&gt;=0.9,"A+",IF(L694&gt;=0.8,"A",IF(L694&gt;=0.7,"B",IF(L694&gt;=0.6,"C",IF(L694&gt;=0.33,"D","F")))))</f>
        <v/>
      </c>
      <c r="N694" s="54">
        <f>IF(L694&gt;=0.33,"PASS","FAIL")</f>
        <v/>
      </c>
      <c r="O694" s="54">
        <f>L694&gt;=0.33</f>
        <v/>
      </c>
      <c r="P694" s="54">
        <f>RANK(L694,$L$2:$L$1001)</f>
        <v/>
      </c>
      <c r="Q694" s="54">
        <f>SUMPRODUCT(($C$2:$C$1001=C694)*($L$2:$L$1001&gt;L694))+1</f>
        <v/>
      </c>
      <c r="R694" s="57" t="n">
        <v>46091</v>
      </c>
      <c r="S694" s="58" t="n">
        <v>0.3645833333333333</v>
      </c>
      <c r="T694" s="59" t="n">
        <v>0.872</v>
      </c>
      <c r="U694" s="55">
        <f>IF(N694="PASS",IF(L694&gt;=0.9,"Excellent performance","Good, keep improving"),"Needs immediate attention")</f>
        <v/>
      </c>
    </row>
    <row r="695" ht="15" customHeight="1" s="39">
      <c r="A695" s="54" t="inlineStr">
        <is>
          <t>STU0694</t>
        </is>
      </c>
      <c r="B695" s="55" t="inlineStr">
        <is>
          <t>Kiara Sharma</t>
        </is>
      </c>
      <c r="C695" s="54" t="n">
        <v>2</v>
      </c>
      <c r="D695" s="54" t="inlineStr">
        <is>
          <t>A</t>
        </is>
      </c>
      <c r="E695" s="54" t="inlineStr">
        <is>
          <t>Female</t>
        </is>
      </c>
      <c r="F695" s="54" t="n">
        <v>76</v>
      </c>
      <c r="G695" s="54" t="n">
        <v>80</v>
      </c>
      <c r="H695" s="54" t="n">
        <v>56</v>
      </c>
      <c r="I695" s="54" t="n">
        <v>69</v>
      </c>
      <c r="J695" s="54" t="n">
        <v>97</v>
      </c>
      <c r="K695" s="54">
        <f>SUM(F695:J695)</f>
        <v/>
      </c>
      <c r="L695" s="56">
        <f>ROUND(K695/500,4)</f>
        <v/>
      </c>
      <c r="M695" s="54">
        <f>IF(L695&gt;=0.9,"A+",IF(L695&gt;=0.8,"A",IF(L695&gt;=0.7,"B",IF(L695&gt;=0.6,"C",IF(L695&gt;=0.33,"D","F")))))</f>
        <v/>
      </c>
      <c r="N695" s="54">
        <f>IF(L695&gt;=0.33,"PASS","FAIL")</f>
        <v/>
      </c>
      <c r="O695" s="54">
        <f>L695&gt;=0.33</f>
        <v/>
      </c>
      <c r="P695" s="54">
        <f>RANK(L695,$L$2:$L$1001)</f>
        <v/>
      </c>
      <c r="Q695" s="54">
        <f>SUMPRODUCT(($C$2:$C$1001=C695)*($L$2:$L$1001&gt;L695))+1</f>
        <v/>
      </c>
      <c r="R695" s="57" t="n">
        <v>46091</v>
      </c>
      <c r="S695" s="58" t="n">
        <v>0.34375</v>
      </c>
      <c r="T695" s="59" t="n">
        <v>0.845</v>
      </c>
      <c r="U695" s="55">
        <f>IF(N695="PASS",IF(L695&gt;=0.9,"Excellent performance","Good, keep improving"),"Needs immediate attention")</f>
        <v/>
      </c>
    </row>
    <row r="696" ht="15" customHeight="1" s="39">
      <c r="A696" s="54" t="inlineStr">
        <is>
          <t>STU0695</t>
        </is>
      </c>
      <c r="B696" s="55" t="inlineStr">
        <is>
          <t>Urvi Tiwari</t>
        </is>
      </c>
      <c r="C696" s="54" t="n">
        <v>1</v>
      </c>
      <c r="D696" s="54" t="inlineStr">
        <is>
          <t>C</t>
        </is>
      </c>
      <c r="E696" s="54" t="inlineStr">
        <is>
          <t>Female</t>
        </is>
      </c>
      <c r="F696" s="54" t="n">
        <v>85</v>
      </c>
      <c r="G696" s="54" t="n">
        <v>59</v>
      </c>
      <c r="H696" s="54" t="n">
        <v>84</v>
      </c>
      <c r="I696" s="54" t="n">
        <v>59</v>
      </c>
      <c r="J696" s="54" t="n">
        <v>66</v>
      </c>
      <c r="K696" s="54">
        <f>SUM(F696:J696)</f>
        <v/>
      </c>
      <c r="L696" s="56">
        <f>ROUND(K696/500,4)</f>
        <v/>
      </c>
      <c r="M696" s="54">
        <f>IF(L696&gt;=0.9,"A+",IF(L696&gt;=0.8,"A",IF(L696&gt;=0.7,"B",IF(L696&gt;=0.6,"C",IF(L696&gt;=0.33,"D","F")))))</f>
        <v/>
      </c>
      <c r="N696" s="54">
        <f>IF(L696&gt;=0.33,"PASS","FAIL")</f>
        <v/>
      </c>
      <c r="O696" s="54">
        <f>L696&gt;=0.33</f>
        <v/>
      </c>
      <c r="P696" s="54">
        <f>RANK(L696,$L$2:$L$1001)</f>
        <v/>
      </c>
      <c r="Q696" s="54">
        <f>SUMPRODUCT(($C$2:$C$1001=C696)*($L$2:$L$1001&gt;L696))+1</f>
        <v/>
      </c>
      <c r="R696" s="57" t="n">
        <v>46091</v>
      </c>
      <c r="S696" s="58" t="n">
        <v>0.3645833333333333</v>
      </c>
      <c r="T696" s="59" t="n">
        <v>0.836</v>
      </c>
      <c r="U696" s="55">
        <f>IF(N696="PASS",IF(L696&gt;=0.9,"Excellent performance","Good, keep improving"),"Needs immediate attention")</f>
        <v/>
      </c>
    </row>
    <row r="697" ht="15" customHeight="1" s="39">
      <c r="A697" s="54" t="inlineStr">
        <is>
          <t>STU0696</t>
        </is>
      </c>
      <c r="B697" s="55" t="inlineStr">
        <is>
          <t>Advait Patel</t>
        </is>
      </c>
      <c r="C697" s="54" t="n">
        <v>11</v>
      </c>
      <c r="D697" s="54" t="inlineStr">
        <is>
          <t>A</t>
        </is>
      </c>
      <c r="E697" s="54" t="inlineStr">
        <is>
          <t>Male</t>
        </is>
      </c>
      <c r="F697" s="54" t="n">
        <v>69</v>
      </c>
      <c r="G697" s="54" t="n">
        <v>97</v>
      </c>
      <c r="H697" s="54" t="n">
        <v>72</v>
      </c>
      <c r="I697" s="54" t="n">
        <v>60</v>
      </c>
      <c r="J697" s="54" t="n">
        <v>69</v>
      </c>
      <c r="K697" s="54">
        <f>SUM(F697:J697)</f>
        <v/>
      </c>
      <c r="L697" s="56">
        <f>ROUND(K697/500,4)</f>
        <v/>
      </c>
      <c r="M697" s="54">
        <f>IF(L697&gt;=0.9,"A+",IF(L697&gt;=0.8,"A",IF(L697&gt;=0.7,"B",IF(L697&gt;=0.6,"C",IF(L697&gt;=0.33,"D","F")))))</f>
        <v/>
      </c>
      <c r="N697" s="54">
        <f>IF(L697&gt;=0.33,"PASS","FAIL")</f>
        <v/>
      </c>
      <c r="O697" s="54">
        <f>L697&gt;=0.33</f>
        <v/>
      </c>
      <c r="P697" s="54">
        <f>RANK(L697,$L$2:$L$1001)</f>
        <v/>
      </c>
      <c r="Q697" s="54">
        <f>SUMPRODUCT(($C$2:$C$1001=C697)*($L$2:$L$1001&gt;L697))+1</f>
        <v/>
      </c>
      <c r="R697" s="57" t="n">
        <v>46091</v>
      </c>
      <c r="S697" s="58" t="n">
        <v>0.375</v>
      </c>
      <c r="T697" s="59" t="n">
        <v>0.906</v>
      </c>
      <c r="U697" s="55">
        <f>IF(N697="PASS",IF(L697&gt;=0.9,"Excellent performance","Good, keep improving"),"Needs immediate attention")</f>
        <v/>
      </c>
    </row>
    <row r="698" ht="15" customHeight="1" s="39">
      <c r="A698" s="54" t="inlineStr">
        <is>
          <t>STU0697</t>
        </is>
      </c>
      <c r="B698" s="55" t="inlineStr">
        <is>
          <t>Jiya Pandey</t>
        </is>
      </c>
      <c r="C698" s="54" t="n">
        <v>8</v>
      </c>
      <c r="D698" s="54" t="inlineStr">
        <is>
          <t>D</t>
        </is>
      </c>
      <c r="E698" s="54" t="inlineStr">
        <is>
          <t>Female</t>
        </is>
      </c>
      <c r="F698" s="54" t="n">
        <v>68</v>
      </c>
      <c r="G698" s="54" t="n">
        <v>62</v>
      </c>
      <c r="H698" s="54" t="n">
        <v>74</v>
      </c>
      <c r="I698" s="54" t="n">
        <v>82</v>
      </c>
      <c r="J698" s="54" t="n">
        <v>67</v>
      </c>
      <c r="K698" s="54">
        <f>SUM(F698:J698)</f>
        <v/>
      </c>
      <c r="L698" s="56">
        <f>ROUND(K698/500,4)</f>
        <v/>
      </c>
      <c r="M698" s="54">
        <f>IF(L698&gt;=0.9,"A+",IF(L698&gt;=0.8,"A",IF(L698&gt;=0.7,"B",IF(L698&gt;=0.6,"C",IF(L698&gt;=0.33,"D","F")))))</f>
        <v/>
      </c>
      <c r="N698" s="54">
        <f>IF(L698&gt;=0.33,"PASS","FAIL")</f>
        <v/>
      </c>
      <c r="O698" s="54">
        <f>L698&gt;=0.33</f>
        <v/>
      </c>
      <c r="P698" s="54">
        <f>RANK(L698,$L$2:$L$1001)</f>
        <v/>
      </c>
      <c r="Q698" s="54">
        <f>SUMPRODUCT(($C$2:$C$1001=C698)*($L$2:$L$1001&gt;L698))+1</f>
        <v/>
      </c>
      <c r="R698" s="57" t="n">
        <v>46091</v>
      </c>
      <c r="S698" s="58" t="n">
        <v>0.4791666666666667</v>
      </c>
      <c r="T698" s="59" t="n">
        <v>0.895</v>
      </c>
      <c r="U698" s="55">
        <f>IF(N698="PASS",IF(L698&gt;=0.9,"Excellent performance","Good, keep improving"),"Needs immediate attention")</f>
        <v/>
      </c>
    </row>
    <row r="699" ht="15" customHeight="1" s="39">
      <c r="A699" s="54" t="inlineStr">
        <is>
          <t>STU0698</t>
        </is>
      </c>
      <c r="B699" s="55" t="inlineStr">
        <is>
          <t>Ananya Menon</t>
        </is>
      </c>
      <c r="C699" s="54" t="n">
        <v>9</v>
      </c>
      <c r="D699" s="54" t="inlineStr">
        <is>
          <t>B</t>
        </is>
      </c>
      <c r="E699" s="54" t="inlineStr">
        <is>
          <t>Female</t>
        </is>
      </c>
      <c r="F699" s="54" t="n">
        <v>90</v>
      </c>
      <c r="G699" s="54" t="n">
        <v>100</v>
      </c>
      <c r="H699" s="54" t="n">
        <v>93</v>
      </c>
      <c r="I699" s="54" t="n">
        <v>85</v>
      </c>
      <c r="J699" s="54" t="n">
        <v>89</v>
      </c>
      <c r="K699" s="54">
        <f>SUM(F699:J699)</f>
        <v/>
      </c>
      <c r="L699" s="56">
        <f>ROUND(K699/500,4)</f>
        <v/>
      </c>
      <c r="M699" s="54">
        <f>IF(L699&gt;=0.9,"A+",IF(L699&gt;=0.8,"A",IF(L699&gt;=0.7,"B",IF(L699&gt;=0.6,"C",IF(L699&gt;=0.33,"D","F")))))</f>
        <v/>
      </c>
      <c r="N699" s="54">
        <f>IF(L699&gt;=0.33,"PASS","FAIL")</f>
        <v/>
      </c>
      <c r="O699" s="54">
        <f>L699&gt;=0.33</f>
        <v/>
      </c>
      <c r="P699" s="54">
        <f>RANK(L699,$L$2:$L$1001)</f>
        <v/>
      </c>
      <c r="Q699" s="54">
        <f>SUMPRODUCT(($C$2:$C$1001=C699)*($L$2:$L$1001&gt;L699))+1</f>
        <v/>
      </c>
      <c r="R699" s="57" t="n">
        <v>46091</v>
      </c>
      <c r="S699" s="58" t="n">
        <v>0.4895833333333333</v>
      </c>
      <c r="T699" s="59" t="n">
        <v>0.834</v>
      </c>
      <c r="U699" s="55">
        <f>IF(N699="PASS",IF(L699&gt;=0.9,"Excellent performance","Good, keep improving"),"Needs immediate attention")</f>
        <v/>
      </c>
    </row>
    <row r="700" ht="15" customHeight="1" s="39">
      <c r="A700" s="54" t="inlineStr">
        <is>
          <t>STU0699</t>
        </is>
      </c>
      <c r="B700" s="55" t="inlineStr">
        <is>
          <t>Ishita Malhotra</t>
        </is>
      </c>
      <c r="C700" s="54" t="n">
        <v>8</v>
      </c>
      <c r="D700" s="54" t="inlineStr">
        <is>
          <t>B</t>
        </is>
      </c>
      <c r="E700" s="54" t="inlineStr">
        <is>
          <t>Female</t>
        </is>
      </c>
      <c r="F700" s="54" t="n">
        <v>65</v>
      </c>
      <c r="G700" s="54" t="n">
        <v>41</v>
      </c>
      <c r="H700" s="54" t="n">
        <v>60</v>
      </c>
      <c r="I700" s="54" t="n">
        <v>2</v>
      </c>
      <c r="J700" s="54" t="n">
        <v>84</v>
      </c>
      <c r="K700" s="54">
        <f>SUM(F700:J700)</f>
        <v/>
      </c>
      <c r="L700" s="56">
        <f>ROUND(K700/500,4)</f>
        <v/>
      </c>
      <c r="M700" s="54">
        <f>IF(L700&gt;=0.9,"A+",IF(L700&gt;=0.8,"A",IF(L700&gt;=0.7,"B",IF(L700&gt;=0.6,"C",IF(L700&gt;=0.33,"D","F")))))</f>
        <v/>
      </c>
      <c r="N700" s="54">
        <f>IF(L700&gt;=0.33,"PASS","FAIL")</f>
        <v/>
      </c>
      <c r="O700" s="54">
        <f>L700&gt;=0.33</f>
        <v/>
      </c>
      <c r="P700" s="54">
        <f>RANK(L700,$L$2:$L$1001)</f>
        <v/>
      </c>
      <c r="Q700" s="54">
        <f>SUMPRODUCT(($C$2:$C$1001=C700)*($L$2:$L$1001&gt;L700))+1</f>
        <v/>
      </c>
      <c r="R700" s="57" t="n">
        <v>46091</v>
      </c>
      <c r="S700" s="58" t="n">
        <v>0.4583333333333333</v>
      </c>
      <c r="T700" s="59" t="n">
        <v>0.84</v>
      </c>
      <c r="U700" s="55">
        <f>IF(N700="PASS",IF(L700&gt;=0.9,"Excellent performance","Good, keep improving"),"Needs immediate attention")</f>
        <v/>
      </c>
    </row>
    <row r="701" ht="15" customHeight="1" s="39">
      <c r="A701" s="54" t="inlineStr">
        <is>
          <t>STU0700</t>
        </is>
      </c>
      <c r="B701" s="55" t="inlineStr">
        <is>
          <t>Sara Thakur</t>
        </is>
      </c>
      <c r="C701" s="54" t="n">
        <v>1</v>
      </c>
      <c r="D701" s="54" t="inlineStr">
        <is>
          <t>D</t>
        </is>
      </c>
      <c r="E701" s="54" t="inlineStr">
        <is>
          <t>Female</t>
        </is>
      </c>
      <c r="F701" s="54" t="n">
        <v>71</v>
      </c>
      <c r="G701" s="54" t="n">
        <v>68</v>
      </c>
      <c r="H701" s="54" t="n">
        <v>61</v>
      </c>
      <c r="I701" s="54" t="n">
        <v>76</v>
      </c>
      <c r="J701" s="54" t="n">
        <v>87</v>
      </c>
      <c r="K701" s="54">
        <f>SUM(F701:J701)</f>
        <v/>
      </c>
      <c r="L701" s="56">
        <f>ROUND(K701/500,4)</f>
        <v/>
      </c>
      <c r="M701" s="54">
        <f>IF(L701&gt;=0.9,"A+",IF(L701&gt;=0.8,"A",IF(L701&gt;=0.7,"B",IF(L701&gt;=0.6,"C",IF(L701&gt;=0.33,"D","F")))))</f>
        <v/>
      </c>
      <c r="N701" s="54">
        <f>IF(L701&gt;=0.33,"PASS","FAIL")</f>
        <v/>
      </c>
      <c r="O701" s="54">
        <f>L701&gt;=0.33</f>
        <v/>
      </c>
      <c r="P701" s="54">
        <f>RANK(L701,$L$2:$L$1001)</f>
        <v/>
      </c>
      <c r="Q701" s="54">
        <f>SUMPRODUCT(($C$2:$C$1001=C701)*($L$2:$L$1001&gt;L701))+1</f>
        <v/>
      </c>
      <c r="R701" s="57" t="n">
        <v>46091</v>
      </c>
      <c r="S701" s="58" t="n">
        <v>0.3333333333333333</v>
      </c>
      <c r="T701" s="59" t="n">
        <v>0.957</v>
      </c>
      <c r="U701" s="55">
        <f>IF(N701="PASS",IF(L701&gt;=0.9,"Excellent performance","Good, keep improving"),"Needs immediate attention")</f>
        <v/>
      </c>
    </row>
    <row r="702" ht="15" customHeight="1" s="39">
      <c r="A702" s="54" t="inlineStr">
        <is>
          <t>STU0701</t>
        </is>
      </c>
      <c r="B702" s="55" t="inlineStr">
        <is>
          <t>Meera Srivastava</t>
        </is>
      </c>
      <c r="C702" s="54" t="n">
        <v>1</v>
      </c>
      <c r="D702" s="54" t="inlineStr">
        <is>
          <t>C</t>
        </is>
      </c>
      <c r="E702" s="54" t="inlineStr">
        <is>
          <t>Female</t>
        </is>
      </c>
      <c r="F702" s="54" t="n">
        <v>68</v>
      </c>
      <c r="G702" s="54" t="n">
        <v>63</v>
      </c>
      <c r="H702" s="54" t="n">
        <v>91</v>
      </c>
      <c r="I702" s="54" t="n">
        <v>61</v>
      </c>
      <c r="J702" s="54" t="n">
        <v>100</v>
      </c>
      <c r="K702" s="54">
        <f>SUM(F702:J702)</f>
        <v/>
      </c>
      <c r="L702" s="56">
        <f>ROUND(K702/500,4)</f>
        <v/>
      </c>
      <c r="M702" s="54">
        <f>IF(L702&gt;=0.9,"A+",IF(L702&gt;=0.8,"A",IF(L702&gt;=0.7,"B",IF(L702&gt;=0.6,"C",IF(L702&gt;=0.33,"D","F")))))</f>
        <v/>
      </c>
      <c r="N702" s="54">
        <f>IF(L702&gt;=0.33,"PASS","FAIL")</f>
        <v/>
      </c>
      <c r="O702" s="54">
        <f>L702&gt;=0.33</f>
        <v/>
      </c>
      <c r="P702" s="54">
        <f>RANK(L702,$L$2:$L$1001)</f>
        <v/>
      </c>
      <c r="Q702" s="54">
        <f>SUMPRODUCT(($C$2:$C$1001=C702)*($L$2:$L$1001&gt;L702))+1</f>
        <v/>
      </c>
      <c r="R702" s="57" t="n">
        <v>46091</v>
      </c>
      <c r="S702" s="58" t="n">
        <v>0.4166666666666667</v>
      </c>
      <c r="T702" s="59" t="n">
        <v>0.754</v>
      </c>
      <c r="U702" s="55">
        <f>IF(N702="PASS",IF(L702&gt;=0.9,"Excellent performance","Good, keep improving"),"Needs immediate attention")</f>
        <v/>
      </c>
    </row>
    <row r="703" ht="15" customHeight="1" s="39">
      <c r="A703" s="54" t="inlineStr">
        <is>
          <t>STU0702</t>
        </is>
      </c>
      <c r="B703" s="55" t="inlineStr">
        <is>
          <t>Zoya Pathak</t>
        </is>
      </c>
      <c r="C703" s="54" t="n">
        <v>6</v>
      </c>
      <c r="D703" s="54" t="inlineStr">
        <is>
          <t>B</t>
        </is>
      </c>
      <c r="E703" s="54" t="inlineStr">
        <is>
          <t>Female</t>
        </is>
      </c>
      <c r="F703" s="54" t="n">
        <v>58</v>
      </c>
      <c r="G703" s="54" t="n">
        <v>52</v>
      </c>
      <c r="H703" s="54" t="n">
        <v>84</v>
      </c>
      <c r="I703" s="54" t="n">
        <v>71</v>
      </c>
      <c r="J703" s="54" t="n">
        <v>71</v>
      </c>
      <c r="K703" s="54">
        <f>SUM(F703:J703)</f>
        <v/>
      </c>
      <c r="L703" s="56">
        <f>ROUND(K703/500,4)</f>
        <v/>
      </c>
      <c r="M703" s="54">
        <f>IF(L703&gt;=0.9,"A+",IF(L703&gt;=0.8,"A",IF(L703&gt;=0.7,"B",IF(L703&gt;=0.6,"C",IF(L703&gt;=0.33,"D","F")))))</f>
        <v/>
      </c>
      <c r="N703" s="54">
        <f>IF(L703&gt;=0.33,"PASS","FAIL")</f>
        <v/>
      </c>
      <c r="O703" s="54">
        <f>L703&gt;=0.33</f>
        <v/>
      </c>
      <c r="P703" s="54">
        <f>RANK(L703,$L$2:$L$1001)</f>
        <v/>
      </c>
      <c r="Q703" s="54">
        <f>SUMPRODUCT(($C$2:$C$1001=C703)*($L$2:$L$1001&gt;L703))+1</f>
        <v/>
      </c>
      <c r="R703" s="57" t="n">
        <v>46091</v>
      </c>
      <c r="S703" s="58" t="n">
        <v>0.3333333333333333</v>
      </c>
      <c r="T703" s="59" t="n">
        <v>0.761</v>
      </c>
      <c r="U703" s="55">
        <f>IF(N703="PASS",IF(L703&gt;=0.9,"Excellent performance","Good, keep improving"),"Needs immediate attention")</f>
        <v/>
      </c>
    </row>
    <row r="704" ht="15" customHeight="1" s="39">
      <c r="A704" s="54" t="inlineStr">
        <is>
          <t>STU0703</t>
        </is>
      </c>
      <c r="B704" s="55" t="inlineStr">
        <is>
          <t>Krishna Naidu</t>
        </is>
      </c>
      <c r="C704" s="54" t="n">
        <v>6</v>
      </c>
      <c r="D704" s="54" t="inlineStr">
        <is>
          <t>B</t>
        </is>
      </c>
      <c r="E704" s="54" t="inlineStr">
        <is>
          <t>Male</t>
        </is>
      </c>
      <c r="F704" s="54" t="n">
        <v>78</v>
      </c>
      <c r="G704" s="54" t="n">
        <v>71</v>
      </c>
      <c r="H704" s="54" t="n">
        <v>97</v>
      </c>
      <c r="I704" s="54" t="n">
        <v>60</v>
      </c>
      <c r="J704" s="54" t="n">
        <v>62</v>
      </c>
      <c r="K704" s="54">
        <f>SUM(F704:J704)</f>
        <v/>
      </c>
      <c r="L704" s="56">
        <f>ROUND(K704/500,4)</f>
        <v/>
      </c>
      <c r="M704" s="54">
        <f>IF(L704&gt;=0.9,"A+",IF(L704&gt;=0.8,"A",IF(L704&gt;=0.7,"B",IF(L704&gt;=0.6,"C",IF(L704&gt;=0.33,"D","F")))))</f>
        <v/>
      </c>
      <c r="N704" s="54">
        <f>IF(L704&gt;=0.33,"PASS","FAIL")</f>
        <v/>
      </c>
      <c r="O704" s="54">
        <f>L704&gt;=0.33</f>
        <v/>
      </c>
      <c r="P704" s="54">
        <f>RANK(L704,$L$2:$L$1001)</f>
        <v/>
      </c>
      <c r="Q704" s="54">
        <f>SUMPRODUCT(($C$2:$C$1001=C704)*($L$2:$L$1001&gt;L704))+1</f>
        <v/>
      </c>
      <c r="R704" s="57" t="n">
        <v>46091</v>
      </c>
      <c r="S704" s="58" t="n">
        <v>0.4270833333333333</v>
      </c>
      <c r="T704" s="59" t="n">
        <v>0.953</v>
      </c>
      <c r="U704" s="55">
        <f>IF(N704="PASS",IF(L704&gt;=0.9,"Excellent performance","Good, keep improving"),"Needs immediate attention")</f>
        <v/>
      </c>
    </row>
    <row r="705" ht="15" customHeight="1" s="39">
      <c r="A705" s="54" t="inlineStr">
        <is>
          <t>STU0704</t>
        </is>
      </c>
      <c r="B705" s="55" t="inlineStr">
        <is>
          <t>Ishita Iyer</t>
        </is>
      </c>
      <c r="C705" s="54" t="n">
        <v>3</v>
      </c>
      <c r="D705" s="54" t="inlineStr">
        <is>
          <t>B</t>
        </is>
      </c>
      <c r="E705" s="54" t="inlineStr">
        <is>
          <t>Female</t>
        </is>
      </c>
      <c r="F705" s="54" t="n">
        <v>49</v>
      </c>
      <c r="G705" s="54" t="n">
        <v>60</v>
      </c>
      <c r="H705" s="54" t="n">
        <v>66</v>
      </c>
      <c r="I705" s="54" t="n">
        <v>72</v>
      </c>
      <c r="J705" s="54" t="n">
        <v>76</v>
      </c>
      <c r="K705" s="54">
        <f>SUM(F705:J705)</f>
        <v/>
      </c>
      <c r="L705" s="56">
        <f>ROUND(K705/500,4)</f>
        <v/>
      </c>
      <c r="M705" s="54">
        <f>IF(L705&gt;=0.9,"A+",IF(L705&gt;=0.8,"A",IF(L705&gt;=0.7,"B",IF(L705&gt;=0.6,"C",IF(L705&gt;=0.33,"D","F")))))</f>
        <v/>
      </c>
      <c r="N705" s="54">
        <f>IF(L705&gt;=0.33,"PASS","FAIL")</f>
        <v/>
      </c>
      <c r="O705" s="54">
        <f>L705&gt;=0.33</f>
        <v/>
      </c>
      <c r="P705" s="54">
        <f>RANK(L705,$L$2:$L$1001)</f>
        <v/>
      </c>
      <c r="Q705" s="54">
        <f>SUMPRODUCT(($C$2:$C$1001=C705)*($L$2:$L$1001&gt;L705))+1</f>
        <v/>
      </c>
      <c r="R705" s="57" t="n">
        <v>46091</v>
      </c>
      <c r="S705" s="58" t="n">
        <v>0.4166666666666667</v>
      </c>
      <c r="T705" s="59" t="n">
        <v>0.897</v>
      </c>
      <c r="U705" s="55">
        <f>IF(N705="PASS",IF(L705&gt;=0.9,"Excellent performance","Good, keep improving"),"Needs immediate attention")</f>
        <v/>
      </c>
    </row>
    <row r="706" ht="15" customHeight="1" s="39">
      <c r="A706" s="54" t="inlineStr">
        <is>
          <t>STU0705</t>
        </is>
      </c>
      <c r="B706" s="55" t="inlineStr">
        <is>
          <t>Nikhil Ahluwalia</t>
        </is>
      </c>
      <c r="C706" s="54" t="n">
        <v>4</v>
      </c>
      <c r="D706" s="54" t="inlineStr">
        <is>
          <t>A</t>
        </is>
      </c>
      <c r="E706" s="54" t="inlineStr">
        <is>
          <t>Male</t>
        </is>
      </c>
      <c r="F706" s="54" t="n">
        <v>74</v>
      </c>
      <c r="G706" s="54" t="n">
        <v>69</v>
      </c>
      <c r="H706" s="54" t="n">
        <v>42</v>
      </c>
      <c r="I706" s="54" t="n">
        <v>62</v>
      </c>
      <c r="J706" s="54" t="n">
        <v>71</v>
      </c>
      <c r="K706" s="54">
        <f>SUM(F706:J706)</f>
        <v/>
      </c>
      <c r="L706" s="56">
        <f>ROUND(K706/500,4)</f>
        <v/>
      </c>
      <c r="M706" s="54">
        <f>IF(L706&gt;=0.9,"A+",IF(L706&gt;=0.8,"A",IF(L706&gt;=0.7,"B",IF(L706&gt;=0.6,"C",IF(L706&gt;=0.33,"D","F")))))</f>
        <v/>
      </c>
      <c r="N706" s="54">
        <f>IF(L706&gt;=0.33,"PASS","FAIL")</f>
        <v/>
      </c>
      <c r="O706" s="54">
        <f>L706&gt;=0.33</f>
        <v/>
      </c>
      <c r="P706" s="54">
        <f>RANK(L706,$L$2:$L$1001)</f>
        <v/>
      </c>
      <c r="Q706" s="54">
        <f>SUMPRODUCT(($C$2:$C$1001=C706)*($L$2:$L$1001&gt;L706))+1</f>
        <v/>
      </c>
      <c r="R706" s="57" t="n">
        <v>46091</v>
      </c>
      <c r="S706" s="58" t="n">
        <v>0.5104166666666666</v>
      </c>
      <c r="T706" s="59" t="n">
        <v>0.834</v>
      </c>
      <c r="U706" s="55">
        <f>IF(N706="PASS",IF(L706&gt;=0.9,"Excellent performance","Good, keep improving"),"Needs immediate attention")</f>
        <v/>
      </c>
    </row>
    <row r="707" ht="15" customHeight="1" s="39">
      <c r="A707" s="54" t="inlineStr">
        <is>
          <t>STU0706</t>
        </is>
      </c>
      <c r="B707" s="55" t="inlineStr">
        <is>
          <t>Abhinav Rawat</t>
        </is>
      </c>
      <c r="C707" s="54" t="n">
        <v>4</v>
      </c>
      <c r="D707" s="54" t="inlineStr">
        <is>
          <t>A</t>
        </is>
      </c>
      <c r="E707" s="54" t="inlineStr">
        <is>
          <t>Male</t>
        </is>
      </c>
      <c r="F707" s="54" t="n">
        <v>53</v>
      </c>
      <c r="G707" s="54" t="n">
        <v>90</v>
      </c>
      <c r="H707" s="54" t="n">
        <v>33</v>
      </c>
      <c r="I707" s="54" t="n">
        <v>81</v>
      </c>
      <c r="J707" s="54" t="n">
        <v>73</v>
      </c>
      <c r="K707" s="54">
        <f>SUM(F707:J707)</f>
        <v/>
      </c>
      <c r="L707" s="56">
        <f>ROUND(K707/500,4)</f>
        <v/>
      </c>
      <c r="M707" s="54">
        <f>IF(L707&gt;=0.9,"A+",IF(L707&gt;=0.8,"A",IF(L707&gt;=0.7,"B",IF(L707&gt;=0.6,"C",IF(L707&gt;=0.33,"D","F")))))</f>
        <v/>
      </c>
      <c r="N707" s="54">
        <f>IF(L707&gt;=0.33,"PASS","FAIL")</f>
        <v/>
      </c>
      <c r="O707" s="54">
        <f>L707&gt;=0.33</f>
        <v/>
      </c>
      <c r="P707" s="54">
        <f>RANK(L707,$L$2:$L$1001)</f>
        <v/>
      </c>
      <c r="Q707" s="54">
        <f>SUMPRODUCT(($C$2:$C$1001=C707)*($L$2:$L$1001&gt;L707))+1</f>
        <v/>
      </c>
      <c r="R707" s="57" t="n">
        <v>46091</v>
      </c>
      <c r="S707" s="58" t="n">
        <v>0.4270833333333333</v>
      </c>
      <c r="T707" s="59" t="n">
        <v>0.768</v>
      </c>
      <c r="U707" s="55">
        <f>IF(N707="PASS",IF(L707&gt;=0.9,"Excellent performance","Good, keep improving"),"Needs immediate attention")</f>
        <v/>
      </c>
    </row>
    <row r="708" ht="15" customHeight="1" s="39">
      <c r="A708" s="54" t="inlineStr">
        <is>
          <t>STU0707</t>
        </is>
      </c>
      <c r="B708" s="55" t="inlineStr">
        <is>
          <t>Karan Kulkarni</t>
        </is>
      </c>
      <c r="C708" s="54" t="n">
        <v>12</v>
      </c>
      <c r="D708" s="54" t="inlineStr">
        <is>
          <t>B</t>
        </is>
      </c>
      <c r="E708" s="54" t="inlineStr">
        <is>
          <t>Male</t>
        </is>
      </c>
      <c r="F708" s="54" t="n">
        <v>46</v>
      </c>
      <c r="G708" s="54" t="n">
        <v>73</v>
      </c>
      <c r="H708" s="54" t="n">
        <v>80</v>
      </c>
      <c r="I708" s="54" t="n">
        <v>80</v>
      </c>
      <c r="J708" s="54" t="n">
        <v>73</v>
      </c>
      <c r="K708" s="54">
        <f>SUM(F708:J708)</f>
        <v/>
      </c>
      <c r="L708" s="56">
        <f>ROUND(K708/500,4)</f>
        <v/>
      </c>
      <c r="M708" s="54">
        <f>IF(L708&gt;=0.9,"A+",IF(L708&gt;=0.8,"A",IF(L708&gt;=0.7,"B",IF(L708&gt;=0.6,"C",IF(L708&gt;=0.33,"D","F")))))</f>
        <v/>
      </c>
      <c r="N708" s="54">
        <f>IF(L708&gt;=0.33,"PASS","FAIL")</f>
        <v/>
      </c>
      <c r="O708" s="54">
        <f>L708&gt;=0.33</f>
        <v/>
      </c>
      <c r="P708" s="54">
        <f>RANK(L708,$L$2:$L$1001)</f>
        <v/>
      </c>
      <c r="Q708" s="54">
        <f>SUMPRODUCT(($C$2:$C$1001=C708)*($L$2:$L$1001&gt;L708))+1</f>
        <v/>
      </c>
      <c r="R708" s="57" t="n">
        <v>46091</v>
      </c>
      <c r="S708" s="58" t="n">
        <v>0.4583333333333333</v>
      </c>
      <c r="T708" s="59" t="n">
        <v>0.877</v>
      </c>
      <c r="U708" s="55">
        <f>IF(N708="PASS",IF(L708&gt;=0.9,"Excellent performance","Good, keep improving"),"Needs immediate attention")</f>
        <v/>
      </c>
    </row>
    <row r="709" ht="15" customHeight="1" s="39">
      <c r="A709" s="54" t="inlineStr">
        <is>
          <t>STU0708</t>
        </is>
      </c>
      <c r="B709" s="55" t="inlineStr">
        <is>
          <t>Rahul Kapoor</t>
        </is>
      </c>
      <c r="C709" s="54" t="n">
        <v>9</v>
      </c>
      <c r="D709" s="54" t="inlineStr">
        <is>
          <t>C</t>
        </is>
      </c>
      <c r="E709" s="54" t="inlineStr">
        <is>
          <t>Male</t>
        </is>
      </c>
      <c r="F709" s="54" t="n">
        <v>62</v>
      </c>
      <c r="G709" s="54" t="n">
        <v>54</v>
      </c>
      <c r="H709" s="54" t="n">
        <v>65</v>
      </c>
      <c r="I709" s="54" t="n">
        <v>61</v>
      </c>
      <c r="J709" s="54" t="n">
        <v>53</v>
      </c>
      <c r="K709" s="54">
        <f>SUM(F709:J709)</f>
        <v/>
      </c>
      <c r="L709" s="56">
        <f>ROUND(K709/500,4)</f>
        <v/>
      </c>
      <c r="M709" s="54">
        <f>IF(L709&gt;=0.9,"A+",IF(L709&gt;=0.8,"A",IF(L709&gt;=0.7,"B",IF(L709&gt;=0.6,"C",IF(L709&gt;=0.33,"D","F")))))</f>
        <v/>
      </c>
      <c r="N709" s="54">
        <f>IF(L709&gt;=0.33,"PASS","FAIL")</f>
        <v/>
      </c>
      <c r="O709" s="54">
        <f>L709&gt;=0.33</f>
        <v/>
      </c>
      <c r="P709" s="54">
        <f>RANK(L709,$L$2:$L$1001)</f>
        <v/>
      </c>
      <c r="Q709" s="54">
        <f>SUMPRODUCT(($C$2:$C$1001=C709)*($L$2:$L$1001&gt;L709))+1</f>
        <v/>
      </c>
      <c r="R709" s="57" t="n">
        <v>46091</v>
      </c>
      <c r="S709" s="58" t="n">
        <v>0.4791666666666667</v>
      </c>
      <c r="T709" s="59" t="n">
        <v>0.792</v>
      </c>
      <c r="U709" s="55">
        <f>IF(N709="PASS",IF(L709&gt;=0.9,"Excellent performance","Good, keep improving"),"Needs immediate attention")</f>
        <v/>
      </c>
    </row>
    <row r="710" ht="15" customHeight="1" s="39">
      <c r="A710" s="54" t="inlineStr">
        <is>
          <t>STU0709</t>
        </is>
      </c>
      <c r="B710" s="55" t="inlineStr">
        <is>
          <t>Siddharth Trivedi</t>
        </is>
      </c>
      <c r="C710" s="54" t="n">
        <v>10</v>
      </c>
      <c r="D710" s="54" t="inlineStr">
        <is>
          <t>B</t>
        </is>
      </c>
      <c r="E710" s="54" t="inlineStr">
        <is>
          <t>Male</t>
        </is>
      </c>
      <c r="F710" s="54" t="n">
        <v>59</v>
      </c>
      <c r="G710" s="54" t="n">
        <v>34</v>
      </c>
      <c r="H710" s="54" t="n">
        <v>14</v>
      </c>
      <c r="I710" s="54" t="n">
        <v>43</v>
      </c>
      <c r="J710" s="54" t="n">
        <v>2</v>
      </c>
      <c r="K710" s="54">
        <f>SUM(F710:J710)</f>
        <v/>
      </c>
      <c r="L710" s="56">
        <f>ROUND(K710/500,4)</f>
        <v/>
      </c>
      <c r="M710" s="54">
        <f>IF(L710&gt;=0.9,"A+",IF(L710&gt;=0.8,"A",IF(L710&gt;=0.7,"B",IF(L710&gt;=0.6,"C",IF(L710&gt;=0.33,"D","F")))))</f>
        <v/>
      </c>
      <c r="N710" s="54">
        <f>IF(L710&gt;=0.33,"PASS","FAIL")</f>
        <v/>
      </c>
      <c r="O710" s="54">
        <f>L710&gt;=0.33</f>
        <v/>
      </c>
      <c r="P710" s="54">
        <f>RANK(L710,$L$2:$L$1001)</f>
        <v/>
      </c>
      <c r="Q710" s="54">
        <f>SUMPRODUCT(($C$2:$C$1001=C710)*($L$2:$L$1001&gt;L710))+1</f>
        <v/>
      </c>
      <c r="R710" s="57" t="n">
        <v>46091</v>
      </c>
      <c r="S710" s="58" t="n">
        <v>0.3645833333333333</v>
      </c>
      <c r="T710" s="59" t="n">
        <v>0.583</v>
      </c>
      <c r="U710" s="55">
        <f>IF(N710="PASS",IF(L710&gt;=0.9,"Excellent performance","Good, keep improving"),"Needs immediate attention")</f>
        <v/>
      </c>
    </row>
    <row r="711" ht="15" customHeight="1" s="39">
      <c r="A711" s="54" t="inlineStr">
        <is>
          <t>STU0710</t>
        </is>
      </c>
      <c r="B711" s="55" t="inlineStr">
        <is>
          <t>Farhan Pillai</t>
        </is>
      </c>
      <c r="C711" s="54" t="n">
        <v>7</v>
      </c>
      <c r="D711" s="54" t="inlineStr">
        <is>
          <t>C</t>
        </is>
      </c>
      <c r="E711" s="54" t="inlineStr">
        <is>
          <t>Male</t>
        </is>
      </c>
      <c r="F711" s="54" t="n">
        <v>57</v>
      </c>
      <c r="G711" s="54" t="n">
        <v>76</v>
      </c>
      <c r="H711" s="54" t="n">
        <v>71</v>
      </c>
      <c r="I711" s="54" t="n">
        <v>78</v>
      </c>
      <c r="J711" s="54" t="n">
        <v>62</v>
      </c>
      <c r="K711" s="54">
        <f>SUM(F711:J711)</f>
        <v/>
      </c>
      <c r="L711" s="56">
        <f>ROUND(K711/500,4)</f>
        <v/>
      </c>
      <c r="M711" s="54">
        <f>IF(L711&gt;=0.9,"A+",IF(L711&gt;=0.8,"A",IF(L711&gt;=0.7,"B",IF(L711&gt;=0.6,"C",IF(L711&gt;=0.33,"D","F")))))</f>
        <v/>
      </c>
      <c r="N711" s="54">
        <f>IF(L711&gt;=0.33,"PASS","FAIL")</f>
        <v/>
      </c>
      <c r="O711" s="54">
        <f>L711&gt;=0.33</f>
        <v/>
      </c>
      <c r="P711" s="54">
        <f>RANK(L711,$L$2:$L$1001)</f>
        <v/>
      </c>
      <c r="Q711" s="54">
        <f>SUMPRODUCT(($C$2:$C$1001=C711)*($L$2:$L$1001&gt;L711))+1</f>
        <v/>
      </c>
      <c r="R711" s="57" t="n">
        <v>46091</v>
      </c>
      <c r="S711" s="58" t="n">
        <v>0.34375</v>
      </c>
      <c r="T711" s="59" t="n">
        <v>0.897</v>
      </c>
      <c r="U711" s="55">
        <f>IF(N711="PASS",IF(L711&gt;=0.9,"Excellent performance","Good, keep improving"),"Needs immediate attention")</f>
        <v/>
      </c>
    </row>
    <row r="712" ht="15" customHeight="1" s="39">
      <c r="A712" s="54" t="inlineStr">
        <is>
          <t>STU0711</t>
        </is>
      </c>
      <c r="B712" s="55" t="inlineStr">
        <is>
          <t>Arjun Ahluwalia</t>
        </is>
      </c>
      <c r="C712" s="54" t="n">
        <v>9</v>
      </c>
      <c r="D712" s="54" t="inlineStr">
        <is>
          <t>D</t>
        </is>
      </c>
      <c r="E712" s="54" t="inlineStr">
        <is>
          <t>Male</t>
        </is>
      </c>
      <c r="F712" s="54" t="n">
        <v>76</v>
      </c>
      <c r="G712" s="54" t="n">
        <v>45</v>
      </c>
      <c r="H712" s="54" t="n">
        <v>63</v>
      </c>
      <c r="I712" s="54" t="n">
        <v>60</v>
      </c>
      <c r="J712" s="54" t="n">
        <v>69</v>
      </c>
      <c r="K712" s="54">
        <f>SUM(F712:J712)</f>
        <v/>
      </c>
      <c r="L712" s="56">
        <f>ROUND(K712/500,4)</f>
        <v/>
      </c>
      <c r="M712" s="54">
        <f>IF(L712&gt;=0.9,"A+",IF(L712&gt;=0.8,"A",IF(L712&gt;=0.7,"B",IF(L712&gt;=0.6,"C",IF(L712&gt;=0.33,"D","F")))))</f>
        <v/>
      </c>
      <c r="N712" s="54">
        <f>IF(L712&gt;=0.33,"PASS","FAIL")</f>
        <v/>
      </c>
      <c r="O712" s="54">
        <f>L712&gt;=0.33</f>
        <v/>
      </c>
      <c r="P712" s="54">
        <f>RANK(L712,$L$2:$L$1001)</f>
        <v/>
      </c>
      <c r="Q712" s="54">
        <f>SUMPRODUCT(($C$2:$C$1001=C712)*($L$2:$L$1001&gt;L712))+1</f>
        <v/>
      </c>
      <c r="R712" s="57" t="n">
        <v>46091</v>
      </c>
      <c r="S712" s="58" t="n">
        <v>0.34375</v>
      </c>
      <c r="T712" s="59" t="n">
        <v>0.953</v>
      </c>
      <c r="U712" s="55">
        <f>IF(N712="PASS",IF(L712&gt;=0.9,"Excellent performance","Good, keep improving"),"Needs immediate attention")</f>
        <v/>
      </c>
    </row>
    <row r="713" ht="15" customHeight="1" s="39">
      <c r="A713" s="54" t="inlineStr">
        <is>
          <t>STU0712</t>
        </is>
      </c>
      <c r="B713" s="55" t="inlineStr">
        <is>
          <t>Esha Shah</t>
        </is>
      </c>
      <c r="C713" s="54" t="n">
        <v>8</v>
      </c>
      <c r="D713" s="54" t="inlineStr">
        <is>
          <t>C</t>
        </is>
      </c>
      <c r="E713" s="54" t="inlineStr">
        <is>
          <t>Female</t>
        </is>
      </c>
      <c r="F713" s="54" t="n">
        <v>92</v>
      </c>
      <c r="G713" s="54" t="n">
        <v>56</v>
      </c>
      <c r="H713" s="54" t="n">
        <v>49</v>
      </c>
      <c r="I713" s="54" t="n">
        <v>87</v>
      </c>
      <c r="J713" s="54" t="n">
        <v>67</v>
      </c>
      <c r="K713" s="54">
        <f>SUM(F713:J713)</f>
        <v/>
      </c>
      <c r="L713" s="56">
        <f>ROUND(K713/500,4)</f>
        <v/>
      </c>
      <c r="M713" s="54">
        <f>IF(L713&gt;=0.9,"A+",IF(L713&gt;=0.8,"A",IF(L713&gt;=0.7,"B",IF(L713&gt;=0.6,"C",IF(L713&gt;=0.33,"D","F")))))</f>
        <v/>
      </c>
      <c r="N713" s="54">
        <f>IF(L713&gt;=0.33,"PASS","FAIL")</f>
        <v/>
      </c>
      <c r="O713" s="54">
        <f>L713&gt;=0.33</f>
        <v/>
      </c>
      <c r="P713" s="54">
        <f>RANK(L713,$L$2:$L$1001)</f>
        <v/>
      </c>
      <c r="Q713" s="54">
        <f>SUMPRODUCT(($C$2:$C$1001=C713)*($L$2:$L$1001&gt;L713))+1</f>
        <v/>
      </c>
      <c r="R713" s="57" t="n">
        <v>46091</v>
      </c>
      <c r="S713" s="58" t="n">
        <v>0.4166666666666667</v>
      </c>
      <c r="T713" s="59" t="n">
        <v>0.82</v>
      </c>
      <c r="U713" s="55">
        <f>IF(N713="PASS",IF(L713&gt;=0.9,"Excellent performance","Good, keep improving"),"Needs immediate attention")</f>
        <v/>
      </c>
    </row>
    <row r="714" ht="15" customHeight="1" s="39">
      <c r="A714" s="54" t="inlineStr">
        <is>
          <t>STU0713</t>
        </is>
      </c>
      <c r="B714" s="55" t="inlineStr">
        <is>
          <t>Divya Sen</t>
        </is>
      </c>
      <c r="C714" s="54" t="n">
        <v>4</v>
      </c>
      <c r="D714" s="54" t="inlineStr">
        <is>
          <t>C</t>
        </is>
      </c>
      <c r="E714" s="54" t="inlineStr">
        <is>
          <t>Female</t>
        </is>
      </c>
      <c r="F714" s="54" t="n">
        <v>29</v>
      </c>
      <c r="G714" s="54" t="n">
        <v>31</v>
      </c>
      <c r="H714" s="54" t="n">
        <v>47</v>
      </c>
      <c r="I714" s="54" t="n">
        <v>27</v>
      </c>
      <c r="J714" s="54" t="n">
        <v>42</v>
      </c>
      <c r="K714" s="54">
        <f>SUM(F714:J714)</f>
        <v/>
      </c>
      <c r="L714" s="56">
        <f>ROUND(K714/500,4)</f>
        <v/>
      </c>
      <c r="M714" s="54">
        <f>IF(L714&gt;=0.9,"A+",IF(L714&gt;=0.8,"A",IF(L714&gt;=0.7,"B",IF(L714&gt;=0.6,"C",IF(L714&gt;=0.33,"D","F")))))</f>
        <v/>
      </c>
      <c r="N714" s="54">
        <f>IF(L714&gt;=0.33,"PASS","FAIL")</f>
        <v/>
      </c>
      <c r="O714" s="54">
        <f>L714&gt;=0.33</f>
        <v/>
      </c>
      <c r="P714" s="54">
        <f>RANK(L714,$L$2:$L$1001)</f>
        <v/>
      </c>
      <c r="Q714" s="54">
        <f>SUMPRODUCT(($C$2:$C$1001=C714)*($L$2:$L$1001&gt;L714))+1</f>
        <v/>
      </c>
      <c r="R714" s="57" t="n">
        <v>46091</v>
      </c>
      <c r="S714" s="58" t="n">
        <v>0.40625</v>
      </c>
      <c r="T714" s="59" t="n">
        <v>0.781</v>
      </c>
      <c r="U714" s="55">
        <f>IF(N714="PASS",IF(L714&gt;=0.9,"Excellent performance","Good, keep improving"),"Needs immediate attention")</f>
        <v/>
      </c>
    </row>
    <row r="715" ht="15" customHeight="1" s="39">
      <c r="A715" s="54" t="inlineStr">
        <is>
          <t>STU0714</t>
        </is>
      </c>
      <c r="B715" s="55" t="inlineStr">
        <is>
          <t>Urvi Dubey</t>
        </is>
      </c>
      <c r="C715" s="54" t="n">
        <v>6</v>
      </c>
      <c r="D715" s="54" t="inlineStr">
        <is>
          <t>A</t>
        </is>
      </c>
      <c r="E715" s="54" t="inlineStr">
        <is>
          <t>Female</t>
        </is>
      </c>
      <c r="F715" s="54" t="n">
        <v>94</v>
      </c>
      <c r="G715" s="54" t="n">
        <v>55</v>
      </c>
      <c r="H715" s="54" t="n">
        <v>18</v>
      </c>
      <c r="I715" s="54" t="n">
        <v>36</v>
      </c>
      <c r="J715" s="54" t="n">
        <v>75</v>
      </c>
      <c r="K715" s="54">
        <f>SUM(F715:J715)</f>
        <v/>
      </c>
      <c r="L715" s="56">
        <f>ROUND(K715/500,4)</f>
        <v/>
      </c>
      <c r="M715" s="54">
        <f>IF(L715&gt;=0.9,"A+",IF(L715&gt;=0.8,"A",IF(L715&gt;=0.7,"B",IF(L715&gt;=0.6,"C",IF(L715&gt;=0.33,"D","F")))))</f>
        <v/>
      </c>
      <c r="N715" s="54">
        <f>IF(L715&gt;=0.33,"PASS","FAIL")</f>
        <v/>
      </c>
      <c r="O715" s="54">
        <f>L715&gt;=0.33</f>
        <v/>
      </c>
      <c r="P715" s="54">
        <f>RANK(L715,$L$2:$L$1001)</f>
        <v/>
      </c>
      <c r="Q715" s="54">
        <f>SUMPRODUCT(($C$2:$C$1001=C715)*($L$2:$L$1001&gt;L715))+1</f>
        <v/>
      </c>
      <c r="R715" s="57" t="n">
        <v>46091</v>
      </c>
      <c r="S715" s="58" t="n">
        <v>0.40625</v>
      </c>
      <c r="T715" s="59" t="n">
        <v>0.822</v>
      </c>
      <c r="U715" s="55">
        <f>IF(N715="PASS",IF(L715&gt;=0.9,"Excellent performance","Good, keep improving"),"Needs immediate attention")</f>
        <v/>
      </c>
    </row>
    <row r="716" ht="15" customHeight="1" s="39">
      <c r="A716" s="54" t="inlineStr">
        <is>
          <t>STU0715</t>
        </is>
      </c>
      <c r="B716" s="55" t="inlineStr">
        <is>
          <t>Sana Sethi</t>
        </is>
      </c>
      <c r="C716" s="54" t="n">
        <v>11</v>
      </c>
      <c r="D716" s="54" t="inlineStr">
        <is>
          <t>A</t>
        </is>
      </c>
      <c r="E716" s="54" t="inlineStr">
        <is>
          <t>Female</t>
        </is>
      </c>
      <c r="F716" s="54" t="n">
        <v>28</v>
      </c>
      <c r="G716" s="54" t="n">
        <v>12</v>
      </c>
      <c r="H716" s="54" t="n">
        <v>55</v>
      </c>
      <c r="I716" s="54" t="n">
        <v>10</v>
      </c>
      <c r="J716" s="54" t="n">
        <v>13</v>
      </c>
      <c r="K716" s="54">
        <f>SUM(F716:J716)</f>
        <v/>
      </c>
      <c r="L716" s="56">
        <f>ROUND(K716/500,4)</f>
        <v/>
      </c>
      <c r="M716" s="54">
        <f>IF(L716&gt;=0.9,"A+",IF(L716&gt;=0.8,"A",IF(L716&gt;=0.7,"B",IF(L716&gt;=0.6,"C",IF(L716&gt;=0.33,"D","F")))))</f>
        <v/>
      </c>
      <c r="N716" s="54">
        <f>IF(L716&gt;=0.33,"PASS","FAIL")</f>
        <v/>
      </c>
      <c r="O716" s="54">
        <f>L716&gt;=0.33</f>
        <v/>
      </c>
      <c r="P716" s="54">
        <f>RANK(L716,$L$2:$L$1001)</f>
        <v/>
      </c>
      <c r="Q716" s="54">
        <f>SUMPRODUCT(($C$2:$C$1001=C716)*($L$2:$L$1001&gt;L716))+1</f>
        <v/>
      </c>
      <c r="R716" s="57" t="n">
        <v>46091</v>
      </c>
      <c r="S716" s="58" t="n">
        <v>0.4791666666666667</v>
      </c>
      <c r="T716" s="59" t="n">
        <v>0.782</v>
      </c>
      <c r="U716" s="55">
        <f>IF(N716="PASS",IF(L716&gt;=0.9,"Excellent performance","Good, keep improving"),"Needs immediate attention")</f>
        <v/>
      </c>
    </row>
    <row r="717" ht="15" customHeight="1" s="39">
      <c r="A717" s="54" t="inlineStr">
        <is>
          <t>STU0716</t>
        </is>
      </c>
      <c r="B717" s="55" t="inlineStr">
        <is>
          <t>Kiara Yadav</t>
        </is>
      </c>
      <c r="C717" s="54" t="n">
        <v>12</v>
      </c>
      <c r="D717" s="54" t="inlineStr">
        <is>
          <t>A</t>
        </is>
      </c>
      <c r="E717" s="54" t="inlineStr">
        <is>
          <t>Female</t>
        </is>
      </c>
      <c r="F717" s="54" t="n">
        <v>54</v>
      </c>
      <c r="G717" s="54" t="n">
        <v>65</v>
      </c>
      <c r="H717" s="54" t="n">
        <v>60</v>
      </c>
      <c r="I717" s="54" t="n">
        <v>67</v>
      </c>
      <c r="J717" s="54" t="n">
        <v>74</v>
      </c>
      <c r="K717" s="54">
        <f>SUM(F717:J717)</f>
        <v/>
      </c>
      <c r="L717" s="56">
        <f>ROUND(K717/500,4)</f>
        <v/>
      </c>
      <c r="M717" s="54">
        <f>IF(L717&gt;=0.9,"A+",IF(L717&gt;=0.8,"A",IF(L717&gt;=0.7,"B",IF(L717&gt;=0.6,"C",IF(L717&gt;=0.33,"D","F")))))</f>
        <v/>
      </c>
      <c r="N717" s="54">
        <f>IF(L717&gt;=0.33,"PASS","FAIL")</f>
        <v/>
      </c>
      <c r="O717" s="54">
        <f>L717&gt;=0.33</f>
        <v/>
      </c>
      <c r="P717" s="54">
        <f>RANK(L717,$L$2:$L$1001)</f>
        <v/>
      </c>
      <c r="Q717" s="54">
        <f>SUMPRODUCT(($C$2:$C$1001=C717)*($L$2:$L$1001&gt;L717))+1</f>
        <v/>
      </c>
      <c r="R717" s="57" t="n">
        <v>46091</v>
      </c>
      <c r="S717" s="58" t="n">
        <v>0.5104166666666666</v>
      </c>
      <c r="T717" s="59" t="n">
        <v>0.889</v>
      </c>
      <c r="U717" s="55">
        <f>IF(N717="PASS",IF(L717&gt;=0.9,"Excellent performance","Good, keep improving"),"Needs immediate attention")</f>
        <v/>
      </c>
    </row>
    <row r="718" ht="15" customHeight="1" s="39">
      <c r="A718" s="54" t="inlineStr">
        <is>
          <t>STU0717</t>
        </is>
      </c>
      <c r="B718" s="55" t="inlineStr">
        <is>
          <t>Diya Arora</t>
        </is>
      </c>
      <c r="C718" s="54" t="n">
        <v>11</v>
      </c>
      <c r="D718" s="54" t="inlineStr">
        <is>
          <t>A</t>
        </is>
      </c>
      <c r="E718" s="54" t="inlineStr">
        <is>
          <t>Female</t>
        </is>
      </c>
      <c r="F718" s="54" t="n">
        <v>73</v>
      </c>
      <c r="G718" s="54" t="n">
        <v>74</v>
      </c>
      <c r="H718" s="54" t="n">
        <v>64</v>
      </c>
      <c r="I718" s="54" t="n">
        <v>82</v>
      </c>
      <c r="J718" s="54" t="n">
        <v>89</v>
      </c>
      <c r="K718" s="54">
        <f>SUM(F718:J718)</f>
        <v/>
      </c>
      <c r="L718" s="56">
        <f>ROUND(K718/500,4)</f>
        <v/>
      </c>
      <c r="M718" s="54">
        <f>IF(L718&gt;=0.9,"A+",IF(L718&gt;=0.8,"A",IF(L718&gt;=0.7,"B",IF(L718&gt;=0.6,"C",IF(L718&gt;=0.33,"D","F")))))</f>
        <v/>
      </c>
      <c r="N718" s="54">
        <f>IF(L718&gt;=0.33,"PASS","FAIL")</f>
        <v/>
      </c>
      <c r="O718" s="54">
        <f>L718&gt;=0.33</f>
        <v/>
      </c>
      <c r="P718" s="54">
        <f>RANK(L718,$L$2:$L$1001)</f>
        <v/>
      </c>
      <c r="Q718" s="54">
        <f>SUMPRODUCT(($C$2:$C$1001=C718)*($L$2:$L$1001&gt;L718))+1</f>
        <v/>
      </c>
      <c r="R718" s="57" t="n">
        <v>46091</v>
      </c>
      <c r="S718" s="58" t="n">
        <v>0.4583333333333333</v>
      </c>
      <c r="T718" s="59" t="n">
        <v>0.999</v>
      </c>
      <c r="U718" s="55">
        <f>IF(N718="PASS",IF(L718&gt;=0.9,"Excellent performance","Good, keep improving"),"Needs immediate attention")</f>
        <v/>
      </c>
    </row>
    <row r="719" ht="15" customHeight="1" s="39">
      <c r="A719" s="54" t="inlineStr">
        <is>
          <t>STU0718</t>
        </is>
      </c>
      <c r="B719" s="55" t="inlineStr">
        <is>
          <t>Rajat Chowdhury</t>
        </is>
      </c>
      <c r="C719" s="54" t="n">
        <v>5</v>
      </c>
      <c r="D719" s="54" t="inlineStr">
        <is>
          <t>A</t>
        </is>
      </c>
      <c r="E719" s="54" t="inlineStr">
        <is>
          <t>Male</t>
        </is>
      </c>
      <c r="F719" s="54" t="n">
        <v>66</v>
      </c>
      <c r="G719" s="54" t="n">
        <v>69</v>
      </c>
      <c r="H719" s="54" t="n">
        <v>73</v>
      </c>
      <c r="I719" s="54" t="n">
        <v>62</v>
      </c>
      <c r="J719" s="54" t="n">
        <v>85</v>
      </c>
      <c r="K719" s="54">
        <f>SUM(F719:J719)</f>
        <v/>
      </c>
      <c r="L719" s="56">
        <f>ROUND(K719/500,4)</f>
        <v/>
      </c>
      <c r="M719" s="54">
        <f>IF(L719&gt;=0.9,"A+",IF(L719&gt;=0.8,"A",IF(L719&gt;=0.7,"B",IF(L719&gt;=0.6,"C",IF(L719&gt;=0.33,"D","F")))))</f>
        <v/>
      </c>
      <c r="N719" s="54">
        <f>IF(L719&gt;=0.33,"PASS","FAIL")</f>
        <v/>
      </c>
      <c r="O719" s="54">
        <f>L719&gt;=0.33</f>
        <v/>
      </c>
      <c r="P719" s="54">
        <f>RANK(L719,$L$2:$L$1001)</f>
        <v/>
      </c>
      <c r="Q719" s="54">
        <f>SUMPRODUCT(($C$2:$C$1001=C719)*($L$2:$L$1001&gt;L719))+1</f>
        <v/>
      </c>
      <c r="R719" s="57" t="n">
        <v>46091</v>
      </c>
      <c r="S719" s="58" t="n">
        <v>0.4895833333333333</v>
      </c>
      <c r="T719" s="59" t="n">
        <v>0.985</v>
      </c>
      <c r="U719" s="55">
        <f>IF(N719="PASS",IF(L719&gt;=0.9,"Excellent performance","Good, keep improving"),"Needs immediate attention")</f>
        <v/>
      </c>
    </row>
    <row r="720" ht="15" customHeight="1" s="39">
      <c r="A720" s="54" t="inlineStr">
        <is>
          <t>STU0719</t>
        </is>
      </c>
      <c r="B720" s="55" t="inlineStr">
        <is>
          <t>Krishna Srivastava</t>
        </is>
      </c>
      <c r="C720" s="54" t="n">
        <v>12</v>
      </c>
      <c r="D720" s="54" t="inlineStr">
        <is>
          <t>D</t>
        </is>
      </c>
      <c r="E720" s="54" t="inlineStr">
        <is>
          <t>Male</t>
        </is>
      </c>
      <c r="F720" s="54" t="n">
        <v>78</v>
      </c>
      <c r="G720" s="54" t="n">
        <v>78</v>
      </c>
      <c r="H720" s="54" t="n">
        <v>62</v>
      </c>
      <c r="I720" s="54" t="n">
        <v>78</v>
      </c>
      <c r="J720" s="54" t="n">
        <v>77</v>
      </c>
      <c r="K720" s="54">
        <f>SUM(F720:J720)</f>
        <v/>
      </c>
      <c r="L720" s="56">
        <f>ROUND(K720/500,4)</f>
        <v/>
      </c>
      <c r="M720" s="54">
        <f>IF(L720&gt;=0.9,"A+",IF(L720&gt;=0.8,"A",IF(L720&gt;=0.7,"B",IF(L720&gt;=0.6,"C",IF(L720&gt;=0.33,"D","F")))))</f>
        <v/>
      </c>
      <c r="N720" s="54">
        <f>IF(L720&gt;=0.33,"PASS","FAIL")</f>
        <v/>
      </c>
      <c r="O720" s="54">
        <f>L720&gt;=0.33</f>
        <v/>
      </c>
      <c r="P720" s="54">
        <f>RANK(L720,$L$2:$L$1001)</f>
        <v/>
      </c>
      <c r="Q720" s="54">
        <f>SUMPRODUCT(($C$2:$C$1001=C720)*($L$2:$L$1001&gt;L720))+1</f>
        <v/>
      </c>
      <c r="R720" s="57" t="n">
        <v>46091</v>
      </c>
      <c r="S720" s="58" t="n">
        <v>0.375</v>
      </c>
      <c r="T720" s="59" t="n">
        <v>0.8120000000000001</v>
      </c>
      <c r="U720" s="55">
        <f>IF(N720="PASS",IF(L720&gt;=0.9,"Excellent performance","Good, keep improving"),"Needs immediate attention")</f>
        <v/>
      </c>
    </row>
    <row r="721" ht="15" customHeight="1" s="39">
      <c r="A721" s="54" t="inlineStr">
        <is>
          <t>STU0720</t>
        </is>
      </c>
      <c r="B721" s="55" t="inlineStr">
        <is>
          <t>Mohit Menon</t>
        </is>
      </c>
      <c r="C721" s="54" t="n">
        <v>5</v>
      </c>
      <c r="D721" s="54" t="inlineStr">
        <is>
          <t>A</t>
        </is>
      </c>
      <c r="E721" s="54" t="inlineStr">
        <is>
          <t>Male</t>
        </is>
      </c>
      <c r="F721" s="54" t="n">
        <v>85</v>
      </c>
      <c r="G721" s="54" t="n">
        <v>77</v>
      </c>
      <c r="H721" s="54" t="n">
        <v>66</v>
      </c>
      <c r="I721" s="54" t="n">
        <v>73</v>
      </c>
      <c r="J721" s="54" t="n">
        <v>75</v>
      </c>
      <c r="K721" s="54">
        <f>SUM(F721:J721)</f>
        <v/>
      </c>
      <c r="L721" s="56">
        <f>ROUND(K721/500,4)</f>
        <v/>
      </c>
      <c r="M721" s="54">
        <f>IF(L721&gt;=0.9,"A+",IF(L721&gt;=0.8,"A",IF(L721&gt;=0.7,"B",IF(L721&gt;=0.6,"C",IF(L721&gt;=0.33,"D","F")))))</f>
        <v/>
      </c>
      <c r="N721" s="54">
        <f>IF(L721&gt;=0.33,"PASS","FAIL")</f>
        <v/>
      </c>
      <c r="O721" s="54">
        <f>L721&gt;=0.33</f>
        <v/>
      </c>
      <c r="P721" s="54">
        <f>RANK(L721,$L$2:$L$1001)</f>
        <v/>
      </c>
      <c r="Q721" s="54">
        <f>SUMPRODUCT(($C$2:$C$1001=C721)*($L$2:$L$1001&gt;L721))+1</f>
        <v/>
      </c>
      <c r="R721" s="57" t="n">
        <v>46091</v>
      </c>
      <c r="S721" s="58" t="n">
        <v>0.4791666666666667</v>
      </c>
      <c r="T721" s="59" t="n">
        <v>0.952</v>
      </c>
      <c r="U721" s="55">
        <f>IF(N721="PASS",IF(L721&gt;=0.9,"Excellent performance","Good, keep improving"),"Needs immediate attention")</f>
        <v/>
      </c>
    </row>
    <row r="722" ht="15" customHeight="1" s="39">
      <c r="A722" s="54" t="inlineStr">
        <is>
          <t>STU0721</t>
        </is>
      </c>
      <c r="B722" s="55" t="inlineStr">
        <is>
          <t>Zara Srivastava</t>
        </is>
      </c>
      <c r="C722" s="54" t="n">
        <v>10</v>
      </c>
      <c r="D722" s="54" t="inlineStr">
        <is>
          <t>A</t>
        </is>
      </c>
      <c r="E722" s="54" t="inlineStr">
        <is>
          <t>Female</t>
        </is>
      </c>
      <c r="F722" s="54" t="n">
        <v>64</v>
      </c>
      <c r="G722" s="54" t="n">
        <v>93</v>
      </c>
      <c r="H722" s="54" t="n">
        <v>69</v>
      </c>
      <c r="I722" s="54" t="n">
        <v>47</v>
      </c>
      <c r="J722" s="54" t="n">
        <v>91</v>
      </c>
      <c r="K722" s="54">
        <f>SUM(F722:J722)</f>
        <v/>
      </c>
      <c r="L722" s="56">
        <f>ROUND(K722/500,4)</f>
        <v/>
      </c>
      <c r="M722" s="54">
        <f>IF(L722&gt;=0.9,"A+",IF(L722&gt;=0.8,"A",IF(L722&gt;=0.7,"B",IF(L722&gt;=0.6,"C",IF(L722&gt;=0.33,"D","F")))))</f>
        <v/>
      </c>
      <c r="N722" s="54">
        <f>IF(L722&gt;=0.33,"PASS","FAIL")</f>
        <v/>
      </c>
      <c r="O722" s="54">
        <f>L722&gt;=0.33</f>
        <v/>
      </c>
      <c r="P722" s="54">
        <f>RANK(L722,$L$2:$L$1001)</f>
        <v/>
      </c>
      <c r="Q722" s="54">
        <f>SUMPRODUCT(($C$2:$C$1001=C722)*($L$2:$L$1001&gt;L722))+1</f>
        <v/>
      </c>
      <c r="R722" s="57" t="n">
        <v>46091</v>
      </c>
      <c r="S722" s="58" t="n">
        <v>0.4583333333333333</v>
      </c>
      <c r="T722" s="59" t="n">
        <v>0.861</v>
      </c>
      <c r="U722" s="55">
        <f>IF(N722="PASS",IF(L722&gt;=0.9,"Excellent performance","Good, keep improving"),"Needs immediate attention")</f>
        <v/>
      </c>
    </row>
    <row r="723" ht="15" customHeight="1" s="39">
      <c r="A723" s="54" t="inlineStr">
        <is>
          <t>STU0722</t>
        </is>
      </c>
      <c r="B723" s="55" t="inlineStr">
        <is>
          <t>Yash Desai</t>
        </is>
      </c>
      <c r="C723" s="54" t="n">
        <v>6</v>
      </c>
      <c r="D723" s="54" t="inlineStr">
        <is>
          <t>A</t>
        </is>
      </c>
      <c r="E723" s="54" t="inlineStr">
        <is>
          <t>Male</t>
        </is>
      </c>
      <c r="F723" s="54" t="n">
        <v>82</v>
      </c>
      <c r="G723" s="54" t="n">
        <v>65</v>
      </c>
      <c r="H723" s="54" t="n">
        <v>58</v>
      </c>
      <c r="I723" s="54" t="n">
        <v>60</v>
      </c>
      <c r="J723" s="54" t="n">
        <v>84</v>
      </c>
      <c r="K723" s="54">
        <f>SUM(F723:J723)</f>
        <v/>
      </c>
      <c r="L723" s="56">
        <f>ROUND(K723/500,4)</f>
        <v/>
      </c>
      <c r="M723" s="54">
        <f>IF(L723&gt;=0.9,"A+",IF(L723&gt;=0.8,"A",IF(L723&gt;=0.7,"B",IF(L723&gt;=0.6,"C",IF(L723&gt;=0.33,"D","F")))))</f>
        <v/>
      </c>
      <c r="N723" s="54">
        <f>IF(L723&gt;=0.33,"PASS","FAIL")</f>
        <v/>
      </c>
      <c r="O723" s="54">
        <f>L723&gt;=0.33</f>
        <v/>
      </c>
      <c r="P723" s="54">
        <f>RANK(L723,$L$2:$L$1001)</f>
        <v/>
      </c>
      <c r="Q723" s="54">
        <f>SUMPRODUCT(($C$2:$C$1001=C723)*($L$2:$L$1001&gt;L723))+1</f>
        <v/>
      </c>
      <c r="R723" s="57" t="n">
        <v>46091</v>
      </c>
      <c r="S723" s="58" t="n">
        <v>0.5104166666666666</v>
      </c>
      <c r="T723" s="59" t="n">
        <v>0.8179999999999999</v>
      </c>
      <c r="U723" s="55">
        <f>IF(N723="PASS",IF(L723&gt;=0.9,"Excellent performance","Good, keep improving"),"Needs immediate attention")</f>
        <v/>
      </c>
    </row>
    <row r="724" ht="15" customHeight="1" s="39">
      <c r="A724" s="54" t="inlineStr">
        <is>
          <t>STU0723</t>
        </is>
      </c>
      <c r="B724" s="55" t="inlineStr">
        <is>
          <t>Rudra Chowdhury</t>
        </is>
      </c>
      <c r="C724" s="54" t="n">
        <v>9</v>
      </c>
      <c r="D724" s="54" t="inlineStr">
        <is>
          <t>A</t>
        </is>
      </c>
      <c r="E724" s="54" t="inlineStr">
        <is>
          <t>Male</t>
        </is>
      </c>
      <c r="F724" s="54" t="n">
        <v>62</v>
      </c>
      <c r="G724" s="54" t="n">
        <v>68</v>
      </c>
      <c r="H724" s="54" t="n">
        <v>67</v>
      </c>
      <c r="I724" s="54" t="n">
        <v>45</v>
      </c>
      <c r="J724" s="54" t="n">
        <v>63</v>
      </c>
      <c r="K724" s="54">
        <f>SUM(F724:J724)</f>
        <v/>
      </c>
      <c r="L724" s="56">
        <f>ROUND(K724/500,4)</f>
        <v/>
      </c>
      <c r="M724" s="54">
        <f>IF(L724&gt;=0.9,"A+",IF(L724&gt;=0.8,"A",IF(L724&gt;=0.7,"B",IF(L724&gt;=0.6,"C",IF(L724&gt;=0.33,"D","F")))))</f>
        <v/>
      </c>
      <c r="N724" s="54">
        <f>IF(L724&gt;=0.33,"PASS","FAIL")</f>
        <v/>
      </c>
      <c r="O724" s="54">
        <f>L724&gt;=0.33</f>
        <v/>
      </c>
      <c r="P724" s="54">
        <f>RANK(L724,$L$2:$L$1001)</f>
        <v/>
      </c>
      <c r="Q724" s="54">
        <f>SUMPRODUCT(($C$2:$C$1001=C724)*($L$2:$L$1001&gt;L724))+1</f>
        <v/>
      </c>
      <c r="R724" s="57" t="n">
        <v>46091</v>
      </c>
      <c r="S724" s="58" t="n">
        <v>0.3854166666666667</v>
      </c>
      <c r="T724" s="59" t="n">
        <v>0.758</v>
      </c>
      <c r="U724" s="55">
        <f>IF(N724="PASS",IF(L724&gt;=0.9,"Excellent performance","Good, keep improving"),"Needs immediate attention")</f>
        <v/>
      </c>
    </row>
    <row r="725" ht="15" customHeight="1" s="39">
      <c r="A725" s="54" t="inlineStr">
        <is>
          <t>STU0724</t>
        </is>
      </c>
      <c r="B725" s="55" t="inlineStr">
        <is>
          <t>Navya Rao</t>
        </is>
      </c>
      <c r="C725" s="54" t="n">
        <v>1</v>
      </c>
      <c r="D725" s="54" t="inlineStr">
        <is>
          <t>B</t>
        </is>
      </c>
      <c r="E725" s="54" t="inlineStr">
        <is>
          <t>Female</t>
        </is>
      </c>
      <c r="F725" s="54" t="n">
        <v>57</v>
      </c>
      <c r="G725" s="54" t="n">
        <v>81</v>
      </c>
      <c r="H725" s="54" t="n">
        <v>63</v>
      </c>
      <c r="I725" s="54" t="n">
        <v>61</v>
      </c>
      <c r="J725" s="54" t="n">
        <v>74</v>
      </c>
      <c r="K725" s="54">
        <f>SUM(F725:J725)</f>
        <v/>
      </c>
      <c r="L725" s="56">
        <f>ROUND(K725/500,4)</f>
        <v/>
      </c>
      <c r="M725" s="54">
        <f>IF(L725&gt;=0.9,"A+",IF(L725&gt;=0.8,"A",IF(L725&gt;=0.7,"B",IF(L725&gt;=0.6,"C",IF(L725&gt;=0.33,"D","F")))))</f>
        <v/>
      </c>
      <c r="N725" s="54">
        <f>IF(L725&gt;=0.33,"PASS","FAIL")</f>
        <v/>
      </c>
      <c r="O725" s="54">
        <f>L725&gt;=0.33</f>
        <v/>
      </c>
      <c r="P725" s="54">
        <f>RANK(L725,$L$2:$L$1001)</f>
        <v/>
      </c>
      <c r="Q725" s="54">
        <f>SUMPRODUCT(($C$2:$C$1001=C725)*($L$2:$L$1001&gt;L725))+1</f>
        <v/>
      </c>
      <c r="R725" s="57" t="n">
        <v>46091</v>
      </c>
      <c r="S725" s="58" t="n">
        <v>0.3333333333333333</v>
      </c>
      <c r="T725" s="59" t="n">
        <v>0.992</v>
      </c>
      <c r="U725" s="55">
        <f>IF(N725="PASS",IF(L725&gt;=0.9,"Excellent performance","Good, keep improving"),"Needs immediate attention")</f>
        <v/>
      </c>
    </row>
    <row r="726" ht="15" customHeight="1" s="39">
      <c r="A726" s="54" t="inlineStr">
        <is>
          <t>STU0725</t>
        </is>
      </c>
      <c r="B726" s="55" t="inlineStr">
        <is>
          <t>Ananya Ahluwalia</t>
        </is>
      </c>
      <c r="C726" s="54" t="n">
        <v>11</v>
      </c>
      <c r="D726" s="54" t="inlineStr">
        <is>
          <t>C</t>
        </is>
      </c>
      <c r="E726" s="54" t="inlineStr">
        <is>
          <t>Female</t>
        </is>
      </c>
      <c r="F726" s="54" t="n">
        <v>85</v>
      </c>
      <c r="G726" s="54" t="n">
        <v>90</v>
      </c>
      <c r="H726" s="54" t="n">
        <v>80</v>
      </c>
      <c r="I726" s="54" t="n">
        <v>94</v>
      </c>
      <c r="J726" s="54" t="n">
        <v>99</v>
      </c>
      <c r="K726" s="54">
        <f>SUM(F726:J726)</f>
        <v/>
      </c>
      <c r="L726" s="56">
        <f>ROUND(K726/500,4)</f>
        <v/>
      </c>
      <c r="M726" s="54">
        <f>IF(L726&gt;=0.9,"A+",IF(L726&gt;=0.8,"A",IF(L726&gt;=0.7,"B",IF(L726&gt;=0.6,"C",IF(L726&gt;=0.33,"D","F")))))</f>
        <v/>
      </c>
      <c r="N726" s="54">
        <f>IF(L726&gt;=0.33,"PASS","FAIL")</f>
        <v/>
      </c>
      <c r="O726" s="54">
        <f>L726&gt;=0.33</f>
        <v/>
      </c>
      <c r="P726" s="54">
        <f>RANK(L726,$L$2:$L$1001)</f>
        <v/>
      </c>
      <c r="Q726" s="54">
        <f>SUMPRODUCT(($C$2:$C$1001=C726)*($L$2:$L$1001&gt;L726))+1</f>
        <v/>
      </c>
      <c r="R726" s="57" t="n">
        <v>46091</v>
      </c>
      <c r="S726" s="58" t="n">
        <v>0.5104166666666666</v>
      </c>
      <c r="T726" s="59" t="n">
        <v>0.863</v>
      </c>
      <c r="U726" s="55">
        <f>IF(N726="PASS",IF(L726&gt;=0.9,"Excellent performance","Good, keep improving"),"Needs immediate attention")</f>
        <v/>
      </c>
    </row>
    <row r="727" ht="15" customHeight="1" s="39">
      <c r="A727" s="54" t="inlineStr">
        <is>
          <t>STU0726</t>
        </is>
      </c>
      <c r="B727" s="55" t="inlineStr">
        <is>
          <t>Tanvi Chauhan</t>
        </is>
      </c>
      <c r="C727" s="54" t="n">
        <v>7</v>
      </c>
      <c r="D727" s="54" t="inlineStr">
        <is>
          <t>B</t>
        </is>
      </c>
      <c r="E727" s="54" t="inlineStr">
        <is>
          <t>Female</t>
        </is>
      </c>
      <c r="F727" s="54" t="n">
        <v>83</v>
      </c>
      <c r="G727" s="54" t="n">
        <v>61</v>
      </c>
      <c r="H727" s="54" t="n">
        <v>77</v>
      </c>
      <c r="I727" s="54" t="n">
        <v>62</v>
      </c>
      <c r="J727" s="54" t="n">
        <v>70</v>
      </c>
      <c r="K727" s="54">
        <f>SUM(F727:J727)</f>
        <v/>
      </c>
      <c r="L727" s="56">
        <f>ROUND(K727/500,4)</f>
        <v/>
      </c>
      <c r="M727" s="54">
        <f>IF(L727&gt;=0.9,"A+",IF(L727&gt;=0.8,"A",IF(L727&gt;=0.7,"B",IF(L727&gt;=0.6,"C",IF(L727&gt;=0.33,"D","F")))))</f>
        <v/>
      </c>
      <c r="N727" s="54">
        <f>IF(L727&gt;=0.33,"PASS","FAIL")</f>
        <v/>
      </c>
      <c r="O727" s="54">
        <f>L727&gt;=0.33</f>
        <v/>
      </c>
      <c r="P727" s="54">
        <f>RANK(L727,$L$2:$L$1001)</f>
        <v/>
      </c>
      <c r="Q727" s="54">
        <f>SUMPRODUCT(($C$2:$C$1001=C727)*($L$2:$L$1001&gt;L727))+1</f>
        <v/>
      </c>
      <c r="R727" s="57" t="n">
        <v>46091</v>
      </c>
      <c r="S727" s="58" t="n">
        <v>0.3541666666666667</v>
      </c>
      <c r="T727" s="59" t="n">
        <v>0.824</v>
      </c>
      <c r="U727" s="55">
        <f>IF(N727="PASS",IF(L727&gt;=0.9,"Excellent performance","Good, keep improving"),"Needs immediate attention")</f>
        <v/>
      </c>
    </row>
    <row r="728" ht="15" customHeight="1" s="39">
      <c r="A728" s="54" t="inlineStr">
        <is>
          <t>STU0727</t>
        </is>
      </c>
      <c r="B728" s="55" t="inlineStr">
        <is>
          <t>Aarav Trivedi</t>
        </is>
      </c>
      <c r="C728" s="54" t="n">
        <v>11</v>
      </c>
      <c r="D728" s="54" t="inlineStr">
        <is>
          <t>A</t>
        </is>
      </c>
      <c r="E728" s="54" t="inlineStr">
        <is>
          <t>Male</t>
        </is>
      </c>
      <c r="F728" s="54" t="n">
        <v>73</v>
      </c>
      <c r="G728" s="54" t="n">
        <v>85</v>
      </c>
      <c r="H728" s="54" t="n">
        <v>72</v>
      </c>
      <c r="I728" s="54" t="n">
        <v>61</v>
      </c>
      <c r="J728" s="54" t="n">
        <v>85</v>
      </c>
      <c r="K728" s="54">
        <f>SUM(F728:J728)</f>
        <v/>
      </c>
      <c r="L728" s="56">
        <f>ROUND(K728/500,4)</f>
        <v/>
      </c>
      <c r="M728" s="54">
        <f>IF(L728&gt;=0.9,"A+",IF(L728&gt;=0.8,"A",IF(L728&gt;=0.7,"B",IF(L728&gt;=0.6,"C",IF(L728&gt;=0.33,"D","F")))))</f>
        <v/>
      </c>
      <c r="N728" s="54">
        <f>IF(L728&gt;=0.33,"PASS","FAIL")</f>
        <v/>
      </c>
      <c r="O728" s="54">
        <f>L728&gt;=0.33</f>
        <v/>
      </c>
      <c r="P728" s="54">
        <f>RANK(L728,$L$2:$L$1001)</f>
        <v/>
      </c>
      <c r="Q728" s="54">
        <f>SUMPRODUCT(($C$2:$C$1001=C728)*($L$2:$L$1001&gt;L728))+1</f>
        <v/>
      </c>
      <c r="R728" s="57" t="n">
        <v>46091</v>
      </c>
      <c r="S728" s="58" t="n">
        <v>0.53125</v>
      </c>
      <c r="T728" s="59" t="n">
        <v>0.982</v>
      </c>
      <c r="U728" s="55">
        <f>IF(N728="PASS",IF(L728&gt;=0.9,"Excellent performance","Good, keep improving"),"Needs immediate attention")</f>
        <v/>
      </c>
    </row>
    <row r="729" ht="15" customHeight="1" s="39">
      <c r="A729" s="54" t="inlineStr">
        <is>
          <t>STU0728</t>
        </is>
      </c>
      <c r="B729" s="55" t="inlineStr">
        <is>
          <t>Zoya Arora</t>
        </is>
      </c>
      <c r="C729" s="54" t="n">
        <v>11</v>
      </c>
      <c r="D729" s="54" t="inlineStr">
        <is>
          <t>B</t>
        </is>
      </c>
      <c r="E729" s="54" t="inlineStr">
        <is>
          <t>Female</t>
        </is>
      </c>
      <c r="F729" s="54" t="n">
        <v>44</v>
      </c>
      <c r="G729" s="54" t="n">
        <v>24</v>
      </c>
      <c r="H729" s="54" t="n">
        <v>39</v>
      </c>
      <c r="I729" s="54" t="n">
        <v>49</v>
      </c>
      <c r="J729" s="54" t="n">
        <v>49</v>
      </c>
      <c r="K729" s="54">
        <f>SUM(F729:J729)</f>
        <v/>
      </c>
      <c r="L729" s="56">
        <f>ROUND(K729/500,4)</f>
        <v/>
      </c>
      <c r="M729" s="54">
        <f>IF(L729&gt;=0.9,"A+",IF(L729&gt;=0.8,"A",IF(L729&gt;=0.7,"B",IF(L729&gt;=0.6,"C",IF(L729&gt;=0.33,"D","F")))))</f>
        <v/>
      </c>
      <c r="N729" s="54">
        <f>IF(L729&gt;=0.33,"PASS","FAIL")</f>
        <v/>
      </c>
      <c r="O729" s="54">
        <f>L729&gt;=0.33</f>
        <v/>
      </c>
      <c r="P729" s="54">
        <f>RANK(L729,$L$2:$L$1001)</f>
        <v/>
      </c>
      <c r="Q729" s="54">
        <f>SUMPRODUCT(($C$2:$C$1001=C729)*($L$2:$L$1001&gt;L729))+1</f>
        <v/>
      </c>
      <c r="R729" s="57" t="n">
        <v>46091</v>
      </c>
      <c r="S729" s="58" t="n">
        <v>0.3645833333333333</v>
      </c>
      <c r="T729" s="59" t="n">
        <v>0.601</v>
      </c>
      <c r="U729" s="55">
        <f>IF(N729="PASS",IF(L729&gt;=0.9,"Excellent performance","Good, keep improving"),"Needs immediate attention")</f>
        <v/>
      </c>
    </row>
    <row r="730" ht="15" customHeight="1" s="39">
      <c r="A730" s="54" t="inlineStr">
        <is>
          <t>STU0729</t>
        </is>
      </c>
      <c r="B730" s="55" t="inlineStr">
        <is>
          <t>Yug Pandey</t>
        </is>
      </c>
      <c r="C730" s="54" t="n">
        <v>8</v>
      </c>
      <c r="D730" s="54" t="inlineStr">
        <is>
          <t>D</t>
        </is>
      </c>
      <c r="E730" s="54" t="inlineStr">
        <is>
          <t>Male</t>
        </is>
      </c>
      <c r="F730" s="54" t="n">
        <v>75</v>
      </c>
      <c r="G730" s="54" t="n">
        <v>91</v>
      </c>
      <c r="H730" s="54" t="n">
        <v>85</v>
      </c>
      <c r="I730" s="54" t="n">
        <v>51</v>
      </c>
      <c r="J730" s="54" t="n">
        <v>61</v>
      </c>
      <c r="K730" s="54">
        <f>SUM(F730:J730)</f>
        <v/>
      </c>
      <c r="L730" s="56">
        <f>ROUND(K730/500,4)</f>
        <v/>
      </c>
      <c r="M730" s="54">
        <f>IF(L730&gt;=0.9,"A+",IF(L730&gt;=0.8,"A",IF(L730&gt;=0.7,"B",IF(L730&gt;=0.6,"C",IF(L730&gt;=0.33,"D","F")))))</f>
        <v/>
      </c>
      <c r="N730" s="54">
        <f>IF(L730&gt;=0.33,"PASS","FAIL")</f>
        <v/>
      </c>
      <c r="O730" s="54">
        <f>L730&gt;=0.33</f>
        <v/>
      </c>
      <c r="P730" s="54">
        <f>RANK(L730,$L$2:$L$1001)</f>
        <v/>
      </c>
      <c r="Q730" s="54">
        <f>SUMPRODUCT(($C$2:$C$1001=C730)*($L$2:$L$1001&gt;L730))+1</f>
        <v/>
      </c>
      <c r="R730" s="57" t="n">
        <v>46091</v>
      </c>
      <c r="S730" s="58" t="n">
        <v>0.3645833333333333</v>
      </c>
      <c r="T730" s="59" t="n">
        <v>0.769</v>
      </c>
      <c r="U730" s="55">
        <f>IF(N730="PASS",IF(L730&gt;=0.9,"Excellent performance","Good, keep improving"),"Needs immediate attention")</f>
        <v/>
      </c>
    </row>
    <row r="731" ht="15" customHeight="1" s="39">
      <c r="A731" s="54" t="inlineStr">
        <is>
          <t>STU0730</t>
        </is>
      </c>
      <c r="B731" s="55" t="inlineStr">
        <is>
          <t>Pranav Jain</t>
        </is>
      </c>
      <c r="C731" s="54" t="n">
        <v>2</v>
      </c>
      <c r="D731" s="54" t="inlineStr">
        <is>
          <t>B</t>
        </is>
      </c>
      <c r="E731" s="54" t="inlineStr">
        <is>
          <t>Male</t>
        </is>
      </c>
      <c r="F731" s="54" t="n">
        <v>77</v>
      </c>
      <c r="G731" s="54" t="n">
        <v>27</v>
      </c>
      <c r="H731" s="54" t="n">
        <v>41</v>
      </c>
      <c r="I731" s="54" t="n">
        <v>35</v>
      </c>
      <c r="J731" s="54" t="n">
        <v>29</v>
      </c>
      <c r="K731" s="54">
        <f>SUM(F731:J731)</f>
        <v/>
      </c>
      <c r="L731" s="56">
        <f>ROUND(K731/500,4)</f>
        <v/>
      </c>
      <c r="M731" s="54">
        <f>IF(L731&gt;=0.9,"A+",IF(L731&gt;=0.8,"A",IF(L731&gt;=0.7,"B",IF(L731&gt;=0.6,"C",IF(L731&gt;=0.33,"D","F")))))</f>
        <v/>
      </c>
      <c r="N731" s="54">
        <f>IF(L731&gt;=0.33,"PASS","FAIL")</f>
        <v/>
      </c>
      <c r="O731" s="54">
        <f>L731&gt;=0.33</f>
        <v/>
      </c>
      <c r="P731" s="54">
        <f>RANK(L731,$L$2:$L$1001)</f>
        <v/>
      </c>
      <c r="Q731" s="54">
        <f>SUMPRODUCT(($C$2:$C$1001=C731)*($L$2:$L$1001&gt;L731))+1</f>
        <v/>
      </c>
      <c r="R731" s="57" t="n">
        <v>46091</v>
      </c>
      <c r="S731" s="58" t="n">
        <v>0.4583333333333333</v>
      </c>
      <c r="T731" s="59" t="n">
        <v>0.678</v>
      </c>
      <c r="U731" s="55">
        <f>IF(N731="PASS",IF(L731&gt;=0.9,"Excellent performance","Good, keep improving"),"Needs immediate attention")</f>
        <v/>
      </c>
    </row>
    <row r="732" ht="15" customHeight="1" s="39">
      <c r="A732" s="54" t="inlineStr">
        <is>
          <t>STU0731</t>
        </is>
      </c>
      <c r="B732" s="55" t="inlineStr">
        <is>
          <t>Navya Dubey</t>
        </is>
      </c>
      <c r="C732" s="54" t="n">
        <v>4</v>
      </c>
      <c r="D732" s="54" t="inlineStr">
        <is>
          <t>D</t>
        </is>
      </c>
      <c r="E732" s="54" t="inlineStr">
        <is>
          <t>Female</t>
        </is>
      </c>
      <c r="F732" s="54" t="n">
        <v>78</v>
      </c>
      <c r="G732" s="54" t="n">
        <v>70</v>
      </c>
      <c r="H732" s="54" t="n">
        <v>65</v>
      </c>
      <c r="I732" s="54" t="n">
        <v>65</v>
      </c>
      <c r="J732" s="54" t="n">
        <v>57</v>
      </c>
      <c r="K732" s="54">
        <f>SUM(F732:J732)</f>
        <v/>
      </c>
      <c r="L732" s="56">
        <f>ROUND(K732/500,4)</f>
        <v/>
      </c>
      <c r="M732" s="54">
        <f>IF(L732&gt;=0.9,"A+",IF(L732&gt;=0.8,"A",IF(L732&gt;=0.7,"B",IF(L732&gt;=0.6,"C",IF(L732&gt;=0.33,"D","F")))))</f>
        <v/>
      </c>
      <c r="N732" s="54">
        <f>IF(L732&gt;=0.33,"PASS","FAIL")</f>
        <v/>
      </c>
      <c r="O732" s="54">
        <f>L732&gt;=0.33</f>
        <v/>
      </c>
      <c r="P732" s="54">
        <f>RANK(L732,$L$2:$L$1001)</f>
        <v/>
      </c>
      <c r="Q732" s="54">
        <f>SUMPRODUCT(($C$2:$C$1001=C732)*($L$2:$L$1001&gt;L732))+1</f>
        <v/>
      </c>
      <c r="R732" s="57" t="n">
        <v>46091</v>
      </c>
      <c r="S732" s="58" t="n">
        <v>0.40625</v>
      </c>
      <c r="T732" s="59" t="n">
        <v>0.963</v>
      </c>
      <c r="U732" s="55">
        <f>IF(N732="PASS",IF(L732&gt;=0.9,"Excellent performance","Good, keep improving"),"Needs immediate attention")</f>
        <v/>
      </c>
    </row>
    <row r="733" ht="15" customHeight="1" s="39">
      <c r="A733" s="54" t="inlineStr">
        <is>
          <t>STU0732</t>
        </is>
      </c>
      <c r="B733" s="55" t="inlineStr">
        <is>
          <t>Riya Banerjee</t>
        </is>
      </c>
      <c r="C733" s="54" t="n">
        <v>5</v>
      </c>
      <c r="D733" s="54" t="inlineStr">
        <is>
          <t>A</t>
        </is>
      </c>
      <c r="E733" s="54" t="inlineStr">
        <is>
          <t>Female</t>
        </is>
      </c>
      <c r="F733" s="54" t="n">
        <v>97</v>
      </c>
      <c r="G733" s="54" t="n">
        <v>80</v>
      </c>
      <c r="H733" s="54" t="n">
        <v>77</v>
      </c>
      <c r="I733" s="54" t="n">
        <v>73</v>
      </c>
      <c r="J733" s="54" t="n">
        <v>54</v>
      </c>
      <c r="K733" s="54">
        <f>SUM(F733:J733)</f>
        <v/>
      </c>
      <c r="L733" s="56">
        <f>ROUND(K733/500,4)</f>
        <v/>
      </c>
      <c r="M733" s="54">
        <f>IF(L733&gt;=0.9,"A+",IF(L733&gt;=0.8,"A",IF(L733&gt;=0.7,"B",IF(L733&gt;=0.6,"C",IF(L733&gt;=0.33,"D","F")))))</f>
        <v/>
      </c>
      <c r="N733" s="54">
        <f>IF(L733&gt;=0.33,"PASS","FAIL")</f>
        <v/>
      </c>
      <c r="O733" s="54">
        <f>L733&gt;=0.33</f>
        <v/>
      </c>
      <c r="P733" s="54">
        <f>RANK(L733,$L$2:$L$1001)</f>
        <v/>
      </c>
      <c r="Q733" s="54">
        <f>SUMPRODUCT(($C$2:$C$1001=C733)*($L$2:$L$1001&gt;L733))+1</f>
        <v/>
      </c>
      <c r="R733" s="57" t="n">
        <v>46091</v>
      </c>
      <c r="S733" s="58" t="n">
        <v>0.5208333333333334</v>
      </c>
      <c r="T733" s="59" t="n">
        <v>0.83</v>
      </c>
      <c r="U733" s="55">
        <f>IF(N733="PASS",IF(L733&gt;=0.9,"Excellent performance","Good, keep improving"),"Needs immediate attention")</f>
        <v/>
      </c>
    </row>
    <row r="734" ht="15" customHeight="1" s="39">
      <c r="A734" s="54" t="inlineStr">
        <is>
          <t>STU0733</t>
        </is>
      </c>
      <c r="B734" s="55" t="inlineStr">
        <is>
          <t>Sahil Ghosh</t>
        </is>
      </c>
      <c r="C734" s="54" t="n">
        <v>10</v>
      </c>
      <c r="D734" s="54" t="inlineStr">
        <is>
          <t>D</t>
        </is>
      </c>
      <c r="E734" s="54" t="inlineStr">
        <is>
          <t>Male</t>
        </is>
      </c>
      <c r="F734" s="54" t="n">
        <v>67</v>
      </c>
      <c r="G734" s="54" t="n">
        <v>71</v>
      </c>
      <c r="H734" s="54" t="n">
        <v>68</v>
      </c>
      <c r="I734" s="54" t="n">
        <v>64</v>
      </c>
      <c r="J734" s="54" t="n">
        <v>60</v>
      </c>
      <c r="K734" s="54">
        <f>SUM(F734:J734)</f>
        <v/>
      </c>
      <c r="L734" s="56">
        <f>ROUND(K734/500,4)</f>
        <v/>
      </c>
      <c r="M734" s="54">
        <f>IF(L734&gt;=0.9,"A+",IF(L734&gt;=0.8,"A",IF(L734&gt;=0.7,"B",IF(L734&gt;=0.6,"C",IF(L734&gt;=0.33,"D","F")))))</f>
        <v/>
      </c>
      <c r="N734" s="54">
        <f>IF(L734&gt;=0.33,"PASS","FAIL")</f>
        <v/>
      </c>
      <c r="O734" s="54">
        <f>L734&gt;=0.33</f>
        <v/>
      </c>
      <c r="P734" s="54">
        <f>RANK(L734,$L$2:$L$1001)</f>
        <v/>
      </c>
      <c r="Q734" s="54">
        <f>SUMPRODUCT(($C$2:$C$1001=C734)*($L$2:$L$1001&gt;L734))+1</f>
        <v/>
      </c>
      <c r="R734" s="57" t="n">
        <v>46091</v>
      </c>
      <c r="S734" s="58" t="n">
        <v>0.40625</v>
      </c>
      <c r="T734" s="59" t="n">
        <v>0.798</v>
      </c>
      <c r="U734" s="55">
        <f>IF(N734="PASS",IF(L734&gt;=0.9,"Excellent performance","Good, keep improving"),"Needs immediate attention")</f>
        <v/>
      </c>
    </row>
    <row r="735" ht="15" customHeight="1" s="39">
      <c r="A735" s="54" t="inlineStr">
        <is>
          <t>STU0734</t>
        </is>
      </c>
      <c r="B735" s="55" t="inlineStr">
        <is>
          <t>Mohit Agarwal</t>
        </is>
      </c>
      <c r="C735" s="54" t="n">
        <v>5</v>
      </c>
      <c r="D735" s="54" t="inlineStr">
        <is>
          <t>B</t>
        </is>
      </c>
      <c r="E735" s="54" t="inlineStr">
        <is>
          <t>Male</t>
        </is>
      </c>
      <c r="F735" s="54" t="n">
        <v>14</v>
      </c>
      <c r="G735" s="54" t="n">
        <v>45</v>
      </c>
      <c r="H735" s="54" t="n">
        <v>40</v>
      </c>
      <c r="I735" s="54" t="n">
        <v>35</v>
      </c>
      <c r="J735" s="54" t="n">
        <v>26</v>
      </c>
      <c r="K735" s="54">
        <f>SUM(F735:J735)</f>
        <v/>
      </c>
      <c r="L735" s="56">
        <f>ROUND(K735/500,4)</f>
        <v/>
      </c>
      <c r="M735" s="54">
        <f>IF(L735&gt;=0.9,"A+",IF(L735&gt;=0.8,"A",IF(L735&gt;=0.7,"B",IF(L735&gt;=0.6,"C",IF(L735&gt;=0.33,"D","F")))))</f>
        <v/>
      </c>
      <c r="N735" s="54">
        <f>IF(L735&gt;=0.33,"PASS","FAIL")</f>
        <v/>
      </c>
      <c r="O735" s="54">
        <f>L735&gt;=0.33</f>
        <v/>
      </c>
      <c r="P735" s="54">
        <f>RANK(L735,$L$2:$L$1001)</f>
        <v/>
      </c>
      <c r="Q735" s="54">
        <f>SUMPRODUCT(($C$2:$C$1001=C735)*($L$2:$L$1001&gt;L735))+1</f>
        <v/>
      </c>
      <c r="R735" s="57" t="n">
        <v>46091</v>
      </c>
      <c r="S735" s="58" t="n">
        <v>0.4375</v>
      </c>
      <c r="T735" s="59" t="n">
        <v>0.597</v>
      </c>
      <c r="U735" s="55">
        <f>IF(N735="PASS",IF(L735&gt;=0.9,"Excellent performance","Good, keep improving"),"Needs immediate attention")</f>
        <v/>
      </c>
    </row>
    <row r="736" ht="15" customHeight="1" s="39">
      <c r="A736" s="54" t="inlineStr">
        <is>
          <t>STU0735</t>
        </is>
      </c>
      <c r="B736" s="55" t="inlineStr">
        <is>
          <t>Aadhya Dubey</t>
        </is>
      </c>
      <c r="C736" s="54" t="n">
        <v>10</v>
      </c>
      <c r="D736" s="54" t="inlineStr">
        <is>
          <t>C</t>
        </is>
      </c>
      <c r="E736" s="54" t="inlineStr">
        <is>
          <t>Female</t>
        </is>
      </c>
      <c r="F736" s="54" t="n">
        <v>63</v>
      </c>
      <c r="G736" s="54" t="n">
        <v>55</v>
      </c>
      <c r="H736" s="54" t="n">
        <v>48</v>
      </c>
      <c r="I736" s="54" t="n">
        <v>69</v>
      </c>
      <c r="J736" s="54" t="n">
        <v>66</v>
      </c>
      <c r="K736" s="54">
        <f>SUM(F736:J736)</f>
        <v/>
      </c>
      <c r="L736" s="56">
        <f>ROUND(K736/500,4)</f>
        <v/>
      </c>
      <c r="M736" s="54">
        <f>IF(L736&gt;=0.9,"A+",IF(L736&gt;=0.8,"A",IF(L736&gt;=0.7,"B",IF(L736&gt;=0.6,"C",IF(L736&gt;=0.33,"D","F")))))</f>
        <v/>
      </c>
      <c r="N736" s="54">
        <f>IF(L736&gt;=0.33,"PASS","FAIL")</f>
        <v/>
      </c>
      <c r="O736" s="54">
        <f>L736&gt;=0.33</f>
        <v/>
      </c>
      <c r="P736" s="54">
        <f>RANK(L736,$L$2:$L$1001)</f>
        <v/>
      </c>
      <c r="Q736" s="54">
        <f>SUMPRODUCT(($C$2:$C$1001=C736)*($L$2:$L$1001&gt;L736))+1</f>
        <v/>
      </c>
      <c r="R736" s="57" t="n">
        <v>46091</v>
      </c>
      <c r="S736" s="58" t="n">
        <v>0.4375</v>
      </c>
      <c r="T736" s="59" t="n">
        <v>0.998</v>
      </c>
      <c r="U736" s="55">
        <f>IF(N736="PASS",IF(L736&gt;=0.9,"Excellent performance","Good, keep improving"),"Needs immediate attention")</f>
        <v/>
      </c>
    </row>
    <row r="737" ht="15" customHeight="1" s="39">
      <c r="A737" s="54" t="inlineStr">
        <is>
          <t>STU0736</t>
        </is>
      </c>
      <c r="B737" s="55" t="inlineStr">
        <is>
          <t>Vivaan Ahluwalia</t>
        </is>
      </c>
      <c r="C737" s="54" t="n">
        <v>4</v>
      </c>
      <c r="D737" s="54" t="inlineStr">
        <is>
          <t>C</t>
        </is>
      </c>
      <c r="E737" s="54" t="inlineStr">
        <is>
          <t>Male</t>
        </is>
      </c>
      <c r="F737" s="54" t="n">
        <v>73</v>
      </c>
      <c r="G737" s="54" t="n">
        <v>90</v>
      </c>
      <c r="H737" s="54" t="n">
        <v>79</v>
      </c>
      <c r="I737" s="54" t="n">
        <v>72</v>
      </c>
      <c r="J737" s="54" t="n">
        <v>62</v>
      </c>
      <c r="K737" s="54">
        <f>SUM(F737:J737)</f>
        <v/>
      </c>
      <c r="L737" s="56">
        <f>ROUND(K737/500,4)</f>
        <v/>
      </c>
      <c r="M737" s="54">
        <f>IF(L737&gt;=0.9,"A+",IF(L737&gt;=0.8,"A",IF(L737&gt;=0.7,"B",IF(L737&gt;=0.6,"C",IF(L737&gt;=0.33,"D","F")))))</f>
        <v/>
      </c>
      <c r="N737" s="54">
        <f>IF(L737&gt;=0.33,"PASS","FAIL")</f>
        <v/>
      </c>
      <c r="O737" s="54">
        <f>L737&gt;=0.33</f>
        <v/>
      </c>
      <c r="P737" s="54">
        <f>RANK(L737,$L$2:$L$1001)</f>
        <v/>
      </c>
      <c r="Q737" s="54">
        <f>SUMPRODUCT(($C$2:$C$1001=C737)*($L$2:$L$1001&gt;L737))+1</f>
        <v/>
      </c>
      <c r="R737" s="57" t="n">
        <v>46091</v>
      </c>
      <c r="S737" s="58" t="n">
        <v>0.5208333333333334</v>
      </c>
      <c r="T737" s="59" t="n">
        <v>0.773</v>
      </c>
      <c r="U737" s="55">
        <f>IF(N737="PASS",IF(L737&gt;=0.9,"Excellent performance","Good, keep improving"),"Needs immediate attention")</f>
        <v/>
      </c>
    </row>
    <row r="738" ht="15" customHeight="1" s="39">
      <c r="A738" s="54" t="inlineStr">
        <is>
          <t>STU0737</t>
        </is>
      </c>
      <c r="B738" s="55" t="inlineStr">
        <is>
          <t>Abhinav Mehta</t>
        </is>
      </c>
      <c r="C738" s="54" t="n">
        <v>5</v>
      </c>
      <c r="D738" s="54" t="inlineStr">
        <is>
          <t>B</t>
        </is>
      </c>
      <c r="E738" s="54" t="inlineStr">
        <is>
          <t>Male</t>
        </is>
      </c>
      <c r="F738" s="54" t="n">
        <v>49</v>
      </c>
      <c r="G738" s="54" t="n">
        <v>69</v>
      </c>
      <c r="H738" s="54" t="n">
        <v>64</v>
      </c>
      <c r="I738" s="54" t="n">
        <v>78</v>
      </c>
      <c r="J738" s="54" t="n">
        <v>66</v>
      </c>
      <c r="K738" s="54">
        <f>SUM(F738:J738)</f>
        <v/>
      </c>
      <c r="L738" s="56">
        <f>ROUND(K738/500,4)</f>
        <v/>
      </c>
      <c r="M738" s="54">
        <f>IF(L738&gt;=0.9,"A+",IF(L738&gt;=0.8,"A",IF(L738&gt;=0.7,"B",IF(L738&gt;=0.6,"C",IF(L738&gt;=0.33,"D","F")))))</f>
        <v/>
      </c>
      <c r="N738" s="54">
        <f>IF(L738&gt;=0.33,"PASS","FAIL")</f>
        <v/>
      </c>
      <c r="O738" s="54">
        <f>L738&gt;=0.33</f>
        <v/>
      </c>
      <c r="P738" s="54">
        <f>RANK(L738,$L$2:$L$1001)</f>
        <v/>
      </c>
      <c r="Q738" s="54">
        <f>SUMPRODUCT(($C$2:$C$1001=C738)*($L$2:$L$1001&gt;L738))+1</f>
        <v/>
      </c>
      <c r="R738" s="57" t="n">
        <v>46091</v>
      </c>
      <c r="S738" s="58" t="n">
        <v>0.4791666666666667</v>
      </c>
      <c r="T738" s="59" t="n">
        <v>0.9330000000000001</v>
      </c>
      <c r="U738" s="55">
        <f>IF(N738="PASS",IF(L738&gt;=0.9,"Excellent performance","Good, keep improving"),"Needs immediate attention")</f>
        <v/>
      </c>
    </row>
    <row r="739" ht="15" customHeight="1" s="39">
      <c r="A739" s="54" t="inlineStr">
        <is>
          <t>STU0738</t>
        </is>
      </c>
      <c r="B739" s="55" t="inlineStr">
        <is>
          <t>Manav Bhatia</t>
        </is>
      </c>
      <c r="C739" s="54" t="n">
        <v>3</v>
      </c>
      <c r="D739" s="54" t="inlineStr">
        <is>
          <t>C</t>
        </is>
      </c>
      <c r="E739" s="54" t="inlineStr">
        <is>
          <t>Male</t>
        </is>
      </c>
      <c r="F739" s="54" t="n">
        <v>89</v>
      </c>
      <c r="G739" s="54" t="n">
        <v>49</v>
      </c>
      <c r="H739" s="54" t="n">
        <v>76</v>
      </c>
      <c r="I739" s="54" t="n">
        <v>69</v>
      </c>
      <c r="J739" s="54" t="n">
        <v>70</v>
      </c>
      <c r="K739" s="54">
        <f>SUM(F739:J739)</f>
        <v/>
      </c>
      <c r="L739" s="56">
        <f>ROUND(K739/500,4)</f>
        <v/>
      </c>
      <c r="M739" s="54">
        <f>IF(L739&gt;=0.9,"A+",IF(L739&gt;=0.8,"A",IF(L739&gt;=0.7,"B",IF(L739&gt;=0.6,"C",IF(L739&gt;=0.33,"D","F")))))</f>
        <v/>
      </c>
      <c r="N739" s="54">
        <f>IF(L739&gt;=0.33,"PASS","FAIL")</f>
        <v/>
      </c>
      <c r="O739" s="54">
        <f>L739&gt;=0.33</f>
        <v/>
      </c>
      <c r="P739" s="54">
        <f>RANK(L739,$L$2:$L$1001)</f>
        <v/>
      </c>
      <c r="Q739" s="54">
        <f>SUMPRODUCT(($C$2:$C$1001=C739)*($L$2:$L$1001&gt;L739))+1</f>
        <v/>
      </c>
      <c r="R739" s="57" t="n">
        <v>46091</v>
      </c>
      <c r="S739" s="58" t="n">
        <v>0.4791666666666667</v>
      </c>
      <c r="T739" s="59" t="n">
        <v>0.761</v>
      </c>
      <c r="U739" s="55">
        <f>IF(N739="PASS",IF(L739&gt;=0.9,"Excellent performance","Good, keep improving"),"Needs immediate attention")</f>
        <v/>
      </c>
    </row>
    <row r="740" ht="15" customHeight="1" s="39">
      <c r="A740" s="54" t="inlineStr">
        <is>
          <t>STU0739</t>
        </is>
      </c>
      <c r="B740" s="55" t="inlineStr">
        <is>
          <t>Tara Tiwari</t>
        </is>
      </c>
      <c r="C740" s="54" t="n">
        <v>9</v>
      </c>
      <c r="D740" s="54" t="inlineStr">
        <is>
          <t>D</t>
        </is>
      </c>
      <c r="E740" s="54" t="inlineStr">
        <is>
          <t>Female</t>
        </is>
      </c>
      <c r="F740" s="54" t="n">
        <v>84</v>
      </c>
      <c r="G740" s="54" t="n">
        <v>26</v>
      </c>
      <c r="H740" s="54" t="n">
        <v>23</v>
      </c>
      <c r="I740" s="54" t="n">
        <v>46</v>
      </c>
      <c r="J740" s="54" t="n">
        <v>21</v>
      </c>
      <c r="K740" s="54">
        <f>SUM(F740:J740)</f>
        <v/>
      </c>
      <c r="L740" s="56">
        <f>ROUND(K740/500,4)</f>
        <v/>
      </c>
      <c r="M740" s="54">
        <f>IF(L740&gt;=0.9,"A+",IF(L740&gt;=0.8,"A",IF(L740&gt;=0.7,"B",IF(L740&gt;=0.6,"C",IF(L740&gt;=0.33,"D","F")))))</f>
        <v/>
      </c>
      <c r="N740" s="54">
        <f>IF(L740&gt;=0.33,"PASS","FAIL")</f>
        <v/>
      </c>
      <c r="O740" s="54">
        <f>L740&gt;=0.33</f>
        <v/>
      </c>
      <c r="P740" s="54">
        <f>RANK(L740,$L$2:$L$1001)</f>
        <v/>
      </c>
      <c r="Q740" s="54">
        <f>SUMPRODUCT(($C$2:$C$1001=C740)*($L$2:$L$1001&gt;L740))+1</f>
        <v/>
      </c>
      <c r="R740" s="57" t="n">
        <v>46091</v>
      </c>
      <c r="S740" s="58" t="n">
        <v>0.3958333333333333</v>
      </c>
      <c r="T740" s="59" t="n">
        <v>0.789</v>
      </c>
      <c r="U740" s="55">
        <f>IF(N740="PASS",IF(L740&gt;=0.9,"Excellent performance","Good, keep improving"),"Needs immediate attention")</f>
        <v/>
      </c>
    </row>
    <row r="741" ht="15" customHeight="1" s="39">
      <c r="A741" s="54" t="inlineStr">
        <is>
          <t>STU0740</t>
        </is>
      </c>
      <c r="B741" s="55" t="inlineStr">
        <is>
          <t>Nisha Nair</t>
        </is>
      </c>
      <c r="C741" s="54" t="n">
        <v>1</v>
      </c>
      <c r="D741" s="54" t="inlineStr">
        <is>
          <t>C</t>
        </is>
      </c>
      <c r="E741" s="54" t="inlineStr">
        <is>
          <t>Female</t>
        </is>
      </c>
      <c r="F741" s="54" t="n">
        <v>71</v>
      </c>
      <c r="G741" s="54" t="n">
        <v>68</v>
      </c>
      <c r="H741" s="54" t="n">
        <v>76</v>
      </c>
      <c r="I741" s="54" t="n">
        <v>64</v>
      </c>
      <c r="J741" s="54" t="n">
        <v>45</v>
      </c>
      <c r="K741" s="54">
        <f>SUM(F741:J741)</f>
        <v/>
      </c>
      <c r="L741" s="56">
        <f>ROUND(K741/500,4)</f>
        <v/>
      </c>
      <c r="M741" s="54">
        <f>IF(L741&gt;=0.9,"A+",IF(L741&gt;=0.8,"A",IF(L741&gt;=0.7,"B",IF(L741&gt;=0.6,"C",IF(L741&gt;=0.33,"D","F")))))</f>
        <v/>
      </c>
      <c r="N741" s="54">
        <f>IF(L741&gt;=0.33,"PASS","FAIL")</f>
        <v/>
      </c>
      <c r="O741" s="54">
        <f>L741&gt;=0.33</f>
        <v/>
      </c>
      <c r="P741" s="54">
        <f>RANK(L741,$L$2:$L$1001)</f>
        <v/>
      </c>
      <c r="Q741" s="54">
        <f>SUMPRODUCT(($C$2:$C$1001=C741)*($L$2:$L$1001&gt;L741))+1</f>
        <v/>
      </c>
      <c r="R741" s="57" t="n">
        <v>46091</v>
      </c>
      <c r="S741" s="58" t="n">
        <v>0.46875</v>
      </c>
      <c r="T741" s="59" t="n">
        <v>0.871</v>
      </c>
      <c r="U741" s="55">
        <f>IF(N741="PASS",IF(L741&gt;=0.9,"Excellent performance","Good, keep improving"),"Needs immediate attention")</f>
        <v/>
      </c>
    </row>
    <row r="742" ht="15" customHeight="1" s="39">
      <c r="A742" s="54" t="inlineStr">
        <is>
          <t>STU0741</t>
        </is>
      </c>
      <c r="B742" s="55" t="inlineStr">
        <is>
          <t>Zaid Chowdhury</t>
        </is>
      </c>
      <c r="C742" s="54" t="n">
        <v>2</v>
      </c>
      <c r="D742" s="54" t="inlineStr">
        <is>
          <t>D</t>
        </is>
      </c>
      <c r="E742" s="54" t="inlineStr">
        <is>
          <t>Male</t>
        </is>
      </c>
      <c r="F742" s="54" t="n">
        <v>75</v>
      </c>
      <c r="G742" s="54" t="n">
        <v>84</v>
      </c>
      <c r="H742" s="54" t="n">
        <v>74</v>
      </c>
      <c r="I742" s="54" t="n">
        <v>89</v>
      </c>
      <c r="J742" s="54" t="n">
        <v>88</v>
      </c>
      <c r="K742" s="54">
        <f>SUM(F742:J742)</f>
        <v/>
      </c>
      <c r="L742" s="56">
        <f>ROUND(K742/500,4)</f>
        <v/>
      </c>
      <c r="M742" s="54">
        <f>IF(L742&gt;=0.9,"A+",IF(L742&gt;=0.8,"A",IF(L742&gt;=0.7,"B",IF(L742&gt;=0.6,"C",IF(L742&gt;=0.33,"D","F")))))</f>
        <v/>
      </c>
      <c r="N742" s="54">
        <f>IF(L742&gt;=0.33,"PASS","FAIL")</f>
        <v/>
      </c>
      <c r="O742" s="54">
        <f>L742&gt;=0.33</f>
        <v/>
      </c>
      <c r="P742" s="54">
        <f>RANK(L742,$L$2:$L$1001)</f>
        <v/>
      </c>
      <c r="Q742" s="54">
        <f>SUMPRODUCT(($C$2:$C$1001=C742)*($L$2:$L$1001&gt;L742))+1</f>
        <v/>
      </c>
      <c r="R742" s="57" t="n">
        <v>46091</v>
      </c>
      <c r="S742" s="58" t="n">
        <v>0.4583333333333333</v>
      </c>
      <c r="T742" s="59" t="n">
        <v>0.918</v>
      </c>
      <c r="U742" s="55">
        <f>IF(N742="PASS",IF(L742&gt;=0.9,"Excellent performance","Good, keep improving"),"Needs immediate attention")</f>
        <v/>
      </c>
    </row>
    <row r="743" ht="15" customHeight="1" s="39">
      <c r="A743" s="54" t="inlineStr">
        <is>
          <t>STU0742</t>
        </is>
      </c>
      <c r="B743" s="55" t="inlineStr">
        <is>
          <t>Rishabh Malhotra</t>
        </is>
      </c>
      <c r="C743" s="54" t="n">
        <v>10</v>
      </c>
      <c r="D743" s="54" t="inlineStr">
        <is>
          <t>D</t>
        </is>
      </c>
      <c r="E743" s="54" t="inlineStr">
        <is>
          <t>Male</t>
        </is>
      </c>
      <c r="F743" s="54" t="n">
        <v>96</v>
      </c>
      <c r="G743" s="54" t="n">
        <v>84</v>
      </c>
      <c r="H743" s="54" t="n">
        <v>86</v>
      </c>
      <c r="I743" s="54" t="n">
        <v>91</v>
      </c>
      <c r="J743" s="54" t="n">
        <v>83</v>
      </c>
      <c r="K743" s="54">
        <f>SUM(F743:J743)</f>
        <v/>
      </c>
      <c r="L743" s="56">
        <f>ROUND(K743/500,4)</f>
        <v/>
      </c>
      <c r="M743" s="54">
        <f>IF(L743&gt;=0.9,"A+",IF(L743&gt;=0.8,"A",IF(L743&gt;=0.7,"B",IF(L743&gt;=0.6,"C",IF(L743&gt;=0.33,"D","F")))))</f>
        <v/>
      </c>
      <c r="N743" s="54">
        <f>IF(L743&gt;=0.33,"PASS","FAIL")</f>
        <v/>
      </c>
      <c r="O743" s="54">
        <f>L743&gt;=0.33</f>
        <v/>
      </c>
      <c r="P743" s="54">
        <f>RANK(L743,$L$2:$L$1001)</f>
        <v/>
      </c>
      <c r="Q743" s="54">
        <f>SUMPRODUCT(($C$2:$C$1001=C743)*($L$2:$L$1001&gt;L743))+1</f>
        <v/>
      </c>
      <c r="R743" s="57" t="n">
        <v>46091</v>
      </c>
      <c r="S743" s="58" t="n">
        <v>0.4375</v>
      </c>
      <c r="T743" s="59" t="n">
        <v>0.803</v>
      </c>
      <c r="U743" s="55">
        <f>IF(N743="PASS",IF(L743&gt;=0.9,"Excellent performance","Good, keep improving"),"Needs immediate attention")</f>
        <v/>
      </c>
    </row>
    <row r="744" ht="15" customHeight="1" s="39">
      <c r="A744" s="54" t="inlineStr">
        <is>
          <t>STU0743</t>
        </is>
      </c>
      <c r="B744" s="55" t="inlineStr">
        <is>
          <t>Kartik Mishra</t>
        </is>
      </c>
      <c r="C744" s="54" t="n">
        <v>9</v>
      </c>
      <c r="D744" s="54" t="inlineStr">
        <is>
          <t>A</t>
        </is>
      </c>
      <c r="E744" s="54" t="inlineStr">
        <is>
          <t>Male</t>
        </is>
      </c>
      <c r="F744" s="54" t="n">
        <v>75</v>
      </c>
      <c r="G744" s="54" t="n">
        <v>89</v>
      </c>
      <c r="H744" s="54" t="n">
        <v>76</v>
      </c>
      <c r="I744" s="54" t="n">
        <v>85</v>
      </c>
      <c r="J744" s="54" t="n">
        <v>82</v>
      </c>
      <c r="K744" s="54">
        <f>SUM(F744:J744)</f>
        <v/>
      </c>
      <c r="L744" s="56">
        <f>ROUND(K744/500,4)</f>
        <v/>
      </c>
      <c r="M744" s="54">
        <f>IF(L744&gt;=0.9,"A+",IF(L744&gt;=0.8,"A",IF(L744&gt;=0.7,"B",IF(L744&gt;=0.6,"C",IF(L744&gt;=0.33,"D","F")))))</f>
        <v/>
      </c>
      <c r="N744" s="54">
        <f>IF(L744&gt;=0.33,"PASS","FAIL")</f>
        <v/>
      </c>
      <c r="O744" s="54">
        <f>L744&gt;=0.33</f>
        <v/>
      </c>
      <c r="P744" s="54">
        <f>RANK(L744,$L$2:$L$1001)</f>
        <v/>
      </c>
      <c r="Q744" s="54">
        <f>SUMPRODUCT(($C$2:$C$1001=C744)*($L$2:$L$1001&gt;L744))+1</f>
        <v/>
      </c>
      <c r="R744" s="57" t="n">
        <v>46091</v>
      </c>
      <c r="S744" s="58" t="n">
        <v>0.4791666666666667</v>
      </c>
      <c r="T744" s="59" t="n">
        <v>0.924</v>
      </c>
      <c r="U744" s="55">
        <f>IF(N744="PASS",IF(L744&gt;=0.9,"Excellent performance","Good, keep improving"),"Needs immediate attention")</f>
        <v/>
      </c>
    </row>
    <row r="745" ht="15" customHeight="1" s="39">
      <c r="A745" s="54" t="inlineStr">
        <is>
          <t>STU0744</t>
        </is>
      </c>
      <c r="B745" s="55" t="inlineStr">
        <is>
          <t>Yamini Iyer</t>
        </is>
      </c>
      <c r="C745" s="54" t="n">
        <v>10</v>
      </c>
      <c r="D745" s="54" t="inlineStr">
        <is>
          <t>C</t>
        </is>
      </c>
      <c r="E745" s="54" t="inlineStr">
        <is>
          <t>Female</t>
        </is>
      </c>
      <c r="F745" s="54" t="n">
        <v>71</v>
      </c>
      <c r="G745" s="54" t="n">
        <v>65</v>
      </c>
      <c r="H745" s="54" t="n">
        <v>82</v>
      </c>
      <c r="I745" s="54" t="n">
        <v>72</v>
      </c>
      <c r="J745" s="54" t="n">
        <v>75</v>
      </c>
      <c r="K745" s="54">
        <f>SUM(F745:J745)</f>
        <v/>
      </c>
      <c r="L745" s="56">
        <f>ROUND(K745/500,4)</f>
        <v/>
      </c>
      <c r="M745" s="54">
        <f>IF(L745&gt;=0.9,"A+",IF(L745&gt;=0.8,"A",IF(L745&gt;=0.7,"B",IF(L745&gt;=0.6,"C",IF(L745&gt;=0.33,"D","F")))))</f>
        <v/>
      </c>
      <c r="N745" s="54">
        <f>IF(L745&gt;=0.33,"PASS","FAIL")</f>
        <v/>
      </c>
      <c r="O745" s="54">
        <f>L745&gt;=0.33</f>
        <v/>
      </c>
      <c r="P745" s="54">
        <f>RANK(L745,$L$2:$L$1001)</f>
        <v/>
      </c>
      <c r="Q745" s="54">
        <f>SUMPRODUCT(($C$2:$C$1001=C745)*($L$2:$L$1001&gt;L745))+1</f>
        <v/>
      </c>
      <c r="R745" s="57" t="n">
        <v>46091</v>
      </c>
      <c r="S745" s="58" t="n">
        <v>0.4895833333333333</v>
      </c>
      <c r="T745" s="59" t="n">
        <v>0.839</v>
      </c>
      <c r="U745" s="55">
        <f>IF(N745="PASS",IF(L745&gt;=0.9,"Excellent performance","Good, keep improving"),"Needs immediate attention")</f>
        <v/>
      </c>
    </row>
    <row r="746" ht="15" customHeight="1" s="39">
      <c r="A746" s="54" t="inlineStr">
        <is>
          <t>STU0745</t>
        </is>
      </c>
      <c r="B746" s="55" t="inlineStr">
        <is>
          <t>Tanvi Ghosh</t>
        </is>
      </c>
      <c r="C746" s="54" t="n">
        <v>4</v>
      </c>
      <c r="D746" s="54" t="inlineStr">
        <is>
          <t>B</t>
        </is>
      </c>
      <c r="E746" s="54" t="inlineStr">
        <is>
          <t>Female</t>
        </is>
      </c>
      <c r="F746" s="54" t="n">
        <v>67</v>
      </c>
      <c r="G746" s="54" t="n">
        <v>71</v>
      </c>
      <c r="H746" s="54" t="n">
        <v>59</v>
      </c>
      <c r="I746" s="54" t="n">
        <v>46</v>
      </c>
      <c r="J746" s="54" t="n">
        <v>72</v>
      </c>
      <c r="K746" s="54">
        <f>SUM(F746:J746)</f>
        <v/>
      </c>
      <c r="L746" s="56">
        <f>ROUND(K746/500,4)</f>
        <v/>
      </c>
      <c r="M746" s="54">
        <f>IF(L746&gt;=0.9,"A+",IF(L746&gt;=0.8,"A",IF(L746&gt;=0.7,"B",IF(L746&gt;=0.6,"C",IF(L746&gt;=0.33,"D","F")))))</f>
        <v/>
      </c>
      <c r="N746" s="54">
        <f>IF(L746&gt;=0.33,"PASS","FAIL")</f>
        <v/>
      </c>
      <c r="O746" s="54">
        <f>L746&gt;=0.33</f>
        <v/>
      </c>
      <c r="P746" s="54">
        <f>RANK(L746,$L$2:$L$1001)</f>
        <v/>
      </c>
      <c r="Q746" s="54">
        <f>SUMPRODUCT(($C$2:$C$1001=C746)*($L$2:$L$1001&gt;L746))+1</f>
        <v/>
      </c>
      <c r="R746" s="57" t="n">
        <v>46091</v>
      </c>
      <c r="S746" s="58" t="n">
        <v>0.3854166666666667</v>
      </c>
      <c r="T746" s="59" t="n">
        <v>0.985</v>
      </c>
      <c r="U746" s="55">
        <f>IF(N746="PASS",IF(L746&gt;=0.9,"Excellent performance","Good, keep improving"),"Needs immediate attention")</f>
        <v/>
      </c>
    </row>
    <row r="747" ht="15" customHeight="1" s="39">
      <c r="A747" s="54" t="inlineStr">
        <is>
          <t>STU0746</t>
        </is>
      </c>
      <c r="B747" s="55" t="inlineStr">
        <is>
          <t>Yash Mukherjee</t>
        </is>
      </c>
      <c r="C747" s="54" t="n">
        <v>1</v>
      </c>
      <c r="D747" s="54" t="inlineStr">
        <is>
          <t>A</t>
        </is>
      </c>
      <c r="E747" s="54" t="inlineStr">
        <is>
          <t>Male</t>
        </is>
      </c>
      <c r="F747" s="54" t="n">
        <v>46</v>
      </c>
      <c r="G747" s="54" t="n">
        <v>65</v>
      </c>
      <c r="H747" s="54" t="n">
        <v>72</v>
      </c>
      <c r="I747" s="54" t="n">
        <v>59</v>
      </c>
      <c r="J747" s="54" t="n">
        <v>56</v>
      </c>
      <c r="K747" s="54">
        <f>SUM(F747:J747)</f>
        <v/>
      </c>
      <c r="L747" s="56">
        <f>ROUND(K747/500,4)</f>
        <v/>
      </c>
      <c r="M747" s="54">
        <f>IF(L747&gt;=0.9,"A+",IF(L747&gt;=0.8,"A",IF(L747&gt;=0.7,"B",IF(L747&gt;=0.6,"C",IF(L747&gt;=0.33,"D","F")))))</f>
        <v/>
      </c>
      <c r="N747" s="54">
        <f>IF(L747&gt;=0.33,"PASS","FAIL")</f>
        <v/>
      </c>
      <c r="O747" s="54">
        <f>L747&gt;=0.33</f>
        <v/>
      </c>
      <c r="P747" s="54">
        <f>RANK(L747,$L$2:$L$1001)</f>
        <v/>
      </c>
      <c r="Q747" s="54">
        <f>SUMPRODUCT(($C$2:$C$1001=C747)*($L$2:$L$1001&gt;L747))+1</f>
        <v/>
      </c>
      <c r="R747" s="57" t="n">
        <v>46091</v>
      </c>
      <c r="S747" s="58" t="n">
        <v>0.4375</v>
      </c>
      <c r="T747" s="59" t="n">
        <v>0.868</v>
      </c>
      <c r="U747" s="55">
        <f>IF(N747="PASS",IF(L747&gt;=0.9,"Excellent performance","Good, keep improving"),"Needs immediate attention")</f>
        <v/>
      </c>
    </row>
    <row r="748" ht="15" customHeight="1" s="39">
      <c r="A748" s="54" t="inlineStr">
        <is>
          <t>STU0747</t>
        </is>
      </c>
      <c r="B748" s="55" t="inlineStr">
        <is>
          <t>Sana Sharma</t>
        </is>
      </c>
      <c r="C748" s="54" t="n">
        <v>5</v>
      </c>
      <c r="D748" s="54" t="inlineStr">
        <is>
          <t>D</t>
        </is>
      </c>
      <c r="E748" s="54" t="inlineStr">
        <is>
          <t>Female</t>
        </is>
      </c>
      <c r="F748" s="54" t="n">
        <v>61</v>
      </c>
      <c r="G748" s="54" t="n">
        <v>91</v>
      </c>
      <c r="H748" s="54" t="n">
        <v>63</v>
      </c>
      <c r="I748" s="54" t="n">
        <v>55</v>
      </c>
      <c r="J748" s="54" t="n">
        <v>46</v>
      </c>
      <c r="K748" s="54">
        <f>SUM(F748:J748)</f>
        <v/>
      </c>
      <c r="L748" s="56">
        <f>ROUND(K748/500,4)</f>
        <v/>
      </c>
      <c r="M748" s="54">
        <f>IF(L748&gt;=0.9,"A+",IF(L748&gt;=0.8,"A",IF(L748&gt;=0.7,"B",IF(L748&gt;=0.6,"C",IF(L748&gt;=0.33,"D","F")))))</f>
        <v/>
      </c>
      <c r="N748" s="54">
        <f>IF(L748&gt;=0.33,"PASS","FAIL")</f>
        <v/>
      </c>
      <c r="O748" s="54">
        <f>L748&gt;=0.33</f>
        <v/>
      </c>
      <c r="P748" s="54">
        <f>RANK(L748,$L$2:$L$1001)</f>
        <v/>
      </c>
      <c r="Q748" s="54">
        <f>SUMPRODUCT(($C$2:$C$1001=C748)*($L$2:$L$1001&gt;L748))+1</f>
        <v/>
      </c>
      <c r="R748" s="57" t="n">
        <v>46091</v>
      </c>
      <c r="S748" s="58" t="n">
        <v>0.4791666666666667</v>
      </c>
      <c r="T748" s="59" t="n">
        <v>0.964</v>
      </c>
      <c r="U748" s="55">
        <f>IF(N748="PASS",IF(L748&gt;=0.9,"Excellent performance","Good, keep improving"),"Needs immediate attention")</f>
        <v/>
      </c>
    </row>
    <row r="749" ht="15" customHeight="1" s="39">
      <c r="A749" s="54" t="inlineStr">
        <is>
          <t>STU0748</t>
        </is>
      </c>
      <c r="B749" s="55" t="inlineStr">
        <is>
          <t>Yash Kumar</t>
        </is>
      </c>
      <c r="C749" s="54" t="n">
        <v>6</v>
      </c>
      <c r="D749" s="54" t="inlineStr">
        <is>
          <t>A</t>
        </is>
      </c>
      <c r="E749" s="54" t="inlineStr">
        <is>
          <t>Male</t>
        </is>
      </c>
      <c r="F749" s="54" t="n">
        <v>82</v>
      </c>
      <c r="G749" s="54" t="n">
        <v>70</v>
      </c>
      <c r="H749" s="54" t="n">
        <v>52</v>
      </c>
      <c r="I749" s="54" t="n">
        <v>77</v>
      </c>
      <c r="J749" s="54" t="n">
        <v>66</v>
      </c>
      <c r="K749" s="54">
        <f>SUM(F749:J749)</f>
        <v/>
      </c>
      <c r="L749" s="56">
        <f>ROUND(K749/500,4)</f>
        <v/>
      </c>
      <c r="M749" s="54">
        <f>IF(L749&gt;=0.9,"A+",IF(L749&gt;=0.8,"A",IF(L749&gt;=0.7,"B",IF(L749&gt;=0.6,"C",IF(L749&gt;=0.33,"D","F")))))</f>
        <v/>
      </c>
      <c r="N749" s="54">
        <f>IF(L749&gt;=0.33,"PASS","FAIL")</f>
        <v/>
      </c>
      <c r="O749" s="54">
        <f>L749&gt;=0.33</f>
        <v/>
      </c>
      <c r="P749" s="54">
        <f>RANK(L749,$L$2:$L$1001)</f>
        <v/>
      </c>
      <c r="Q749" s="54">
        <f>SUMPRODUCT(($C$2:$C$1001=C749)*($L$2:$L$1001&gt;L749))+1</f>
        <v/>
      </c>
      <c r="R749" s="57" t="n">
        <v>46091</v>
      </c>
      <c r="S749" s="58" t="n">
        <v>0.3333333333333333</v>
      </c>
      <c r="T749" s="59" t="n">
        <v>0.983</v>
      </c>
      <c r="U749" s="55">
        <f>IF(N749="PASS",IF(L749&gt;=0.9,"Excellent performance","Good, keep improving"),"Needs immediate attention")</f>
        <v/>
      </c>
    </row>
    <row r="750" ht="15" customHeight="1" s="39">
      <c r="A750" s="54" t="inlineStr">
        <is>
          <t>STU0749</t>
        </is>
      </c>
      <c r="B750" s="55" t="inlineStr">
        <is>
          <t>Fatima Mehta</t>
        </is>
      </c>
      <c r="C750" s="54" t="n">
        <v>6</v>
      </c>
      <c r="D750" s="54" t="inlineStr">
        <is>
          <t>A</t>
        </is>
      </c>
      <c r="E750" s="54" t="inlineStr">
        <is>
          <t>Female</t>
        </is>
      </c>
      <c r="F750" s="54" t="n">
        <v>65</v>
      </c>
      <c r="G750" s="54" t="n">
        <v>57</v>
      </c>
      <c r="H750" s="54" t="n">
        <v>61</v>
      </c>
      <c r="I750" s="54" t="n">
        <v>63</v>
      </c>
      <c r="J750" s="54" t="n">
        <v>58</v>
      </c>
      <c r="K750" s="54">
        <f>SUM(F750:J750)</f>
        <v/>
      </c>
      <c r="L750" s="56">
        <f>ROUND(K750/500,4)</f>
        <v/>
      </c>
      <c r="M750" s="54">
        <f>IF(L750&gt;=0.9,"A+",IF(L750&gt;=0.8,"A",IF(L750&gt;=0.7,"B",IF(L750&gt;=0.6,"C",IF(L750&gt;=0.33,"D","F")))))</f>
        <v/>
      </c>
      <c r="N750" s="54">
        <f>IF(L750&gt;=0.33,"PASS","FAIL")</f>
        <v/>
      </c>
      <c r="O750" s="54">
        <f>L750&gt;=0.33</f>
        <v/>
      </c>
      <c r="P750" s="54">
        <f>RANK(L750,$L$2:$L$1001)</f>
        <v/>
      </c>
      <c r="Q750" s="54">
        <f>SUMPRODUCT(($C$2:$C$1001=C750)*($L$2:$L$1001&gt;L750))+1</f>
        <v/>
      </c>
      <c r="R750" s="57" t="n">
        <v>46091</v>
      </c>
      <c r="S750" s="58" t="n">
        <v>0.3958333333333333</v>
      </c>
      <c r="T750" s="59" t="n">
        <v>0.909</v>
      </c>
      <c r="U750" s="55">
        <f>IF(N750="PASS",IF(L750&gt;=0.9,"Excellent performance","Good, keep improving"),"Needs immediate attention")</f>
        <v/>
      </c>
    </row>
    <row r="751" ht="15" customHeight="1" s="39">
      <c r="A751" s="54" t="inlineStr">
        <is>
          <t>STU0750</t>
        </is>
      </c>
      <c r="B751" s="55" t="inlineStr">
        <is>
          <t>Pooja Srivastava</t>
        </is>
      </c>
      <c r="C751" s="54" t="n">
        <v>2</v>
      </c>
      <c r="D751" s="54" t="inlineStr">
        <is>
          <t>B</t>
        </is>
      </c>
      <c r="E751" s="54" t="inlineStr">
        <is>
          <t>Female</t>
        </is>
      </c>
      <c r="F751" s="54" t="n">
        <v>58</v>
      </c>
      <c r="G751" s="54" t="n">
        <v>75</v>
      </c>
      <c r="H751" s="54" t="n">
        <v>64</v>
      </c>
      <c r="I751" s="54" t="n">
        <v>81</v>
      </c>
      <c r="J751" s="54" t="n">
        <v>82</v>
      </c>
      <c r="K751" s="54">
        <f>SUM(F751:J751)</f>
        <v/>
      </c>
      <c r="L751" s="56">
        <f>ROUND(K751/500,4)</f>
        <v/>
      </c>
      <c r="M751" s="54">
        <f>IF(L751&gt;=0.9,"A+",IF(L751&gt;=0.8,"A",IF(L751&gt;=0.7,"B",IF(L751&gt;=0.6,"C",IF(L751&gt;=0.33,"D","F")))))</f>
        <v/>
      </c>
      <c r="N751" s="54">
        <f>IF(L751&gt;=0.33,"PASS","FAIL")</f>
        <v/>
      </c>
      <c r="O751" s="54">
        <f>L751&gt;=0.33</f>
        <v/>
      </c>
      <c r="P751" s="54">
        <f>RANK(L751,$L$2:$L$1001)</f>
        <v/>
      </c>
      <c r="Q751" s="54">
        <f>SUMPRODUCT(($C$2:$C$1001=C751)*($L$2:$L$1001&gt;L751))+1</f>
        <v/>
      </c>
      <c r="R751" s="57" t="n">
        <v>46091</v>
      </c>
      <c r="S751" s="58" t="n">
        <v>0.5</v>
      </c>
      <c r="T751" s="59" t="n">
        <v>0.955</v>
      </c>
      <c r="U751" s="55">
        <f>IF(N751="PASS",IF(L751&gt;=0.9,"Excellent performance","Good, keep improving"),"Needs immediate attention")</f>
        <v/>
      </c>
    </row>
    <row r="752" ht="15" customHeight="1" s="39">
      <c r="A752" s="54" t="inlineStr">
        <is>
          <t>STU0751</t>
        </is>
      </c>
      <c r="B752" s="55" t="inlineStr">
        <is>
          <t>Shaurya Rathi</t>
        </is>
      </c>
      <c r="C752" s="54" t="n">
        <v>2</v>
      </c>
      <c r="D752" s="54" t="inlineStr">
        <is>
          <t>C</t>
        </is>
      </c>
      <c r="E752" s="54" t="inlineStr">
        <is>
          <t>Male</t>
        </is>
      </c>
      <c r="F752" s="54" t="n">
        <v>74</v>
      </c>
      <c r="G752" s="54" t="n">
        <v>71</v>
      </c>
      <c r="H752" s="54" t="n">
        <v>71</v>
      </c>
      <c r="I752" s="54" t="n">
        <v>78</v>
      </c>
      <c r="J752" s="54" t="n">
        <v>74</v>
      </c>
      <c r="K752" s="54">
        <f>SUM(F752:J752)</f>
        <v/>
      </c>
      <c r="L752" s="56">
        <f>ROUND(K752/500,4)</f>
        <v/>
      </c>
      <c r="M752" s="54">
        <f>IF(L752&gt;=0.9,"A+",IF(L752&gt;=0.8,"A",IF(L752&gt;=0.7,"B",IF(L752&gt;=0.6,"C",IF(L752&gt;=0.33,"D","F")))))</f>
        <v/>
      </c>
      <c r="N752" s="54">
        <f>IF(L752&gt;=0.33,"PASS","FAIL")</f>
        <v/>
      </c>
      <c r="O752" s="54">
        <f>L752&gt;=0.33</f>
        <v/>
      </c>
      <c r="P752" s="54">
        <f>RANK(L752,$L$2:$L$1001)</f>
        <v/>
      </c>
      <c r="Q752" s="54">
        <f>SUMPRODUCT(($C$2:$C$1001=C752)*($L$2:$L$1001&gt;L752))+1</f>
        <v/>
      </c>
      <c r="R752" s="57" t="n">
        <v>46091</v>
      </c>
      <c r="S752" s="58" t="n">
        <v>0.4375</v>
      </c>
      <c r="T752" s="59" t="n">
        <v>0.799</v>
      </c>
      <c r="U752" s="55">
        <f>IF(N752="PASS",IF(L752&gt;=0.9,"Excellent performance","Good, keep improving"),"Needs immediate attention")</f>
        <v/>
      </c>
    </row>
    <row r="753" ht="15" customHeight="1" s="39">
      <c r="A753" s="54" t="inlineStr">
        <is>
          <t>STU0752</t>
        </is>
      </c>
      <c r="B753" s="55" t="inlineStr">
        <is>
          <t>Jiya Kapoor</t>
        </is>
      </c>
      <c r="C753" s="54" t="n">
        <v>2</v>
      </c>
      <c r="D753" s="54" t="inlineStr">
        <is>
          <t>A</t>
        </is>
      </c>
      <c r="E753" s="54" t="inlineStr">
        <is>
          <t>Female</t>
        </is>
      </c>
      <c r="F753" s="54" t="n">
        <v>61</v>
      </c>
      <c r="G753" s="54" t="n">
        <v>59</v>
      </c>
      <c r="H753" s="54" t="n">
        <v>44</v>
      </c>
      <c r="I753" s="54" t="n">
        <v>89</v>
      </c>
      <c r="J753" s="54" t="n">
        <v>59</v>
      </c>
      <c r="K753" s="54">
        <f>SUM(F753:J753)</f>
        <v/>
      </c>
      <c r="L753" s="56">
        <f>ROUND(K753/500,4)</f>
        <v/>
      </c>
      <c r="M753" s="54">
        <f>IF(L753&gt;=0.9,"A+",IF(L753&gt;=0.8,"A",IF(L753&gt;=0.7,"B",IF(L753&gt;=0.6,"C",IF(L753&gt;=0.33,"D","F")))))</f>
        <v/>
      </c>
      <c r="N753" s="54">
        <f>IF(L753&gt;=0.33,"PASS","FAIL")</f>
        <v/>
      </c>
      <c r="O753" s="54">
        <f>L753&gt;=0.33</f>
        <v/>
      </c>
      <c r="P753" s="54">
        <f>RANK(L753,$L$2:$L$1001)</f>
        <v/>
      </c>
      <c r="Q753" s="54">
        <f>SUMPRODUCT(($C$2:$C$1001=C753)*($L$2:$L$1001&gt;L753))+1</f>
        <v/>
      </c>
      <c r="R753" s="57" t="n">
        <v>46091</v>
      </c>
      <c r="S753" s="58" t="n">
        <v>0.375</v>
      </c>
      <c r="T753" s="59" t="n">
        <v>0.854</v>
      </c>
      <c r="U753" s="55">
        <f>IF(N753="PASS",IF(L753&gt;=0.9,"Excellent performance","Good, keep improving"),"Needs immediate attention")</f>
        <v/>
      </c>
    </row>
    <row r="754" ht="15" customHeight="1" s="39">
      <c r="A754" s="54" t="inlineStr">
        <is>
          <t>STU0753</t>
        </is>
      </c>
      <c r="B754" s="55" t="inlineStr">
        <is>
          <t>Pranav Mishra</t>
        </is>
      </c>
      <c r="C754" s="54" t="n">
        <v>12</v>
      </c>
      <c r="D754" s="54" t="inlineStr">
        <is>
          <t>D</t>
        </is>
      </c>
      <c r="E754" s="54" t="inlineStr">
        <is>
          <t>Male</t>
        </is>
      </c>
      <c r="F754" s="54" t="n">
        <v>95</v>
      </c>
      <c r="G754" s="54" t="n">
        <v>91</v>
      </c>
      <c r="H754" s="54" t="n">
        <v>89</v>
      </c>
      <c r="I754" s="54" t="n">
        <v>99</v>
      </c>
      <c r="J754" s="54" t="n">
        <v>93</v>
      </c>
      <c r="K754" s="54">
        <f>SUM(F754:J754)</f>
        <v/>
      </c>
      <c r="L754" s="56">
        <f>ROUND(K754/500,4)</f>
        <v/>
      </c>
      <c r="M754" s="54">
        <f>IF(L754&gt;=0.9,"A+",IF(L754&gt;=0.8,"A",IF(L754&gt;=0.7,"B",IF(L754&gt;=0.6,"C",IF(L754&gt;=0.33,"D","F")))))</f>
        <v/>
      </c>
      <c r="N754" s="54">
        <f>IF(L754&gt;=0.33,"PASS","FAIL")</f>
        <v/>
      </c>
      <c r="O754" s="54">
        <f>L754&gt;=0.33</f>
        <v/>
      </c>
      <c r="P754" s="54">
        <f>RANK(L754,$L$2:$L$1001)</f>
        <v/>
      </c>
      <c r="Q754" s="54">
        <f>SUMPRODUCT(($C$2:$C$1001=C754)*($L$2:$L$1001&gt;L754))+1</f>
        <v/>
      </c>
      <c r="R754" s="57" t="n">
        <v>46091</v>
      </c>
      <c r="S754" s="58" t="n">
        <v>0.53125</v>
      </c>
      <c r="T754" s="59" t="n">
        <v>0.989</v>
      </c>
      <c r="U754" s="55">
        <f>IF(N754="PASS",IF(L754&gt;=0.9,"Excellent performance","Good, keep improving"),"Needs immediate attention")</f>
        <v/>
      </c>
    </row>
    <row r="755" ht="15" customHeight="1" s="39">
      <c r="A755" s="54" t="inlineStr">
        <is>
          <t>STU0754</t>
        </is>
      </c>
      <c r="B755" s="55" t="inlineStr">
        <is>
          <t>Aarav Pillai</t>
        </is>
      </c>
      <c r="C755" s="54" t="n">
        <v>10</v>
      </c>
      <c r="D755" s="54" t="inlineStr">
        <is>
          <t>B</t>
        </is>
      </c>
      <c r="E755" s="54" t="inlineStr">
        <is>
          <t>Male</t>
        </is>
      </c>
      <c r="F755" s="54" t="n">
        <v>68</v>
      </c>
      <c r="G755" s="54" t="n">
        <v>57</v>
      </c>
      <c r="H755" s="54" t="n">
        <v>92</v>
      </c>
      <c r="I755" s="54" t="n">
        <v>74</v>
      </c>
      <c r="J755" s="54" t="n">
        <v>60</v>
      </c>
      <c r="K755" s="54">
        <f>SUM(F755:J755)</f>
        <v/>
      </c>
      <c r="L755" s="56">
        <f>ROUND(K755/500,4)</f>
        <v/>
      </c>
      <c r="M755" s="54">
        <f>IF(L755&gt;=0.9,"A+",IF(L755&gt;=0.8,"A",IF(L755&gt;=0.7,"B",IF(L755&gt;=0.6,"C",IF(L755&gt;=0.33,"D","F")))))</f>
        <v/>
      </c>
      <c r="N755" s="54">
        <f>IF(L755&gt;=0.33,"PASS","FAIL")</f>
        <v/>
      </c>
      <c r="O755" s="54">
        <f>L755&gt;=0.33</f>
        <v/>
      </c>
      <c r="P755" s="54">
        <f>RANK(L755,$L$2:$L$1001)</f>
        <v/>
      </c>
      <c r="Q755" s="54">
        <f>SUMPRODUCT(($C$2:$C$1001=C755)*($L$2:$L$1001&gt;L755))+1</f>
        <v/>
      </c>
      <c r="R755" s="57" t="n">
        <v>46091</v>
      </c>
      <c r="S755" s="58" t="n">
        <v>0.5208333333333334</v>
      </c>
      <c r="T755" s="59" t="n">
        <v>0.772</v>
      </c>
      <c r="U755" s="55">
        <f>IF(N755="PASS",IF(L755&gt;=0.9,"Excellent performance","Good, keep improving"),"Needs immediate attention")</f>
        <v/>
      </c>
    </row>
    <row r="756" ht="15" customHeight="1" s="39">
      <c r="A756" s="54" t="inlineStr">
        <is>
          <t>STU0755</t>
        </is>
      </c>
      <c r="B756" s="55" t="inlineStr">
        <is>
          <t>Mohit Chauhan</t>
        </is>
      </c>
      <c r="C756" s="54" t="n">
        <v>11</v>
      </c>
      <c r="D756" s="54" t="inlineStr">
        <is>
          <t>D</t>
        </is>
      </c>
      <c r="E756" s="54" t="inlineStr">
        <is>
          <t>Male</t>
        </is>
      </c>
      <c r="F756" s="54" t="n">
        <v>96</v>
      </c>
      <c r="G756" s="54" t="n">
        <v>94</v>
      </c>
      <c r="H756" s="54" t="n">
        <v>85</v>
      </c>
      <c r="I756" s="54" t="n">
        <v>85</v>
      </c>
      <c r="J756" s="54" t="n">
        <v>92</v>
      </c>
      <c r="K756" s="54">
        <f>SUM(F756:J756)</f>
        <v/>
      </c>
      <c r="L756" s="56">
        <f>ROUND(K756/500,4)</f>
        <v/>
      </c>
      <c r="M756" s="54">
        <f>IF(L756&gt;=0.9,"A+",IF(L756&gt;=0.8,"A",IF(L756&gt;=0.7,"B",IF(L756&gt;=0.6,"C",IF(L756&gt;=0.33,"D","F")))))</f>
        <v/>
      </c>
      <c r="N756" s="54">
        <f>IF(L756&gt;=0.33,"PASS","FAIL")</f>
        <v/>
      </c>
      <c r="O756" s="54">
        <f>L756&gt;=0.33</f>
        <v/>
      </c>
      <c r="P756" s="54">
        <f>RANK(L756,$L$2:$L$1001)</f>
        <v/>
      </c>
      <c r="Q756" s="54">
        <f>SUMPRODUCT(($C$2:$C$1001=C756)*($L$2:$L$1001&gt;L756))+1</f>
        <v/>
      </c>
      <c r="R756" s="57" t="n">
        <v>46091</v>
      </c>
      <c r="S756" s="58" t="n">
        <v>0.4791666666666667</v>
      </c>
      <c r="T756" s="59" t="n">
        <v>0.801</v>
      </c>
      <c r="U756" s="55">
        <f>IF(N756="PASS",IF(L756&gt;=0.9,"Excellent performance","Good, keep improving"),"Needs immediate attention")</f>
        <v/>
      </c>
    </row>
    <row r="757" ht="15" customHeight="1" s="39">
      <c r="A757" s="54" t="inlineStr">
        <is>
          <t>STU0756</t>
        </is>
      </c>
      <c r="B757" s="55" t="inlineStr">
        <is>
          <t>Ojasvi Sen</t>
        </is>
      </c>
      <c r="C757" s="54" t="n">
        <v>9</v>
      </c>
      <c r="D757" s="54" t="inlineStr">
        <is>
          <t>D</t>
        </is>
      </c>
      <c r="E757" s="54" t="inlineStr">
        <is>
          <t>Female</t>
        </is>
      </c>
      <c r="F757" s="54" t="n">
        <v>62</v>
      </c>
      <c r="G757" s="54" t="n">
        <v>81</v>
      </c>
      <c r="H757" s="54" t="n">
        <v>71</v>
      </c>
      <c r="I757" s="54" t="n">
        <v>71</v>
      </c>
      <c r="J757" s="54" t="n">
        <v>51</v>
      </c>
      <c r="K757" s="54">
        <f>SUM(F757:J757)</f>
        <v/>
      </c>
      <c r="L757" s="56">
        <f>ROUND(K757/500,4)</f>
        <v/>
      </c>
      <c r="M757" s="54">
        <f>IF(L757&gt;=0.9,"A+",IF(L757&gt;=0.8,"A",IF(L757&gt;=0.7,"B",IF(L757&gt;=0.6,"C",IF(L757&gt;=0.33,"D","F")))))</f>
        <v/>
      </c>
      <c r="N757" s="54">
        <f>IF(L757&gt;=0.33,"PASS","FAIL")</f>
        <v/>
      </c>
      <c r="O757" s="54">
        <f>L757&gt;=0.33</f>
        <v/>
      </c>
      <c r="P757" s="54">
        <f>RANK(L757,$L$2:$L$1001)</f>
        <v/>
      </c>
      <c r="Q757" s="54">
        <f>SUMPRODUCT(($C$2:$C$1001=C757)*($L$2:$L$1001&gt;L757))+1</f>
        <v/>
      </c>
      <c r="R757" s="57" t="n">
        <v>46091</v>
      </c>
      <c r="S757" s="58" t="n">
        <v>0.3333333333333333</v>
      </c>
      <c r="T757" s="59" t="n">
        <v>0.804</v>
      </c>
      <c r="U757" s="55">
        <f>IF(N757="PASS",IF(L757&gt;=0.9,"Excellent performance","Good, keep improving"),"Needs immediate attention")</f>
        <v/>
      </c>
    </row>
    <row r="758" ht="15" customHeight="1" s="39">
      <c r="A758" s="54" t="inlineStr">
        <is>
          <t>STU0757</t>
        </is>
      </c>
      <c r="B758" s="55" t="inlineStr">
        <is>
          <t>Nisha Shah</t>
        </is>
      </c>
      <c r="C758" s="54" t="n">
        <v>9</v>
      </c>
      <c r="D758" s="54" t="inlineStr">
        <is>
          <t>B</t>
        </is>
      </c>
      <c r="E758" s="54" t="inlineStr">
        <is>
          <t>Female</t>
        </is>
      </c>
      <c r="F758" s="54" t="n">
        <v>71</v>
      </c>
      <c r="G758" s="54" t="n">
        <v>58</v>
      </c>
      <c r="H758" s="54" t="n">
        <v>56</v>
      </c>
      <c r="I758" s="54" t="n">
        <v>56</v>
      </c>
      <c r="J758" s="54" t="n">
        <v>52</v>
      </c>
      <c r="K758" s="54">
        <f>SUM(F758:J758)</f>
        <v/>
      </c>
      <c r="L758" s="56">
        <f>ROUND(K758/500,4)</f>
        <v/>
      </c>
      <c r="M758" s="54">
        <f>IF(L758&gt;=0.9,"A+",IF(L758&gt;=0.8,"A",IF(L758&gt;=0.7,"B",IF(L758&gt;=0.6,"C",IF(L758&gt;=0.33,"D","F")))))</f>
        <v/>
      </c>
      <c r="N758" s="54">
        <f>IF(L758&gt;=0.33,"PASS","FAIL")</f>
        <v/>
      </c>
      <c r="O758" s="54">
        <f>L758&gt;=0.33</f>
        <v/>
      </c>
      <c r="P758" s="54">
        <f>RANK(L758,$L$2:$L$1001)</f>
        <v/>
      </c>
      <c r="Q758" s="54">
        <f>SUMPRODUCT(($C$2:$C$1001=C758)*($L$2:$L$1001&gt;L758))+1</f>
        <v/>
      </c>
      <c r="R758" s="57" t="n">
        <v>46091</v>
      </c>
      <c r="S758" s="58" t="n">
        <v>0.5208333333333334</v>
      </c>
      <c r="T758" s="59" t="n">
        <v>0.966</v>
      </c>
      <c r="U758" s="55">
        <f>IF(N758="PASS",IF(L758&gt;=0.9,"Excellent performance","Good, keep improving"),"Needs immediate attention")</f>
        <v/>
      </c>
    </row>
    <row r="759" ht="15" customHeight="1" s="39">
      <c r="A759" s="54" t="inlineStr">
        <is>
          <t>STU0758</t>
        </is>
      </c>
      <c r="B759" s="55" t="inlineStr">
        <is>
          <t>Priya Saxena</t>
        </is>
      </c>
      <c r="C759" s="54" t="n">
        <v>3</v>
      </c>
      <c r="D759" s="54" t="inlineStr">
        <is>
          <t>B</t>
        </is>
      </c>
      <c r="E759" s="54" t="inlineStr">
        <is>
          <t>Female</t>
        </is>
      </c>
      <c r="F759" s="54" t="n">
        <v>58</v>
      </c>
      <c r="G759" s="54" t="n">
        <v>26</v>
      </c>
      <c r="H759" s="54" t="n">
        <v>50</v>
      </c>
      <c r="I759" s="54" t="n">
        <v>18</v>
      </c>
      <c r="J759" s="54" t="n">
        <v>33</v>
      </c>
      <c r="K759" s="54">
        <f>SUM(F759:J759)</f>
        <v/>
      </c>
      <c r="L759" s="56">
        <f>ROUND(K759/500,4)</f>
        <v/>
      </c>
      <c r="M759" s="54">
        <f>IF(L759&gt;=0.9,"A+",IF(L759&gt;=0.8,"A",IF(L759&gt;=0.7,"B",IF(L759&gt;=0.6,"C",IF(L759&gt;=0.33,"D","F")))))</f>
        <v/>
      </c>
      <c r="N759" s="54">
        <f>IF(L759&gt;=0.33,"PASS","FAIL")</f>
        <v/>
      </c>
      <c r="O759" s="54">
        <f>L759&gt;=0.33</f>
        <v/>
      </c>
      <c r="P759" s="54">
        <f>RANK(L759,$L$2:$L$1001)</f>
        <v/>
      </c>
      <c r="Q759" s="54">
        <f>SUMPRODUCT(($C$2:$C$1001=C759)*($L$2:$L$1001&gt;L759))+1</f>
        <v/>
      </c>
      <c r="R759" s="57" t="n">
        <v>46091</v>
      </c>
      <c r="S759" s="58" t="n">
        <v>0.5</v>
      </c>
      <c r="T759" s="59" t="n">
        <v>0.733</v>
      </c>
      <c r="U759" s="55">
        <f>IF(N759="PASS",IF(L759&gt;=0.9,"Excellent performance","Good, keep improving"),"Needs immediate attention")</f>
        <v/>
      </c>
    </row>
    <row r="760" ht="15" customHeight="1" s="39">
      <c r="A760" s="54" t="inlineStr">
        <is>
          <t>STU0759</t>
        </is>
      </c>
      <c r="B760" s="55" t="inlineStr">
        <is>
          <t>Nisha Desai</t>
        </is>
      </c>
      <c r="C760" s="54" t="n">
        <v>10</v>
      </c>
      <c r="D760" s="54" t="inlineStr">
        <is>
          <t>C</t>
        </is>
      </c>
      <c r="E760" s="54" t="inlineStr">
        <is>
          <t>Female</t>
        </is>
      </c>
      <c r="F760" s="54" t="n">
        <v>85</v>
      </c>
      <c r="G760" s="54" t="n">
        <v>84</v>
      </c>
      <c r="H760" s="54" t="n">
        <v>82</v>
      </c>
      <c r="I760" s="54" t="n">
        <v>81</v>
      </c>
      <c r="J760" s="54" t="n">
        <v>61</v>
      </c>
      <c r="K760" s="54">
        <f>SUM(F760:J760)</f>
        <v/>
      </c>
      <c r="L760" s="56">
        <f>ROUND(K760/500,4)</f>
        <v/>
      </c>
      <c r="M760" s="54">
        <f>IF(L760&gt;=0.9,"A+",IF(L760&gt;=0.8,"A",IF(L760&gt;=0.7,"B",IF(L760&gt;=0.6,"C",IF(L760&gt;=0.33,"D","F")))))</f>
        <v/>
      </c>
      <c r="N760" s="54">
        <f>IF(L760&gt;=0.33,"PASS","FAIL")</f>
        <v/>
      </c>
      <c r="O760" s="54">
        <f>L760&gt;=0.33</f>
        <v/>
      </c>
      <c r="P760" s="54">
        <f>RANK(L760,$L$2:$L$1001)</f>
        <v/>
      </c>
      <c r="Q760" s="54">
        <f>SUMPRODUCT(($C$2:$C$1001=C760)*($L$2:$L$1001&gt;L760))+1</f>
        <v/>
      </c>
      <c r="R760" s="57" t="n">
        <v>46091</v>
      </c>
      <c r="S760" s="58" t="n">
        <v>0.4895833333333333</v>
      </c>
      <c r="T760" s="59" t="n">
        <v>0.831</v>
      </c>
      <c r="U760" s="55">
        <f>IF(N760="PASS",IF(L760&gt;=0.9,"Excellent performance","Good, keep improving"),"Needs immediate attention")</f>
        <v/>
      </c>
    </row>
    <row r="761" ht="15" customHeight="1" s="39">
      <c r="A761" s="54" t="inlineStr">
        <is>
          <t>STU0760</t>
        </is>
      </c>
      <c r="B761" s="55" t="inlineStr">
        <is>
          <t>Aarush Bhatia</t>
        </is>
      </c>
      <c r="C761" s="54" t="n">
        <v>7</v>
      </c>
      <c r="D761" s="54" t="inlineStr">
        <is>
          <t>C</t>
        </is>
      </c>
      <c r="E761" s="54" t="inlineStr">
        <is>
          <t>Male</t>
        </is>
      </c>
      <c r="F761" s="54" t="n">
        <v>90</v>
      </c>
      <c r="G761" s="54" t="n">
        <v>99</v>
      </c>
      <c r="H761" s="54" t="n">
        <v>100</v>
      </c>
      <c r="I761" s="54" t="n">
        <v>95</v>
      </c>
      <c r="J761" s="54" t="n">
        <v>97</v>
      </c>
      <c r="K761" s="54">
        <f>SUM(F761:J761)</f>
        <v/>
      </c>
      <c r="L761" s="56">
        <f>ROUND(K761/500,4)</f>
        <v/>
      </c>
      <c r="M761" s="54">
        <f>IF(L761&gt;=0.9,"A+",IF(L761&gt;=0.8,"A",IF(L761&gt;=0.7,"B",IF(L761&gt;=0.6,"C",IF(L761&gt;=0.33,"D","F")))))</f>
        <v/>
      </c>
      <c r="N761" s="54">
        <f>IF(L761&gt;=0.33,"PASS","FAIL")</f>
        <v/>
      </c>
      <c r="O761" s="54">
        <f>L761&gt;=0.33</f>
        <v/>
      </c>
      <c r="P761" s="54">
        <f>RANK(L761,$L$2:$L$1001)</f>
        <v/>
      </c>
      <c r="Q761" s="54">
        <f>SUMPRODUCT(($C$2:$C$1001=C761)*($L$2:$L$1001&gt;L761))+1</f>
        <v/>
      </c>
      <c r="R761" s="57" t="n">
        <v>46091</v>
      </c>
      <c r="S761" s="58" t="n">
        <v>0.4479166666666667</v>
      </c>
      <c r="T761" s="59" t="n">
        <v>0.913</v>
      </c>
      <c r="U761" s="55">
        <f>IF(N761="PASS",IF(L761&gt;=0.9,"Excellent performance","Good, keep improving"),"Needs immediate attention")</f>
        <v/>
      </c>
    </row>
    <row r="762" ht="15" customHeight="1" s="39">
      <c r="A762" s="54" t="inlineStr">
        <is>
          <t>STU0761</t>
        </is>
      </c>
      <c r="B762" s="55" t="inlineStr">
        <is>
          <t>Shaurya Kulkarni</t>
        </is>
      </c>
      <c r="C762" s="54" t="n">
        <v>11</v>
      </c>
      <c r="D762" s="54" t="inlineStr">
        <is>
          <t>B</t>
        </is>
      </c>
      <c r="E762" s="54" t="inlineStr">
        <is>
          <t>Male</t>
        </is>
      </c>
      <c r="F762" s="54" t="n">
        <v>70</v>
      </c>
      <c r="G762" s="54" t="n">
        <v>64</v>
      </c>
      <c r="H762" s="54" t="n">
        <v>65</v>
      </c>
      <c r="I762" s="54" t="n">
        <v>78</v>
      </c>
      <c r="J762" s="54" t="n">
        <v>68</v>
      </c>
      <c r="K762" s="54">
        <f>SUM(F762:J762)</f>
        <v/>
      </c>
      <c r="L762" s="56">
        <f>ROUND(K762/500,4)</f>
        <v/>
      </c>
      <c r="M762" s="54">
        <f>IF(L762&gt;=0.9,"A+",IF(L762&gt;=0.8,"A",IF(L762&gt;=0.7,"B",IF(L762&gt;=0.6,"C",IF(L762&gt;=0.33,"D","F")))))</f>
        <v/>
      </c>
      <c r="N762" s="54">
        <f>IF(L762&gt;=0.33,"PASS","FAIL")</f>
        <v/>
      </c>
      <c r="O762" s="54">
        <f>L762&gt;=0.33</f>
        <v/>
      </c>
      <c r="P762" s="54">
        <f>RANK(L762,$L$2:$L$1001)</f>
        <v/>
      </c>
      <c r="Q762" s="54">
        <f>SUMPRODUCT(($C$2:$C$1001=C762)*($L$2:$L$1001&gt;L762))+1</f>
        <v/>
      </c>
      <c r="R762" s="57" t="n">
        <v>46091</v>
      </c>
      <c r="S762" s="58" t="n">
        <v>0.53125</v>
      </c>
      <c r="T762" s="59" t="n">
        <v>0.85</v>
      </c>
      <c r="U762" s="55">
        <f>IF(N762="PASS",IF(L762&gt;=0.9,"Excellent performance","Good, keep improving"),"Needs immediate attention")</f>
        <v/>
      </c>
    </row>
    <row r="763" ht="15" customHeight="1" s="39">
      <c r="A763" s="54" t="inlineStr">
        <is>
          <t>STU0762</t>
        </is>
      </c>
      <c r="B763" s="55" t="inlineStr">
        <is>
          <t>Farhan Chauhan</t>
        </is>
      </c>
      <c r="C763" s="54" t="n">
        <v>7</v>
      </c>
      <c r="D763" s="54" t="inlineStr">
        <is>
          <t>A</t>
        </is>
      </c>
      <c r="E763" s="54" t="inlineStr">
        <is>
          <t>Male</t>
        </is>
      </c>
      <c r="F763" s="54" t="n">
        <v>71</v>
      </c>
      <c r="G763" s="54" t="n">
        <v>100</v>
      </c>
      <c r="H763" s="54" t="n">
        <v>60</v>
      </c>
      <c r="I763" s="54" t="n">
        <v>66</v>
      </c>
      <c r="J763" s="54" t="n">
        <v>47</v>
      </c>
      <c r="K763" s="54">
        <f>SUM(F763:J763)</f>
        <v/>
      </c>
      <c r="L763" s="56">
        <f>ROUND(K763/500,4)</f>
        <v/>
      </c>
      <c r="M763" s="54">
        <f>IF(L763&gt;=0.9,"A+",IF(L763&gt;=0.8,"A",IF(L763&gt;=0.7,"B",IF(L763&gt;=0.6,"C",IF(L763&gt;=0.33,"D","F")))))</f>
        <v/>
      </c>
      <c r="N763" s="54">
        <f>IF(L763&gt;=0.33,"PASS","FAIL")</f>
        <v/>
      </c>
      <c r="O763" s="54">
        <f>L763&gt;=0.33</f>
        <v/>
      </c>
      <c r="P763" s="54">
        <f>RANK(L763,$L$2:$L$1001)</f>
        <v/>
      </c>
      <c r="Q763" s="54">
        <f>SUMPRODUCT(($C$2:$C$1001=C763)*($L$2:$L$1001&gt;L763))+1</f>
        <v/>
      </c>
      <c r="R763" s="57" t="n">
        <v>46091</v>
      </c>
      <c r="S763" s="58" t="n">
        <v>0.375</v>
      </c>
      <c r="T763" s="59" t="n">
        <v>0.97</v>
      </c>
      <c r="U763" s="55">
        <f>IF(N763="PASS",IF(L763&gt;=0.9,"Excellent performance","Good, keep improving"),"Needs immediate attention")</f>
        <v/>
      </c>
    </row>
    <row r="764" ht="15" customHeight="1" s="39">
      <c r="A764" s="54" t="inlineStr">
        <is>
          <t>STU0763</t>
        </is>
      </c>
      <c r="B764" s="55" t="inlineStr">
        <is>
          <t>Zaid Shah</t>
        </is>
      </c>
      <c r="C764" s="54" t="n">
        <v>1</v>
      </c>
      <c r="D764" s="54" t="inlineStr">
        <is>
          <t>D</t>
        </is>
      </c>
      <c r="E764" s="54" t="inlineStr">
        <is>
          <t>Male</t>
        </is>
      </c>
      <c r="F764" s="54" t="n">
        <v>85</v>
      </c>
      <c r="G764" s="54" t="n">
        <v>59</v>
      </c>
      <c r="H764" s="54" t="n">
        <v>85</v>
      </c>
      <c r="I764" s="54" t="n">
        <v>64</v>
      </c>
      <c r="J764" s="54" t="n">
        <v>83</v>
      </c>
      <c r="K764" s="54">
        <f>SUM(F764:J764)</f>
        <v/>
      </c>
      <c r="L764" s="56">
        <f>ROUND(K764/500,4)</f>
        <v/>
      </c>
      <c r="M764" s="54">
        <f>IF(L764&gt;=0.9,"A+",IF(L764&gt;=0.8,"A",IF(L764&gt;=0.7,"B",IF(L764&gt;=0.6,"C",IF(L764&gt;=0.33,"D","F")))))</f>
        <v/>
      </c>
      <c r="N764" s="54">
        <f>IF(L764&gt;=0.33,"PASS","FAIL")</f>
        <v/>
      </c>
      <c r="O764" s="54">
        <f>L764&gt;=0.33</f>
        <v/>
      </c>
      <c r="P764" s="54">
        <f>RANK(L764,$L$2:$L$1001)</f>
        <v/>
      </c>
      <c r="Q764" s="54">
        <f>SUMPRODUCT(($C$2:$C$1001=C764)*($L$2:$L$1001&gt;L764))+1</f>
        <v/>
      </c>
      <c r="R764" s="57" t="n">
        <v>46091</v>
      </c>
      <c r="S764" s="58" t="n">
        <v>0.4166666666666667</v>
      </c>
      <c r="T764" s="59" t="n">
        <v>0.917</v>
      </c>
      <c r="U764" s="55">
        <f>IF(N764="PASS",IF(L764&gt;=0.9,"Excellent performance","Good, keep improving"),"Needs immediate attention")</f>
        <v/>
      </c>
    </row>
    <row r="765" ht="15" customHeight="1" s="39">
      <c r="A765" s="54" t="inlineStr">
        <is>
          <t>STU0764</t>
        </is>
      </c>
      <c r="B765" s="55" t="inlineStr">
        <is>
          <t>Kavya Chauhan</t>
        </is>
      </c>
      <c r="C765" s="54" t="n">
        <v>10</v>
      </c>
      <c r="D765" s="54" t="inlineStr">
        <is>
          <t>C</t>
        </is>
      </c>
      <c r="E765" s="54" t="inlineStr">
        <is>
          <t>Female</t>
        </is>
      </c>
      <c r="F765" s="54" t="n">
        <v>75</v>
      </c>
      <c r="G765" s="54" t="n">
        <v>66</v>
      </c>
      <c r="H765" s="54" t="n">
        <v>53</v>
      </c>
      <c r="I765" s="54" t="n">
        <v>58</v>
      </c>
      <c r="J765" s="54" t="n">
        <v>100</v>
      </c>
      <c r="K765" s="54">
        <f>SUM(F765:J765)</f>
        <v/>
      </c>
      <c r="L765" s="56">
        <f>ROUND(K765/500,4)</f>
        <v/>
      </c>
      <c r="M765" s="54">
        <f>IF(L765&gt;=0.9,"A+",IF(L765&gt;=0.8,"A",IF(L765&gt;=0.7,"B",IF(L765&gt;=0.6,"C",IF(L765&gt;=0.33,"D","F")))))</f>
        <v/>
      </c>
      <c r="N765" s="54">
        <f>IF(L765&gt;=0.33,"PASS","FAIL")</f>
        <v/>
      </c>
      <c r="O765" s="54">
        <f>L765&gt;=0.33</f>
        <v/>
      </c>
      <c r="P765" s="54">
        <f>RANK(L765,$L$2:$L$1001)</f>
        <v/>
      </c>
      <c r="Q765" s="54">
        <f>SUMPRODUCT(($C$2:$C$1001=C765)*($L$2:$L$1001&gt;L765))+1</f>
        <v/>
      </c>
      <c r="R765" s="57" t="n">
        <v>46091</v>
      </c>
      <c r="S765" s="58" t="n">
        <v>0.4375</v>
      </c>
      <c r="T765" s="59" t="n">
        <v>0.912</v>
      </c>
      <c r="U765" s="55">
        <f>IF(N765="PASS",IF(L765&gt;=0.9,"Excellent performance","Good, keep improving"),"Needs immediate attention")</f>
        <v/>
      </c>
    </row>
    <row r="766" ht="15" customHeight="1" s="39">
      <c r="A766" s="54" t="inlineStr">
        <is>
          <t>STU0765</t>
        </is>
      </c>
      <c r="B766" s="55" t="inlineStr">
        <is>
          <t>Pihu Ghosh</t>
        </is>
      </c>
      <c r="C766" s="54" t="n">
        <v>11</v>
      </c>
      <c r="D766" s="54" t="inlineStr">
        <is>
          <t>D</t>
        </is>
      </c>
      <c r="E766" s="54" t="inlineStr">
        <is>
          <t>Female</t>
        </is>
      </c>
      <c r="F766" s="54" t="n">
        <v>72</v>
      </c>
      <c r="G766" s="54" t="n">
        <v>54</v>
      </c>
      <c r="H766" s="54" t="n">
        <v>69</v>
      </c>
      <c r="I766" s="54" t="n">
        <v>88</v>
      </c>
      <c r="J766" s="54" t="n">
        <v>77</v>
      </c>
      <c r="K766" s="54">
        <f>SUM(F766:J766)</f>
        <v/>
      </c>
      <c r="L766" s="56">
        <f>ROUND(K766/500,4)</f>
        <v/>
      </c>
      <c r="M766" s="54">
        <f>IF(L766&gt;=0.9,"A+",IF(L766&gt;=0.8,"A",IF(L766&gt;=0.7,"B",IF(L766&gt;=0.6,"C",IF(L766&gt;=0.33,"D","F")))))</f>
        <v/>
      </c>
      <c r="N766" s="54">
        <f>IF(L766&gt;=0.33,"PASS","FAIL")</f>
        <v/>
      </c>
      <c r="O766" s="54">
        <f>L766&gt;=0.33</f>
        <v/>
      </c>
      <c r="P766" s="54">
        <f>RANK(L766,$L$2:$L$1001)</f>
        <v/>
      </c>
      <c r="Q766" s="54">
        <f>SUMPRODUCT(($C$2:$C$1001=C766)*($L$2:$L$1001&gt;L766))+1</f>
        <v/>
      </c>
      <c r="R766" s="57" t="n">
        <v>46091</v>
      </c>
      <c r="S766" s="58" t="n">
        <v>0.4895833333333333</v>
      </c>
      <c r="T766" s="59" t="n">
        <v>0.965</v>
      </c>
      <c r="U766" s="55">
        <f>IF(N766="PASS",IF(L766&gt;=0.9,"Excellent performance","Good, keep improving"),"Needs immediate attention")</f>
        <v/>
      </c>
    </row>
    <row r="767" ht="15" customHeight="1" s="39">
      <c r="A767" s="54" t="inlineStr">
        <is>
          <t>STU0766</t>
        </is>
      </c>
      <c r="B767" s="55" t="inlineStr">
        <is>
          <t>Sara Agarwal</t>
        </is>
      </c>
      <c r="C767" s="54" t="n">
        <v>6</v>
      </c>
      <c r="D767" s="54" t="inlineStr">
        <is>
          <t>C</t>
        </is>
      </c>
      <c r="E767" s="54" t="inlineStr">
        <is>
          <t>Female</t>
        </is>
      </c>
      <c r="F767" s="54" t="n">
        <v>54</v>
      </c>
      <c r="G767" s="54" t="n">
        <v>61</v>
      </c>
      <c r="H767" s="54" t="n">
        <v>81</v>
      </c>
      <c r="I767" s="54" t="n">
        <v>63</v>
      </c>
      <c r="J767" s="54" t="n">
        <v>60</v>
      </c>
      <c r="K767" s="54">
        <f>SUM(F767:J767)</f>
        <v/>
      </c>
      <c r="L767" s="56">
        <f>ROUND(K767/500,4)</f>
        <v/>
      </c>
      <c r="M767" s="54">
        <f>IF(L767&gt;=0.9,"A+",IF(L767&gt;=0.8,"A",IF(L767&gt;=0.7,"B",IF(L767&gt;=0.6,"C",IF(L767&gt;=0.33,"D","F")))))</f>
        <v/>
      </c>
      <c r="N767" s="54">
        <f>IF(L767&gt;=0.33,"PASS","FAIL")</f>
        <v/>
      </c>
      <c r="O767" s="54">
        <f>L767&gt;=0.33</f>
        <v/>
      </c>
      <c r="P767" s="54">
        <f>RANK(L767,$L$2:$L$1001)</f>
        <v/>
      </c>
      <c r="Q767" s="54">
        <f>SUMPRODUCT(($C$2:$C$1001=C767)*($L$2:$L$1001&gt;L767))+1</f>
        <v/>
      </c>
      <c r="R767" s="57" t="n">
        <v>46091</v>
      </c>
      <c r="S767" s="58" t="n">
        <v>0.4791666666666667</v>
      </c>
      <c r="T767" s="59" t="n">
        <v>0.958</v>
      </c>
      <c r="U767" s="55">
        <f>IF(N767="PASS",IF(L767&gt;=0.9,"Excellent performance","Good, keep improving"),"Needs immediate attention")</f>
        <v/>
      </c>
    </row>
    <row r="768" ht="15" customHeight="1" s="39">
      <c r="A768" s="54" t="inlineStr">
        <is>
          <t>STU0767</t>
        </is>
      </c>
      <c r="B768" s="55" t="inlineStr">
        <is>
          <t>Vikram Kulkarni</t>
        </is>
      </c>
      <c r="C768" s="54" t="n">
        <v>5</v>
      </c>
      <c r="D768" s="54" t="inlineStr">
        <is>
          <t>A</t>
        </is>
      </c>
      <c r="E768" s="54" t="inlineStr">
        <is>
          <t>Male</t>
        </is>
      </c>
      <c r="F768" s="54" t="n">
        <v>62</v>
      </c>
      <c r="G768" s="54" t="n">
        <v>69</v>
      </c>
      <c r="H768" s="54" t="n">
        <v>81</v>
      </c>
      <c r="I768" s="54" t="n">
        <v>66</v>
      </c>
      <c r="J768" s="54" t="n">
        <v>70</v>
      </c>
      <c r="K768" s="54">
        <f>SUM(F768:J768)</f>
        <v/>
      </c>
      <c r="L768" s="56">
        <f>ROUND(K768/500,4)</f>
        <v/>
      </c>
      <c r="M768" s="54">
        <f>IF(L768&gt;=0.9,"A+",IF(L768&gt;=0.8,"A",IF(L768&gt;=0.7,"B",IF(L768&gt;=0.6,"C",IF(L768&gt;=0.33,"D","F")))))</f>
        <v/>
      </c>
      <c r="N768" s="54">
        <f>IF(L768&gt;=0.33,"PASS","FAIL")</f>
        <v/>
      </c>
      <c r="O768" s="54">
        <f>L768&gt;=0.33</f>
        <v/>
      </c>
      <c r="P768" s="54">
        <f>RANK(L768,$L$2:$L$1001)</f>
        <v/>
      </c>
      <c r="Q768" s="54">
        <f>SUMPRODUCT(($C$2:$C$1001=C768)*($L$2:$L$1001&gt;L768))+1</f>
        <v/>
      </c>
      <c r="R768" s="57" t="n">
        <v>46091</v>
      </c>
      <c r="S768" s="58" t="n">
        <v>0.4375</v>
      </c>
      <c r="T768" s="59" t="n">
        <v>0.999</v>
      </c>
      <c r="U768" s="55">
        <f>IF(N768="PASS",IF(L768&gt;=0.9,"Excellent performance","Good, keep improving"),"Needs immediate attention")</f>
        <v/>
      </c>
    </row>
    <row r="769" ht="15" customHeight="1" s="39">
      <c r="A769" s="54" t="inlineStr">
        <is>
          <t>STU0768</t>
        </is>
      </c>
      <c r="B769" s="55" t="inlineStr">
        <is>
          <t>Ananya Jain</t>
        </is>
      </c>
      <c r="C769" s="54" t="n">
        <v>10</v>
      </c>
      <c r="D769" s="54" t="inlineStr">
        <is>
          <t>D</t>
        </is>
      </c>
      <c r="E769" s="54" t="inlineStr">
        <is>
          <t>Female</t>
        </is>
      </c>
      <c r="F769" s="54" t="n">
        <v>67</v>
      </c>
      <c r="G769" s="54" t="n">
        <v>74</v>
      </c>
      <c r="H769" s="54" t="n">
        <v>43</v>
      </c>
      <c r="I769" s="54" t="n">
        <v>59</v>
      </c>
      <c r="J769" s="54" t="n">
        <v>76</v>
      </c>
      <c r="K769" s="54">
        <f>SUM(F769:J769)</f>
        <v/>
      </c>
      <c r="L769" s="56">
        <f>ROUND(K769/500,4)</f>
        <v/>
      </c>
      <c r="M769" s="54">
        <f>IF(L769&gt;=0.9,"A+",IF(L769&gt;=0.8,"A",IF(L769&gt;=0.7,"B",IF(L769&gt;=0.6,"C",IF(L769&gt;=0.33,"D","F")))))</f>
        <v/>
      </c>
      <c r="N769" s="54">
        <f>IF(L769&gt;=0.33,"PASS","FAIL")</f>
        <v/>
      </c>
      <c r="O769" s="54">
        <f>L769&gt;=0.33</f>
        <v/>
      </c>
      <c r="P769" s="54">
        <f>RANK(L769,$L$2:$L$1001)</f>
        <v/>
      </c>
      <c r="Q769" s="54">
        <f>SUMPRODUCT(($C$2:$C$1001=C769)*($L$2:$L$1001&gt;L769))+1</f>
        <v/>
      </c>
      <c r="R769" s="57" t="n">
        <v>46091</v>
      </c>
      <c r="S769" s="58" t="n">
        <v>0.5104166666666666</v>
      </c>
      <c r="T769" s="59" t="n">
        <v>0.916</v>
      </c>
      <c r="U769" s="55">
        <f>IF(N769="PASS",IF(L769&gt;=0.9,"Excellent performance","Good, keep improving"),"Needs immediate attention")</f>
        <v/>
      </c>
    </row>
    <row r="770" ht="15" customHeight="1" s="39">
      <c r="A770" s="54" t="inlineStr">
        <is>
          <t>STU0769</t>
        </is>
      </c>
      <c r="B770" s="55" t="inlineStr">
        <is>
          <t>Devansh Jain</t>
        </is>
      </c>
      <c r="C770" s="54" t="n">
        <v>7</v>
      </c>
      <c r="D770" s="54" t="inlineStr">
        <is>
          <t>D</t>
        </is>
      </c>
      <c r="E770" s="54" t="inlineStr">
        <is>
          <t>Male</t>
        </is>
      </c>
      <c r="F770" s="54" t="n">
        <v>87</v>
      </c>
      <c r="G770" s="54" t="n">
        <v>98</v>
      </c>
      <c r="H770" s="54" t="n">
        <v>86</v>
      </c>
      <c r="I770" s="54" t="n">
        <v>99</v>
      </c>
      <c r="J770" s="54" t="n">
        <v>78</v>
      </c>
      <c r="K770" s="54">
        <f>SUM(F770:J770)</f>
        <v/>
      </c>
      <c r="L770" s="56">
        <f>ROUND(K770/500,4)</f>
        <v/>
      </c>
      <c r="M770" s="54">
        <f>IF(L770&gt;=0.9,"A+",IF(L770&gt;=0.8,"A",IF(L770&gt;=0.7,"B",IF(L770&gt;=0.6,"C",IF(L770&gt;=0.33,"D","F")))))</f>
        <v/>
      </c>
      <c r="N770" s="54">
        <f>IF(L770&gt;=0.33,"PASS","FAIL")</f>
        <v/>
      </c>
      <c r="O770" s="54">
        <f>L770&gt;=0.33</f>
        <v/>
      </c>
      <c r="P770" s="54">
        <f>RANK(L770,$L$2:$L$1001)</f>
        <v/>
      </c>
      <c r="Q770" s="54">
        <f>SUMPRODUCT(($C$2:$C$1001=C770)*($L$2:$L$1001&gt;L770))+1</f>
        <v/>
      </c>
      <c r="R770" s="57" t="n">
        <v>46091</v>
      </c>
      <c r="S770" s="58" t="n">
        <v>0.3645833333333333</v>
      </c>
      <c r="T770" s="59" t="n">
        <v>0.978</v>
      </c>
      <c r="U770" s="55">
        <f>IF(N770="PASS",IF(L770&gt;=0.9,"Excellent performance","Good, keep improving"),"Needs immediate attention")</f>
        <v/>
      </c>
    </row>
    <row r="771" ht="15" customHeight="1" s="39">
      <c r="A771" s="54" t="inlineStr">
        <is>
          <t>STU0770</t>
        </is>
      </c>
      <c r="B771" s="55" t="inlineStr">
        <is>
          <t>Om Ghosh</t>
        </is>
      </c>
      <c r="C771" s="54" t="n">
        <v>12</v>
      </c>
      <c r="D771" s="54" t="inlineStr">
        <is>
          <t>D</t>
        </is>
      </c>
      <c r="E771" s="54" t="inlineStr">
        <is>
          <t>Male</t>
        </is>
      </c>
      <c r="F771" s="54" t="n">
        <v>80</v>
      </c>
      <c r="G771" s="54" t="n">
        <v>72</v>
      </c>
      <c r="H771" s="54" t="n">
        <v>64</v>
      </c>
      <c r="I771" s="54" t="n">
        <v>50</v>
      </c>
      <c r="J771" s="54" t="n">
        <v>69</v>
      </c>
      <c r="K771" s="54">
        <f>SUM(F771:J771)</f>
        <v/>
      </c>
      <c r="L771" s="56">
        <f>ROUND(K771/500,4)</f>
        <v/>
      </c>
      <c r="M771" s="54">
        <f>IF(L771&gt;=0.9,"A+",IF(L771&gt;=0.8,"A",IF(L771&gt;=0.7,"B",IF(L771&gt;=0.6,"C",IF(L771&gt;=0.33,"D","F")))))</f>
        <v/>
      </c>
      <c r="N771" s="54">
        <f>IF(L771&gt;=0.33,"PASS","FAIL")</f>
        <v/>
      </c>
      <c r="O771" s="54">
        <f>L771&gt;=0.33</f>
        <v/>
      </c>
      <c r="P771" s="54">
        <f>RANK(L771,$L$2:$L$1001)</f>
        <v/>
      </c>
      <c r="Q771" s="54">
        <f>SUMPRODUCT(($C$2:$C$1001=C771)*($L$2:$L$1001&gt;L771))+1</f>
        <v/>
      </c>
      <c r="R771" s="57" t="n">
        <v>46091</v>
      </c>
      <c r="S771" s="58" t="n">
        <v>0.4791666666666667</v>
      </c>
      <c r="T771" s="59" t="n">
        <v>0.927</v>
      </c>
      <c r="U771" s="55">
        <f>IF(N771="PASS",IF(L771&gt;=0.9,"Excellent performance","Good, keep improving"),"Needs immediate attention")</f>
        <v/>
      </c>
    </row>
    <row r="772" ht="15" customHeight="1" s="39">
      <c r="A772" s="54" t="inlineStr">
        <is>
          <t>STU0771</t>
        </is>
      </c>
      <c r="B772" s="55" t="inlineStr">
        <is>
          <t>Ishita Chopra</t>
        </is>
      </c>
      <c r="C772" s="54" t="n">
        <v>2</v>
      </c>
      <c r="D772" s="54" t="inlineStr">
        <is>
          <t>A</t>
        </is>
      </c>
      <c r="E772" s="54" t="inlineStr">
        <is>
          <t>Female</t>
        </is>
      </c>
      <c r="F772" s="54" t="n">
        <v>68</v>
      </c>
      <c r="G772" s="54" t="n">
        <v>63</v>
      </c>
      <c r="H772" s="54" t="n">
        <v>66</v>
      </c>
      <c r="I772" s="54" t="n">
        <v>60</v>
      </c>
      <c r="J772" s="54" t="n">
        <v>69</v>
      </c>
      <c r="K772" s="54">
        <f>SUM(F772:J772)</f>
        <v/>
      </c>
      <c r="L772" s="56">
        <f>ROUND(K772/500,4)</f>
        <v/>
      </c>
      <c r="M772" s="54">
        <f>IF(L772&gt;=0.9,"A+",IF(L772&gt;=0.8,"A",IF(L772&gt;=0.7,"B",IF(L772&gt;=0.6,"C",IF(L772&gt;=0.33,"D","F")))))</f>
        <v/>
      </c>
      <c r="N772" s="54">
        <f>IF(L772&gt;=0.33,"PASS","FAIL")</f>
        <v/>
      </c>
      <c r="O772" s="54">
        <f>L772&gt;=0.33</f>
        <v/>
      </c>
      <c r="P772" s="54">
        <f>RANK(L772,$L$2:$L$1001)</f>
        <v/>
      </c>
      <c r="Q772" s="54">
        <f>SUMPRODUCT(($C$2:$C$1001=C772)*($L$2:$L$1001&gt;L772))+1</f>
        <v/>
      </c>
      <c r="R772" s="57" t="n">
        <v>46091</v>
      </c>
      <c r="S772" s="58" t="n">
        <v>0.4479166666666667</v>
      </c>
      <c r="T772" s="59" t="n">
        <v>0.979</v>
      </c>
      <c r="U772" s="55">
        <f>IF(N772="PASS",IF(L772&gt;=0.9,"Excellent performance","Good, keep improving"),"Needs immediate attention")</f>
        <v/>
      </c>
    </row>
    <row r="773" ht="15" customHeight="1" s="39">
      <c r="A773" s="54" t="inlineStr">
        <is>
          <t>STU0772</t>
        </is>
      </c>
      <c r="B773" s="55" t="inlineStr">
        <is>
          <t>Sahil Dubey</t>
        </is>
      </c>
      <c r="C773" s="54" t="n">
        <v>9</v>
      </c>
      <c r="D773" s="54" t="inlineStr">
        <is>
          <t>C</t>
        </is>
      </c>
      <c r="E773" s="54" t="inlineStr">
        <is>
          <t>Male</t>
        </is>
      </c>
      <c r="F773" s="54" t="n">
        <v>75</v>
      </c>
      <c r="G773" s="54" t="n">
        <v>62</v>
      </c>
      <c r="H773" s="54" t="n">
        <v>69</v>
      </c>
      <c r="I773" s="54" t="n">
        <v>55</v>
      </c>
      <c r="J773" s="54" t="n">
        <v>99</v>
      </c>
      <c r="K773" s="54">
        <f>SUM(F773:J773)</f>
        <v/>
      </c>
      <c r="L773" s="56">
        <f>ROUND(K773/500,4)</f>
        <v/>
      </c>
      <c r="M773" s="54">
        <f>IF(L773&gt;=0.9,"A+",IF(L773&gt;=0.8,"A",IF(L773&gt;=0.7,"B",IF(L773&gt;=0.6,"C",IF(L773&gt;=0.33,"D","F")))))</f>
        <v/>
      </c>
      <c r="N773" s="54">
        <f>IF(L773&gt;=0.33,"PASS","FAIL")</f>
        <v/>
      </c>
      <c r="O773" s="54">
        <f>L773&gt;=0.33</f>
        <v/>
      </c>
      <c r="P773" s="54">
        <f>RANK(L773,$L$2:$L$1001)</f>
        <v/>
      </c>
      <c r="Q773" s="54">
        <f>SUMPRODUCT(($C$2:$C$1001=C773)*($L$2:$L$1001&gt;L773))+1</f>
        <v/>
      </c>
      <c r="R773" s="57" t="n">
        <v>46091</v>
      </c>
      <c r="S773" s="58" t="n">
        <v>0.3333333333333333</v>
      </c>
      <c r="T773" s="59" t="n">
        <v>0.8149999999999999</v>
      </c>
      <c r="U773" s="55">
        <f>IF(N773="PASS",IF(L773&gt;=0.9,"Excellent performance","Good, keep improving"),"Needs immediate attention")</f>
        <v/>
      </c>
    </row>
    <row r="774" ht="15" customHeight="1" s="39">
      <c r="A774" s="54" t="inlineStr">
        <is>
          <t>STU0773</t>
        </is>
      </c>
      <c r="B774" s="55" t="inlineStr">
        <is>
          <t>Ayaan Agarwal</t>
        </is>
      </c>
      <c r="C774" s="54" t="n">
        <v>8</v>
      </c>
      <c r="D774" s="54" t="inlineStr">
        <is>
          <t>B</t>
        </is>
      </c>
      <c r="E774" s="54" t="inlineStr">
        <is>
          <t>Male</t>
        </is>
      </c>
      <c r="F774" s="54" t="n">
        <v>91</v>
      </c>
      <c r="G774" s="54" t="n">
        <v>93</v>
      </c>
      <c r="H774" s="54" t="n">
        <v>93</v>
      </c>
      <c r="I774" s="54" t="n">
        <v>95</v>
      </c>
      <c r="J774" s="54" t="n">
        <v>82</v>
      </c>
      <c r="K774" s="54">
        <f>SUM(F774:J774)</f>
        <v/>
      </c>
      <c r="L774" s="56">
        <f>ROUND(K774/500,4)</f>
        <v/>
      </c>
      <c r="M774" s="54">
        <f>IF(L774&gt;=0.9,"A+",IF(L774&gt;=0.8,"A",IF(L774&gt;=0.7,"B",IF(L774&gt;=0.6,"C",IF(L774&gt;=0.33,"D","F")))))</f>
        <v/>
      </c>
      <c r="N774" s="54">
        <f>IF(L774&gt;=0.33,"PASS","FAIL")</f>
        <v/>
      </c>
      <c r="O774" s="54">
        <f>L774&gt;=0.33</f>
        <v/>
      </c>
      <c r="P774" s="54">
        <f>RANK(L774,$L$2:$L$1001)</f>
        <v/>
      </c>
      <c r="Q774" s="54">
        <f>SUMPRODUCT(($C$2:$C$1001=C774)*($L$2:$L$1001&gt;L774))+1</f>
        <v/>
      </c>
      <c r="R774" s="57" t="n">
        <v>46091</v>
      </c>
      <c r="S774" s="58" t="n">
        <v>0.4583333333333333</v>
      </c>
      <c r="T774" s="59" t="n">
        <v>0.909</v>
      </c>
      <c r="U774" s="55">
        <f>IF(N774="PASS",IF(L774&gt;=0.9,"Excellent performance","Good, keep improving"),"Needs immediate attention")</f>
        <v/>
      </c>
    </row>
    <row r="775" ht="15" customHeight="1" s="39">
      <c r="A775" s="54" t="inlineStr">
        <is>
          <t>STU0774</t>
        </is>
      </c>
      <c r="B775" s="55" t="inlineStr">
        <is>
          <t>Gaurav Joshi</t>
        </is>
      </c>
      <c r="C775" s="54" t="n">
        <v>2</v>
      </c>
      <c r="D775" s="54" t="inlineStr">
        <is>
          <t>D</t>
        </is>
      </c>
      <c r="E775" s="54" t="inlineStr">
        <is>
          <t>Male</t>
        </is>
      </c>
      <c r="F775" s="54" t="n">
        <v>68</v>
      </c>
      <c r="G775" s="54" t="n">
        <v>87</v>
      </c>
      <c r="H775" s="54" t="n">
        <v>31</v>
      </c>
      <c r="I775" s="54" t="n">
        <v>66</v>
      </c>
      <c r="J775" s="54" t="n">
        <v>54</v>
      </c>
      <c r="K775" s="54">
        <f>SUM(F775:J775)</f>
        <v/>
      </c>
      <c r="L775" s="56">
        <f>ROUND(K775/500,4)</f>
        <v/>
      </c>
      <c r="M775" s="54">
        <f>IF(L775&gt;=0.9,"A+",IF(L775&gt;=0.8,"A",IF(L775&gt;=0.7,"B",IF(L775&gt;=0.6,"C",IF(L775&gt;=0.33,"D","F")))))</f>
        <v/>
      </c>
      <c r="N775" s="54">
        <f>IF(L775&gt;=0.33,"PASS","FAIL")</f>
        <v/>
      </c>
      <c r="O775" s="54">
        <f>L775&gt;=0.33</f>
        <v/>
      </c>
      <c r="P775" s="54">
        <f>RANK(L775,$L$2:$L$1001)</f>
        <v/>
      </c>
      <c r="Q775" s="54">
        <f>SUMPRODUCT(($C$2:$C$1001=C775)*($L$2:$L$1001&gt;L775))+1</f>
        <v/>
      </c>
      <c r="R775" s="57" t="n">
        <v>46091</v>
      </c>
      <c r="S775" s="58" t="n">
        <v>0.3958333333333333</v>
      </c>
      <c r="T775" s="59" t="n">
        <v>0.783</v>
      </c>
      <c r="U775" s="55">
        <f>IF(N775="PASS",IF(L775&gt;=0.9,"Excellent performance","Good, keep improving"),"Needs immediate attention")</f>
        <v/>
      </c>
    </row>
    <row r="776" ht="15" customHeight="1" s="39">
      <c r="A776" s="54" t="inlineStr">
        <is>
          <t>STU0775</t>
        </is>
      </c>
      <c r="B776" s="55" t="inlineStr">
        <is>
          <t>Ayaan Malhotra</t>
        </is>
      </c>
      <c r="C776" s="54" t="n">
        <v>2</v>
      </c>
      <c r="D776" s="54" t="inlineStr">
        <is>
          <t>C</t>
        </is>
      </c>
      <c r="E776" s="54" t="inlineStr">
        <is>
          <t>Male</t>
        </is>
      </c>
      <c r="F776" s="54" t="n">
        <v>83</v>
      </c>
      <c r="G776" s="54" t="n">
        <v>90</v>
      </c>
      <c r="H776" s="54" t="n">
        <v>90</v>
      </c>
      <c r="I776" s="54" t="n">
        <v>91</v>
      </c>
      <c r="J776" s="54" t="n">
        <v>100</v>
      </c>
      <c r="K776" s="54">
        <f>SUM(F776:J776)</f>
        <v/>
      </c>
      <c r="L776" s="56">
        <f>ROUND(K776/500,4)</f>
        <v/>
      </c>
      <c r="M776" s="54">
        <f>IF(L776&gt;=0.9,"A+",IF(L776&gt;=0.8,"A",IF(L776&gt;=0.7,"B",IF(L776&gt;=0.6,"C",IF(L776&gt;=0.33,"D","F")))))</f>
        <v/>
      </c>
      <c r="N776" s="54">
        <f>IF(L776&gt;=0.33,"PASS","FAIL")</f>
        <v/>
      </c>
      <c r="O776" s="54">
        <f>L776&gt;=0.33</f>
        <v/>
      </c>
      <c r="P776" s="54">
        <f>RANK(L776,$L$2:$L$1001)</f>
        <v/>
      </c>
      <c r="Q776" s="54">
        <f>SUMPRODUCT(($C$2:$C$1001=C776)*($L$2:$L$1001&gt;L776))+1</f>
        <v/>
      </c>
      <c r="R776" s="57" t="n">
        <v>46091</v>
      </c>
      <c r="S776" s="58" t="n">
        <v>0.4583333333333333</v>
      </c>
      <c r="T776" s="59" t="n">
        <v>0.888</v>
      </c>
      <c r="U776" s="55">
        <f>IF(N776="PASS",IF(L776&gt;=0.9,"Excellent performance","Good, keep improving"),"Needs immediate attention")</f>
        <v/>
      </c>
    </row>
    <row r="777" ht="15" customHeight="1" s="39">
      <c r="A777" s="54" t="inlineStr">
        <is>
          <t>STU0776</t>
        </is>
      </c>
      <c r="B777" s="55" t="inlineStr">
        <is>
          <t>Aryan Kulkarni</t>
        </is>
      </c>
      <c r="C777" s="54" t="n">
        <v>6</v>
      </c>
      <c r="D777" s="54" t="inlineStr">
        <is>
          <t>B</t>
        </is>
      </c>
      <c r="E777" s="54" t="inlineStr">
        <is>
          <t>Male</t>
        </is>
      </c>
      <c r="F777" s="54" t="n">
        <v>49</v>
      </c>
      <c r="G777" s="54" t="n">
        <v>63</v>
      </c>
      <c r="H777" s="54" t="n">
        <v>68</v>
      </c>
      <c r="I777" s="54" t="n">
        <v>60</v>
      </c>
      <c r="J777" s="54" t="n">
        <v>65</v>
      </c>
      <c r="K777" s="54">
        <f>SUM(F777:J777)</f>
        <v/>
      </c>
      <c r="L777" s="56">
        <f>ROUND(K777/500,4)</f>
        <v/>
      </c>
      <c r="M777" s="54">
        <f>IF(L777&gt;=0.9,"A+",IF(L777&gt;=0.8,"A",IF(L777&gt;=0.7,"B",IF(L777&gt;=0.6,"C",IF(L777&gt;=0.33,"D","F")))))</f>
        <v/>
      </c>
      <c r="N777" s="54">
        <f>IF(L777&gt;=0.33,"PASS","FAIL")</f>
        <v/>
      </c>
      <c r="O777" s="54">
        <f>L777&gt;=0.33</f>
        <v/>
      </c>
      <c r="P777" s="54">
        <f>RANK(L777,$L$2:$L$1001)</f>
        <v/>
      </c>
      <c r="Q777" s="54">
        <f>SUMPRODUCT(($C$2:$C$1001=C777)*($L$2:$L$1001&gt;L777))+1</f>
        <v/>
      </c>
      <c r="R777" s="57" t="n">
        <v>46091</v>
      </c>
      <c r="S777" s="58" t="n">
        <v>0.3333333333333333</v>
      </c>
      <c r="T777" s="59" t="n">
        <v>0.788</v>
      </c>
      <c r="U777" s="55">
        <f>IF(N777="PASS",IF(L777&gt;=0.9,"Excellent performance","Good, keep improving"),"Needs immediate attention")</f>
        <v/>
      </c>
    </row>
    <row r="778" ht="15" customHeight="1" s="39">
      <c r="A778" s="54" t="inlineStr">
        <is>
          <t>STU0777</t>
        </is>
      </c>
      <c r="B778" s="55" t="inlineStr">
        <is>
          <t>Sanya Chopra</t>
        </is>
      </c>
      <c r="C778" s="54" t="n">
        <v>1</v>
      </c>
      <c r="D778" s="54" t="inlineStr">
        <is>
          <t>B</t>
        </is>
      </c>
      <c r="E778" s="54" t="inlineStr">
        <is>
          <t>Female</t>
        </is>
      </c>
      <c r="F778" s="54" t="n">
        <v>91</v>
      </c>
      <c r="G778" s="54" t="n">
        <v>100</v>
      </c>
      <c r="H778" s="54" t="n">
        <v>84</v>
      </c>
      <c r="I778" s="54" t="n">
        <v>88</v>
      </c>
      <c r="J778" s="54" t="n">
        <v>90</v>
      </c>
      <c r="K778" s="54">
        <f>SUM(F778:J778)</f>
        <v/>
      </c>
      <c r="L778" s="56">
        <f>ROUND(K778/500,4)</f>
        <v/>
      </c>
      <c r="M778" s="54">
        <f>IF(L778&gt;=0.9,"A+",IF(L778&gt;=0.8,"A",IF(L778&gt;=0.7,"B",IF(L778&gt;=0.6,"C",IF(L778&gt;=0.33,"D","F")))))</f>
        <v/>
      </c>
      <c r="N778" s="54">
        <f>IF(L778&gt;=0.33,"PASS","FAIL")</f>
        <v/>
      </c>
      <c r="O778" s="54">
        <f>L778&gt;=0.33</f>
        <v/>
      </c>
      <c r="P778" s="54">
        <f>RANK(L778,$L$2:$L$1001)</f>
        <v/>
      </c>
      <c r="Q778" s="54">
        <f>SUMPRODUCT(($C$2:$C$1001=C778)*($L$2:$L$1001&gt;L778))+1</f>
        <v/>
      </c>
      <c r="R778" s="57" t="n">
        <v>46091</v>
      </c>
      <c r="S778" s="58" t="n">
        <v>0.4791666666666667</v>
      </c>
      <c r="T778" s="59" t="n">
        <v>0.885</v>
      </c>
      <c r="U778" s="55">
        <f>IF(N778="PASS",IF(L778&gt;=0.9,"Excellent performance","Good, keep improving"),"Needs immediate attention")</f>
        <v/>
      </c>
    </row>
    <row r="779" ht="15" customHeight="1" s="39">
      <c r="A779" s="54" t="inlineStr">
        <is>
          <t>STU0778</t>
        </is>
      </c>
      <c r="B779" s="55" t="inlineStr">
        <is>
          <t>Saanvi Bhat</t>
        </is>
      </c>
      <c r="C779" s="54" t="n">
        <v>9</v>
      </c>
      <c r="D779" s="54" t="inlineStr">
        <is>
          <t>D</t>
        </is>
      </c>
      <c r="E779" s="54" t="inlineStr">
        <is>
          <t>Female</t>
        </is>
      </c>
      <c r="F779" s="54" t="n">
        <v>82</v>
      </c>
      <c r="G779" s="54" t="n">
        <v>68</v>
      </c>
      <c r="H779" s="54" t="n">
        <v>57</v>
      </c>
      <c r="I779" s="54" t="n">
        <v>99</v>
      </c>
      <c r="J779" s="54" t="n">
        <v>52</v>
      </c>
      <c r="K779" s="54">
        <f>SUM(F779:J779)</f>
        <v/>
      </c>
      <c r="L779" s="56">
        <f>ROUND(K779/500,4)</f>
        <v/>
      </c>
      <c r="M779" s="54">
        <f>IF(L779&gt;=0.9,"A+",IF(L779&gt;=0.8,"A",IF(L779&gt;=0.7,"B",IF(L779&gt;=0.6,"C",IF(L779&gt;=0.33,"D","F")))))</f>
        <v/>
      </c>
      <c r="N779" s="54">
        <f>IF(L779&gt;=0.33,"PASS","FAIL")</f>
        <v/>
      </c>
      <c r="O779" s="54">
        <f>L779&gt;=0.33</f>
        <v/>
      </c>
      <c r="P779" s="54">
        <f>RANK(L779,$L$2:$L$1001)</f>
        <v/>
      </c>
      <c r="Q779" s="54">
        <f>SUMPRODUCT(($C$2:$C$1001=C779)*($L$2:$L$1001&gt;L779))+1</f>
        <v/>
      </c>
      <c r="R779" s="57" t="n">
        <v>46091</v>
      </c>
      <c r="S779" s="58" t="n">
        <v>0.53125</v>
      </c>
      <c r="T779" s="59" t="n">
        <v>0.9370000000000001</v>
      </c>
      <c r="U779" s="55">
        <f>IF(N779="PASS",IF(L779&gt;=0.9,"Excellent performance","Good, keep improving"),"Needs immediate attention")</f>
        <v/>
      </c>
    </row>
    <row r="780" ht="15" customHeight="1" s="39">
      <c r="A780" s="54" t="inlineStr">
        <is>
          <t>STU0779</t>
        </is>
      </c>
      <c r="B780" s="55" t="inlineStr">
        <is>
          <t>Bhavya Pandey</t>
        </is>
      </c>
      <c r="C780" s="54" t="n">
        <v>1</v>
      </c>
      <c r="D780" s="54" t="inlineStr">
        <is>
          <t>C</t>
        </is>
      </c>
      <c r="E780" s="54" t="inlineStr">
        <is>
          <t>Female</t>
        </is>
      </c>
      <c r="F780" s="54" t="n">
        <v>84</v>
      </c>
      <c r="G780" s="54" t="n">
        <v>69</v>
      </c>
      <c r="H780" s="54" t="n">
        <v>65</v>
      </c>
      <c r="I780" s="54" t="n">
        <v>82</v>
      </c>
      <c r="J780" s="54" t="n">
        <v>65</v>
      </c>
      <c r="K780" s="54">
        <f>SUM(F780:J780)</f>
        <v/>
      </c>
      <c r="L780" s="56">
        <f>ROUND(K780/500,4)</f>
        <v/>
      </c>
      <c r="M780" s="54">
        <f>IF(L780&gt;=0.9,"A+",IF(L780&gt;=0.8,"A",IF(L780&gt;=0.7,"B",IF(L780&gt;=0.6,"C",IF(L780&gt;=0.33,"D","F")))))</f>
        <v/>
      </c>
      <c r="N780" s="54">
        <f>IF(L780&gt;=0.33,"PASS","FAIL")</f>
        <v/>
      </c>
      <c r="O780" s="54">
        <f>L780&gt;=0.33</f>
        <v/>
      </c>
      <c r="P780" s="54">
        <f>RANK(L780,$L$2:$L$1001)</f>
        <v/>
      </c>
      <c r="Q780" s="54">
        <f>SUMPRODUCT(($C$2:$C$1001=C780)*($L$2:$L$1001&gt;L780))+1</f>
        <v/>
      </c>
      <c r="R780" s="57" t="n">
        <v>46091</v>
      </c>
      <c r="S780" s="58" t="n">
        <v>0.3333333333333333</v>
      </c>
      <c r="T780" s="59" t="n">
        <v>0.871</v>
      </c>
      <c r="U780" s="55">
        <f>IF(N780="PASS",IF(L780&gt;=0.9,"Excellent performance","Good, keep improving"),"Needs immediate attention")</f>
        <v/>
      </c>
    </row>
    <row r="781" ht="15" customHeight="1" s="39">
      <c r="A781" s="54" t="inlineStr">
        <is>
          <t>STU0780</t>
        </is>
      </c>
      <c r="B781" s="55" t="inlineStr">
        <is>
          <t>Bhavya Mukherjee</t>
        </is>
      </c>
      <c r="C781" s="54" t="n">
        <v>3</v>
      </c>
      <c r="D781" s="54" t="inlineStr">
        <is>
          <t>D</t>
        </is>
      </c>
      <c r="E781" s="54" t="inlineStr">
        <is>
          <t>Female</t>
        </is>
      </c>
      <c r="F781" s="54" t="n">
        <v>89</v>
      </c>
      <c r="G781" s="54" t="n">
        <v>89</v>
      </c>
      <c r="H781" s="54" t="n">
        <v>61</v>
      </c>
      <c r="I781" s="54" t="n">
        <v>53</v>
      </c>
      <c r="J781" s="54" t="n">
        <v>72</v>
      </c>
      <c r="K781" s="54">
        <f>SUM(F781:J781)</f>
        <v/>
      </c>
      <c r="L781" s="56">
        <f>ROUND(K781/500,4)</f>
        <v/>
      </c>
      <c r="M781" s="54">
        <f>IF(L781&gt;=0.9,"A+",IF(L781&gt;=0.8,"A",IF(L781&gt;=0.7,"B",IF(L781&gt;=0.6,"C",IF(L781&gt;=0.33,"D","F")))))</f>
        <v/>
      </c>
      <c r="N781" s="54">
        <f>IF(L781&gt;=0.33,"PASS","FAIL")</f>
        <v/>
      </c>
      <c r="O781" s="54">
        <f>L781&gt;=0.33</f>
        <v/>
      </c>
      <c r="P781" s="54">
        <f>RANK(L781,$L$2:$L$1001)</f>
        <v/>
      </c>
      <c r="Q781" s="54">
        <f>SUMPRODUCT(($C$2:$C$1001=C781)*($L$2:$L$1001&gt;L781))+1</f>
        <v/>
      </c>
      <c r="R781" s="57" t="n">
        <v>46091</v>
      </c>
      <c r="S781" s="58" t="n">
        <v>0.34375</v>
      </c>
      <c r="T781" s="59" t="n">
        <v>0.88</v>
      </c>
      <c r="U781" s="55">
        <f>IF(N781="PASS",IF(L781&gt;=0.9,"Excellent performance","Good, keep improving"),"Needs immediate attention")</f>
        <v/>
      </c>
    </row>
    <row r="782" ht="15" customHeight="1" s="39">
      <c r="A782" s="54" t="inlineStr">
        <is>
          <t>STU0781</t>
        </is>
      </c>
      <c r="B782" s="55" t="inlineStr">
        <is>
          <t>Jiya Mukherjee</t>
        </is>
      </c>
      <c r="C782" s="54" t="n">
        <v>8</v>
      </c>
      <c r="D782" s="54" t="inlineStr">
        <is>
          <t>C</t>
        </is>
      </c>
      <c r="E782" s="54" t="inlineStr">
        <is>
          <t>Female</t>
        </is>
      </c>
      <c r="F782" s="54" t="n">
        <v>92</v>
      </c>
      <c r="G782" s="54" t="n">
        <v>94</v>
      </c>
      <c r="H782" s="54" t="n">
        <v>95</v>
      </c>
      <c r="I782" s="54" t="n">
        <v>88</v>
      </c>
      <c r="J782" s="54" t="n">
        <v>91</v>
      </c>
      <c r="K782" s="54">
        <f>SUM(F782:J782)</f>
        <v/>
      </c>
      <c r="L782" s="56">
        <f>ROUND(K782/500,4)</f>
        <v/>
      </c>
      <c r="M782" s="54">
        <f>IF(L782&gt;=0.9,"A+",IF(L782&gt;=0.8,"A",IF(L782&gt;=0.7,"B",IF(L782&gt;=0.6,"C",IF(L782&gt;=0.33,"D","F")))))</f>
        <v/>
      </c>
      <c r="N782" s="54">
        <f>IF(L782&gt;=0.33,"PASS","FAIL")</f>
        <v/>
      </c>
      <c r="O782" s="54">
        <f>L782&gt;=0.33</f>
        <v/>
      </c>
      <c r="P782" s="54">
        <f>RANK(L782,$L$2:$L$1001)</f>
        <v/>
      </c>
      <c r="Q782" s="54">
        <f>SUMPRODUCT(($C$2:$C$1001=C782)*($L$2:$L$1001&gt;L782))+1</f>
        <v/>
      </c>
      <c r="R782" s="57" t="n">
        <v>46091</v>
      </c>
      <c r="S782" s="58" t="n">
        <v>0.5104166666666666</v>
      </c>
      <c r="T782" s="59" t="n">
        <v>0.822</v>
      </c>
      <c r="U782" s="55">
        <f>IF(N782="PASS",IF(L782&gt;=0.9,"Excellent performance","Good, keep improving"),"Needs immediate attention")</f>
        <v/>
      </c>
    </row>
    <row r="783" ht="15" customHeight="1" s="39">
      <c r="A783" s="54" t="inlineStr">
        <is>
          <t>STU0782</t>
        </is>
      </c>
      <c r="B783" s="55" t="inlineStr">
        <is>
          <t>Yash Desai</t>
        </is>
      </c>
      <c r="C783" s="54" t="n">
        <v>7</v>
      </c>
      <c r="D783" s="54" t="inlineStr">
        <is>
          <t>A</t>
        </is>
      </c>
      <c r="E783" s="54" t="inlineStr">
        <is>
          <t>Male</t>
        </is>
      </c>
      <c r="F783" s="54" t="n">
        <v>85</v>
      </c>
      <c r="G783" s="54" t="n">
        <v>78</v>
      </c>
      <c r="H783" s="54" t="n">
        <v>100</v>
      </c>
      <c r="I783" s="54" t="n">
        <v>90</v>
      </c>
      <c r="J783" s="54" t="n">
        <v>100</v>
      </c>
      <c r="K783" s="54">
        <f>SUM(F783:J783)</f>
        <v/>
      </c>
      <c r="L783" s="56">
        <f>ROUND(K783/500,4)</f>
        <v/>
      </c>
      <c r="M783" s="54">
        <f>IF(L783&gt;=0.9,"A+",IF(L783&gt;=0.8,"A",IF(L783&gt;=0.7,"B",IF(L783&gt;=0.6,"C",IF(L783&gt;=0.33,"D","F")))))</f>
        <v/>
      </c>
      <c r="N783" s="54">
        <f>IF(L783&gt;=0.33,"PASS","FAIL")</f>
        <v/>
      </c>
      <c r="O783" s="54">
        <f>L783&gt;=0.33</f>
        <v/>
      </c>
      <c r="P783" s="54">
        <f>RANK(L783,$L$2:$L$1001)</f>
        <v/>
      </c>
      <c r="Q783" s="54">
        <f>SUMPRODUCT(($C$2:$C$1001=C783)*($L$2:$L$1001&gt;L783))+1</f>
        <v/>
      </c>
      <c r="R783" s="57" t="n">
        <v>46091</v>
      </c>
      <c r="S783" s="58" t="n">
        <v>0.4583333333333333</v>
      </c>
      <c r="T783" s="59" t="n">
        <v>0.758</v>
      </c>
      <c r="U783" s="55">
        <f>IF(N783="PASS",IF(L783&gt;=0.9,"Excellent performance","Good, keep improving"),"Needs immediate attention")</f>
        <v/>
      </c>
    </row>
    <row r="784" ht="15" customHeight="1" s="39">
      <c r="A784" s="54" t="inlineStr">
        <is>
          <t>STU0783</t>
        </is>
      </c>
      <c r="B784" s="55" t="inlineStr">
        <is>
          <t>Vanya Kapoor</t>
        </is>
      </c>
      <c r="C784" s="54" t="n">
        <v>8</v>
      </c>
      <c r="D784" s="54" t="inlineStr">
        <is>
          <t>C</t>
        </is>
      </c>
      <c r="E784" s="54" t="inlineStr">
        <is>
          <t>Female</t>
        </is>
      </c>
      <c r="F784" s="54" t="n">
        <v>77</v>
      </c>
      <c r="G784" s="54" t="n">
        <v>68</v>
      </c>
      <c r="H784" s="54" t="n">
        <v>70</v>
      </c>
      <c r="I784" s="54" t="n">
        <v>75</v>
      </c>
      <c r="J784" s="54" t="n">
        <v>44</v>
      </c>
      <c r="K784" s="54">
        <f>SUM(F784:J784)</f>
        <v/>
      </c>
      <c r="L784" s="56">
        <f>ROUND(K784/500,4)</f>
        <v/>
      </c>
      <c r="M784" s="54">
        <f>IF(L784&gt;=0.9,"A+",IF(L784&gt;=0.8,"A",IF(L784&gt;=0.7,"B",IF(L784&gt;=0.6,"C",IF(L784&gt;=0.33,"D","F")))))</f>
        <v/>
      </c>
      <c r="N784" s="54">
        <f>IF(L784&gt;=0.33,"PASS","FAIL")</f>
        <v/>
      </c>
      <c r="O784" s="54">
        <f>L784&gt;=0.33</f>
        <v/>
      </c>
      <c r="P784" s="54">
        <f>RANK(L784,$L$2:$L$1001)</f>
        <v/>
      </c>
      <c r="Q784" s="54">
        <f>SUMPRODUCT(($C$2:$C$1001=C784)*($L$2:$L$1001&gt;L784))+1</f>
        <v/>
      </c>
      <c r="R784" s="57" t="n">
        <v>46091</v>
      </c>
      <c r="S784" s="58" t="n">
        <v>0.34375</v>
      </c>
      <c r="T784" s="59" t="n">
        <v>0.931</v>
      </c>
      <c r="U784" s="55">
        <f>IF(N784="PASS",IF(L784&gt;=0.9,"Excellent performance","Good, keep improving"),"Needs immediate attention")</f>
        <v/>
      </c>
    </row>
    <row r="785" ht="15" customHeight="1" s="39">
      <c r="A785" s="54" t="inlineStr">
        <is>
          <t>STU0784</t>
        </is>
      </c>
      <c r="B785" s="55" t="inlineStr">
        <is>
          <t>Abhinav Pathak</t>
        </is>
      </c>
      <c r="C785" s="54" t="n">
        <v>6</v>
      </c>
      <c r="D785" s="54" t="inlineStr">
        <is>
          <t>D</t>
        </is>
      </c>
      <c r="E785" s="54" t="inlineStr">
        <is>
          <t>Male</t>
        </is>
      </c>
      <c r="F785" s="54" t="n">
        <v>73</v>
      </c>
      <c r="G785" s="54" t="n">
        <v>76</v>
      </c>
      <c r="H785" s="54" t="n">
        <v>84</v>
      </c>
      <c r="I785" s="54" t="n">
        <v>71</v>
      </c>
      <c r="J785" s="54" t="n">
        <v>70</v>
      </c>
      <c r="K785" s="54">
        <f>SUM(F785:J785)</f>
        <v/>
      </c>
      <c r="L785" s="56">
        <f>ROUND(K785/500,4)</f>
        <v/>
      </c>
      <c r="M785" s="54">
        <f>IF(L785&gt;=0.9,"A+",IF(L785&gt;=0.8,"A",IF(L785&gt;=0.7,"B",IF(L785&gt;=0.6,"C",IF(L785&gt;=0.33,"D","F")))))</f>
        <v/>
      </c>
      <c r="N785" s="54">
        <f>IF(L785&gt;=0.33,"PASS","FAIL")</f>
        <v/>
      </c>
      <c r="O785" s="54">
        <f>L785&gt;=0.33</f>
        <v/>
      </c>
      <c r="P785" s="54">
        <f>RANK(L785,$L$2:$L$1001)</f>
        <v/>
      </c>
      <c r="Q785" s="54">
        <f>SUMPRODUCT(($C$2:$C$1001=C785)*($L$2:$L$1001&gt;L785))+1</f>
        <v/>
      </c>
      <c r="R785" s="57" t="n">
        <v>46091</v>
      </c>
      <c r="S785" s="58" t="n">
        <v>0.34375</v>
      </c>
      <c r="T785" s="59" t="n">
        <v>0.799</v>
      </c>
      <c r="U785" s="55">
        <f>IF(N785="PASS",IF(L785&gt;=0.9,"Excellent performance","Good, keep improving"),"Needs immediate attention")</f>
        <v/>
      </c>
    </row>
    <row r="786" ht="15" customHeight="1" s="39">
      <c r="A786" s="54" t="inlineStr">
        <is>
          <t>STU0785</t>
        </is>
      </c>
      <c r="B786" s="55" t="inlineStr">
        <is>
          <t>Myra Dubey</t>
        </is>
      </c>
      <c r="C786" s="54" t="n">
        <v>1</v>
      </c>
      <c r="D786" s="54" t="inlineStr">
        <is>
          <t>B</t>
        </is>
      </c>
      <c r="E786" s="54" t="inlineStr">
        <is>
          <t>Female</t>
        </is>
      </c>
      <c r="F786" s="54" t="n">
        <v>69</v>
      </c>
      <c r="G786" s="54" t="n">
        <v>82</v>
      </c>
      <c r="H786" s="54" t="n">
        <v>77</v>
      </c>
      <c r="I786" s="54" t="n">
        <v>63</v>
      </c>
      <c r="J786" s="54" t="n">
        <v>69</v>
      </c>
      <c r="K786" s="54">
        <f>SUM(F786:J786)</f>
        <v/>
      </c>
      <c r="L786" s="56">
        <f>ROUND(K786/500,4)</f>
        <v/>
      </c>
      <c r="M786" s="54">
        <f>IF(L786&gt;=0.9,"A+",IF(L786&gt;=0.8,"A",IF(L786&gt;=0.7,"B",IF(L786&gt;=0.6,"C",IF(L786&gt;=0.33,"D","F")))))</f>
        <v/>
      </c>
      <c r="N786" s="54">
        <f>IF(L786&gt;=0.33,"PASS","FAIL")</f>
        <v/>
      </c>
      <c r="O786" s="54">
        <f>L786&gt;=0.33</f>
        <v/>
      </c>
      <c r="P786" s="54">
        <f>RANK(L786,$L$2:$L$1001)</f>
        <v/>
      </c>
      <c r="Q786" s="54">
        <f>SUMPRODUCT(($C$2:$C$1001=C786)*($L$2:$L$1001&gt;L786))+1</f>
        <v/>
      </c>
      <c r="R786" s="57" t="n">
        <v>46091</v>
      </c>
      <c r="S786" s="58" t="n">
        <v>0.3333333333333333</v>
      </c>
      <c r="T786" s="59" t="n">
        <v>0.967</v>
      </c>
      <c r="U786" s="55">
        <f>IF(N786="PASS",IF(L786&gt;=0.9,"Excellent performance","Good, keep improving"),"Needs immediate attention")</f>
        <v/>
      </c>
    </row>
    <row r="787" ht="15" customHeight="1" s="39">
      <c r="A787" s="54" t="inlineStr">
        <is>
          <t>STU0786</t>
        </is>
      </c>
      <c r="B787" s="55" t="inlineStr">
        <is>
          <t>Anika Naidu</t>
        </is>
      </c>
      <c r="C787" s="54" t="n">
        <v>11</v>
      </c>
      <c r="D787" s="54" t="inlineStr">
        <is>
          <t>D</t>
        </is>
      </c>
      <c r="E787" s="54" t="inlineStr">
        <is>
          <t>Female</t>
        </is>
      </c>
      <c r="F787" s="54" t="n">
        <v>78</v>
      </c>
      <c r="G787" s="54" t="n">
        <v>92</v>
      </c>
      <c r="H787" s="54" t="n">
        <v>93</v>
      </c>
      <c r="I787" s="54" t="n">
        <v>84</v>
      </c>
      <c r="J787" s="54" t="n">
        <v>91</v>
      </c>
      <c r="K787" s="54">
        <f>SUM(F787:J787)</f>
        <v/>
      </c>
      <c r="L787" s="56">
        <f>ROUND(K787/500,4)</f>
        <v/>
      </c>
      <c r="M787" s="54">
        <f>IF(L787&gt;=0.9,"A+",IF(L787&gt;=0.8,"A",IF(L787&gt;=0.7,"B",IF(L787&gt;=0.6,"C",IF(L787&gt;=0.33,"D","F")))))</f>
        <v/>
      </c>
      <c r="N787" s="54">
        <f>IF(L787&gt;=0.33,"PASS","FAIL")</f>
        <v/>
      </c>
      <c r="O787" s="54">
        <f>L787&gt;=0.33</f>
        <v/>
      </c>
      <c r="P787" s="54">
        <f>RANK(L787,$L$2:$L$1001)</f>
        <v/>
      </c>
      <c r="Q787" s="54">
        <f>SUMPRODUCT(($C$2:$C$1001=C787)*($L$2:$L$1001&gt;L787))+1</f>
        <v/>
      </c>
      <c r="R787" s="57" t="n">
        <v>46091</v>
      </c>
      <c r="S787" s="58" t="n">
        <v>0.4479166666666667</v>
      </c>
      <c r="T787" s="59" t="n">
        <v>0.994</v>
      </c>
      <c r="U787" s="55">
        <f>IF(N787="PASS",IF(L787&gt;=0.9,"Excellent performance","Good, keep improving"),"Needs immediate attention")</f>
        <v/>
      </c>
    </row>
    <row r="788" ht="15" customHeight="1" s="39">
      <c r="A788" s="54" t="inlineStr">
        <is>
          <t>STU0787</t>
        </is>
      </c>
      <c r="B788" s="55" t="inlineStr">
        <is>
          <t>Neha Pathak</t>
        </is>
      </c>
      <c r="C788" s="54" t="n">
        <v>2</v>
      </c>
      <c r="D788" s="54" t="inlineStr">
        <is>
          <t>D</t>
        </is>
      </c>
      <c r="E788" s="54" t="inlineStr">
        <is>
          <t>Female</t>
        </is>
      </c>
      <c r="F788" s="54" t="n">
        <v>58</v>
      </c>
      <c r="G788" s="54" t="n">
        <v>63</v>
      </c>
      <c r="H788" s="54" t="n">
        <v>65</v>
      </c>
      <c r="I788" s="54" t="n">
        <v>67</v>
      </c>
      <c r="J788" s="54" t="n">
        <v>42</v>
      </c>
      <c r="K788" s="54">
        <f>SUM(F788:J788)</f>
        <v/>
      </c>
      <c r="L788" s="56">
        <f>ROUND(K788/500,4)</f>
        <v/>
      </c>
      <c r="M788" s="54">
        <f>IF(L788&gt;=0.9,"A+",IF(L788&gt;=0.8,"A",IF(L788&gt;=0.7,"B",IF(L788&gt;=0.6,"C",IF(L788&gt;=0.33,"D","F")))))</f>
        <v/>
      </c>
      <c r="N788" s="54">
        <f>IF(L788&gt;=0.33,"PASS","FAIL")</f>
        <v/>
      </c>
      <c r="O788" s="54">
        <f>L788&gt;=0.33</f>
        <v/>
      </c>
      <c r="P788" s="54">
        <f>RANK(L788,$L$2:$L$1001)</f>
        <v/>
      </c>
      <c r="Q788" s="54">
        <f>SUMPRODUCT(($C$2:$C$1001=C788)*($L$2:$L$1001&gt;L788))+1</f>
        <v/>
      </c>
      <c r="R788" s="57" t="n">
        <v>46091</v>
      </c>
      <c r="S788" s="58" t="n">
        <v>0.4270833333333333</v>
      </c>
      <c r="T788" s="59" t="n">
        <v>0.9379999999999999</v>
      </c>
      <c r="U788" s="55">
        <f>IF(N788="PASS",IF(L788&gt;=0.9,"Excellent performance","Good, keep improving"),"Needs immediate attention")</f>
        <v/>
      </c>
    </row>
    <row r="789" ht="15" customHeight="1" s="39">
      <c r="A789" s="54" t="inlineStr">
        <is>
          <t>STU0788</t>
        </is>
      </c>
      <c r="B789" s="55" t="inlineStr">
        <is>
          <t>Aditi Pandey</t>
        </is>
      </c>
      <c r="C789" s="54" t="n">
        <v>2</v>
      </c>
      <c r="D789" s="54" t="inlineStr">
        <is>
          <t>D</t>
        </is>
      </c>
      <c r="E789" s="54" t="inlineStr">
        <is>
          <t>Female</t>
        </is>
      </c>
      <c r="F789" s="54" t="n">
        <v>64</v>
      </c>
      <c r="G789" s="54" t="n">
        <v>41</v>
      </c>
      <c r="H789" s="54" t="n">
        <v>55</v>
      </c>
      <c r="I789" s="54" t="n">
        <v>74</v>
      </c>
      <c r="J789" s="54" t="n">
        <v>57</v>
      </c>
      <c r="K789" s="54">
        <f>SUM(F789:J789)</f>
        <v/>
      </c>
      <c r="L789" s="56">
        <f>ROUND(K789/500,4)</f>
        <v/>
      </c>
      <c r="M789" s="54">
        <f>IF(L789&gt;=0.9,"A+",IF(L789&gt;=0.8,"A",IF(L789&gt;=0.7,"B",IF(L789&gt;=0.6,"C",IF(L789&gt;=0.33,"D","F")))))</f>
        <v/>
      </c>
      <c r="N789" s="54">
        <f>IF(L789&gt;=0.33,"PASS","FAIL")</f>
        <v/>
      </c>
      <c r="O789" s="54">
        <f>L789&gt;=0.33</f>
        <v/>
      </c>
      <c r="P789" s="54">
        <f>RANK(L789,$L$2:$L$1001)</f>
        <v/>
      </c>
      <c r="Q789" s="54">
        <f>SUMPRODUCT(($C$2:$C$1001=C789)*($L$2:$L$1001&gt;L789))+1</f>
        <v/>
      </c>
      <c r="R789" s="57" t="n">
        <v>46091</v>
      </c>
      <c r="S789" s="58" t="n">
        <v>0.34375</v>
      </c>
      <c r="T789" s="59" t="n">
        <v>0.825</v>
      </c>
      <c r="U789" s="55">
        <f>IF(N789="PASS",IF(L789&gt;=0.9,"Excellent performance","Good, keep improving"),"Needs immediate attention")</f>
        <v/>
      </c>
    </row>
    <row r="790" ht="15" customHeight="1" s="39">
      <c r="A790" s="54" t="inlineStr">
        <is>
          <t>STU0789</t>
        </is>
      </c>
      <c r="B790" s="55" t="inlineStr">
        <is>
          <t>Pari Bhat</t>
        </is>
      </c>
      <c r="C790" s="54" t="n">
        <v>11</v>
      </c>
      <c r="D790" s="54" t="inlineStr">
        <is>
          <t>D</t>
        </is>
      </c>
      <c r="E790" s="54" t="inlineStr">
        <is>
          <t>Female</t>
        </is>
      </c>
      <c r="F790" s="54" t="n">
        <v>92</v>
      </c>
      <c r="G790" s="54" t="n">
        <v>100</v>
      </c>
      <c r="H790" s="54" t="n">
        <v>84</v>
      </c>
      <c r="I790" s="54" t="n">
        <v>82</v>
      </c>
      <c r="J790" s="54" t="n">
        <v>96</v>
      </c>
      <c r="K790" s="54">
        <f>SUM(F790:J790)</f>
        <v/>
      </c>
      <c r="L790" s="56">
        <f>ROUND(K790/500,4)</f>
        <v/>
      </c>
      <c r="M790" s="54">
        <f>IF(L790&gt;=0.9,"A+",IF(L790&gt;=0.8,"A",IF(L790&gt;=0.7,"B",IF(L790&gt;=0.6,"C",IF(L790&gt;=0.33,"D","F")))))</f>
        <v/>
      </c>
      <c r="N790" s="54">
        <f>IF(L790&gt;=0.33,"PASS","FAIL")</f>
        <v/>
      </c>
      <c r="O790" s="54">
        <f>L790&gt;=0.33</f>
        <v/>
      </c>
      <c r="P790" s="54">
        <f>RANK(L790,$L$2:$L$1001)</f>
        <v/>
      </c>
      <c r="Q790" s="54">
        <f>SUMPRODUCT(($C$2:$C$1001=C790)*($L$2:$L$1001&gt;L790))+1</f>
        <v/>
      </c>
      <c r="R790" s="57" t="n">
        <v>46091</v>
      </c>
      <c r="S790" s="58" t="n">
        <v>0.375</v>
      </c>
      <c r="T790" s="59" t="n">
        <v>0.9409999999999999</v>
      </c>
      <c r="U790" s="55">
        <f>IF(N790="PASS",IF(L790&gt;=0.9,"Excellent performance","Good, keep improving"),"Needs immediate attention")</f>
        <v/>
      </c>
    </row>
    <row r="791" ht="15" customHeight="1" s="39">
      <c r="A791" s="54" t="inlineStr">
        <is>
          <t>STU0790</t>
        </is>
      </c>
      <c r="B791" s="55" t="inlineStr">
        <is>
          <t>Isha Sethi</t>
        </is>
      </c>
      <c r="C791" s="54" t="n">
        <v>1</v>
      </c>
      <c r="D791" s="54" t="inlineStr">
        <is>
          <t>A</t>
        </is>
      </c>
      <c r="E791" s="54" t="inlineStr">
        <is>
          <t>Female</t>
        </is>
      </c>
      <c r="F791" s="54" t="n">
        <v>80</v>
      </c>
      <c r="G791" s="54" t="n">
        <v>67</v>
      </c>
      <c r="H791" s="54" t="n">
        <v>92</v>
      </c>
      <c r="I791" s="54" t="n">
        <v>96</v>
      </c>
      <c r="J791" s="54" t="n">
        <v>66</v>
      </c>
      <c r="K791" s="54">
        <f>SUM(F791:J791)</f>
        <v/>
      </c>
      <c r="L791" s="56">
        <f>ROUND(K791/500,4)</f>
        <v/>
      </c>
      <c r="M791" s="54">
        <f>IF(L791&gt;=0.9,"A+",IF(L791&gt;=0.8,"A",IF(L791&gt;=0.7,"B",IF(L791&gt;=0.6,"C",IF(L791&gt;=0.33,"D","F")))))</f>
        <v/>
      </c>
      <c r="N791" s="54">
        <f>IF(L791&gt;=0.33,"PASS","FAIL")</f>
        <v/>
      </c>
      <c r="O791" s="54">
        <f>L791&gt;=0.33</f>
        <v/>
      </c>
      <c r="P791" s="54">
        <f>RANK(L791,$L$2:$L$1001)</f>
        <v/>
      </c>
      <c r="Q791" s="54">
        <f>SUMPRODUCT(($C$2:$C$1001=C791)*($L$2:$L$1001&gt;L791))+1</f>
        <v/>
      </c>
      <c r="R791" s="57" t="n">
        <v>46091</v>
      </c>
      <c r="S791" s="58" t="n">
        <v>0.5</v>
      </c>
      <c r="T791" s="59" t="n">
        <v>0.929</v>
      </c>
      <c r="U791" s="55">
        <f>IF(N791="PASS",IF(L791&gt;=0.9,"Excellent performance","Good, keep improving"),"Needs immediate attention")</f>
        <v/>
      </c>
    </row>
    <row r="792" ht="15" customHeight="1" s="39">
      <c r="A792" s="54" t="inlineStr">
        <is>
          <t>STU0791</t>
        </is>
      </c>
      <c r="B792" s="55" t="inlineStr">
        <is>
          <t>Zara Mukherjee</t>
        </is>
      </c>
      <c r="C792" s="54" t="n">
        <v>4</v>
      </c>
      <c r="D792" s="54" t="inlineStr">
        <is>
          <t>A</t>
        </is>
      </c>
      <c r="E792" s="54" t="inlineStr">
        <is>
          <t>Female</t>
        </is>
      </c>
      <c r="F792" s="54" t="n">
        <v>55</v>
      </c>
      <c r="G792" s="54" t="n">
        <v>53</v>
      </c>
      <c r="H792" s="54" t="n">
        <v>87</v>
      </c>
      <c r="I792" s="54" t="n">
        <v>66</v>
      </c>
      <c r="J792" s="54" t="n">
        <v>64</v>
      </c>
      <c r="K792" s="54">
        <f>SUM(F792:J792)</f>
        <v/>
      </c>
      <c r="L792" s="56">
        <f>ROUND(K792/500,4)</f>
        <v/>
      </c>
      <c r="M792" s="54">
        <f>IF(L792&gt;=0.9,"A+",IF(L792&gt;=0.8,"A",IF(L792&gt;=0.7,"B",IF(L792&gt;=0.6,"C",IF(L792&gt;=0.33,"D","F")))))</f>
        <v/>
      </c>
      <c r="N792" s="54">
        <f>IF(L792&gt;=0.33,"PASS","FAIL")</f>
        <v/>
      </c>
      <c r="O792" s="54">
        <f>L792&gt;=0.33</f>
        <v/>
      </c>
      <c r="P792" s="54">
        <f>RANK(L792,$L$2:$L$1001)</f>
        <v/>
      </c>
      <c r="Q792" s="54">
        <f>SUMPRODUCT(($C$2:$C$1001=C792)*($L$2:$L$1001&gt;L792))+1</f>
        <v/>
      </c>
      <c r="R792" s="57" t="n">
        <v>46091</v>
      </c>
      <c r="S792" s="58" t="n">
        <v>0.3854166666666667</v>
      </c>
      <c r="T792" s="59" t="n">
        <v>0.894</v>
      </c>
      <c r="U792" s="55">
        <f>IF(N792="PASS",IF(L792&gt;=0.9,"Excellent performance","Good, keep improving"),"Needs immediate attention")</f>
        <v/>
      </c>
    </row>
    <row r="793" ht="15" customHeight="1" s="39">
      <c r="A793" s="54" t="inlineStr">
        <is>
          <t>STU0792</t>
        </is>
      </c>
      <c r="B793" s="55" t="inlineStr">
        <is>
          <t>Priya Ghosh</t>
        </is>
      </c>
      <c r="C793" s="54" t="n">
        <v>8</v>
      </c>
      <c r="D793" s="54" t="inlineStr">
        <is>
          <t>A</t>
        </is>
      </c>
      <c r="E793" s="54" t="inlineStr">
        <is>
          <t>Female</t>
        </is>
      </c>
      <c r="F793" s="54" t="n">
        <v>81</v>
      </c>
      <c r="G793" s="54" t="n">
        <v>57</v>
      </c>
      <c r="H793" s="54" t="n">
        <v>74</v>
      </c>
      <c r="I793" s="54" t="n">
        <v>80</v>
      </c>
      <c r="J793" s="54" t="n">
        <v>54</v>
      </c>
      <c r="K793" s="54">
        <f>SUM(F793:J793)</f>
        <v/>
      </c>
      <c r="L793" s="56">
        <f>ROUND(K793/500,4)</f>
        <v/>
      </c>
      <c r="M793" s="54">
        <f>IF(L793&gt;=0.9,"A+",IF(L793&gt;=0.8,"A",IF(L793&gt;=0.7,"B",IF(L793&gt;=0.6,"C",IF(L793&gt;=0.33,"D","F")))))</f>
        <v/>
      </c>
      <c r="N793" s="54">
        <f>IF(L793&gt;=0.33,"PASS","FAIL")</f>
        <v/>
      </c>
      <c r="O793" s="54">
        <f>L793&gt;=0.33</f>
        <v/>
      </c>
      <c r="P793" s="54">
        <f>RANK(L793,$L$2:$L$1001)</f>
        <v/>
      </c>
      <c r="Q793" s="54">
        <f>SUMPRODUCT(($C$2:$C$1001=C793)*($L$2:$L$1001&gt;L793))+1</f>
        <v/>
      </c>
      <c r="R793" s="57" t="n">
        <v>46091</v>
      </c>
      <c r="S793" s="58" t="n">
        <v>0.3541666666666667</v>
      </c>
      <c r="T793" s="59" t="n">
        <v>0.825</v>
      </c>
      <c r="U793" s="55">
        <f>IF(N793="PASS",IF(L793&gt;=0.9,"Excellent performance","Good, keep improving"),"Needs immediate attention")</f>
        <v/>
      </c>
    </row>
    <row r="794" ht="15" customHeight="1" s="39">
      <c r="A794" s="54" t="inlineStr">
        <is>
          <t>STU0793</t>
        </is>
      </c>
      <c r="B794" s="55" t="inlineStr">
        <is>
          <t>Siya Saxena</t>
        </is>
      </c>
      <c r="C794" s="54" t="n">
        <v>1</v>
      </c>
      <c r="D794" s="54" t="inlineStr">
        <is>
          <t>C</t>
        </is>
      </c>
      <c r="E794" s="54" t="inlineStr">
        <is>
          <t>Female</t>
        </is>
      </c>
      <c r="F794" s="54" t="n">
        <v>91</v>
      </c>
      <c r="G794" s="54" t="n">
        <v>98</v>
      </c>
      <c r="H794" s="54" t="n">
        <v>90</v>
      </c>
      <c r="I794" s="54" t="n">
        <v>100</v>
      </c>
      <c r="J794" s="54" t="n">
        <v>75</v>
      </c>
      <c r="K794" s="54">
        <f>SUM(F794:J794)</f>
        <v/>
      </c>
      <c r="L794" s="56">
        <f>ROUND(K794/500,4)</f>
        <v/>
      </c>
      <c r="M794" s="54">
        <f>IF(L794&gt;=0.9,"A+",IF(L794&gt;=0.8,"A",IF(L794&gt;=0.7,"B",IF(L794&gt;=0.6,"C",IF(L794&gt;=0.33,"D","F")))))</f>
        <v/>
      </c>
      <c r="N794" s="54">
        <f>IF(L794&gt;=0.33,"PASS","FAIL")</f>
        <v/>
      </c>
      <c r="O794" s="54">
        <f>L794&gt;=0.33</f>
        <v/>
      </c>
      <c r="P794" s="54">
        <f>RANK(L794,$L$2:$L$1001)</f>
        <v/>
      </c>
      <c r="Q794" s="54">
        <f>SUMPRODUCT(($C$2:$C$1001=C794)*($L$2:$L$1001&gt;L794))+1</f>
        <v/>
      </c>
      <c r="R794" s="57" t="n">
        <v>46091</v>
      </c>
      <c r="S794" s="58" t="n">
        <v>0.40625</v>
      </c>
      <c r="T794" s="59" t="n">
        <v>0.889</v>
      </c>
      <c r="U794" s="55">
        <f>IF(N794="PASS",IF(L794&gt;=0.9,"Excellent performance","Good, keep improving"),"Needs immediate attention")</f>
        <v/>
      </c>
    </row>
    <row r="795" ht="15" customHeight="1" s="39">
      <c r="A795" s="54" t="inlineStr">
        <is>
          <t>STU0794</t>
        </is>
      </c>
      <c r="B795" s="55" t="inlineStr">
        <is>
          <t>Vivaan Ghosh</t>
        </is>
      </c>
      <c r="C795" s="54" t="n">
        <v>4</v>
      </c>
      <c r="D795" s="54" t="inlineStr">
        <is>
          <t>C</t>
        </is>
      </c>
      <c r="E795" s="54" t="inlineStr">
        <is>
          <t>Male</t>
        </is>
      </c>
      <c r="F795" s="54" t="n">
        <v>68</v>
      </c>
      <c r="G795" s="54" t="n">
        <v>86</v>
      </c>
      <c r="H795" s="54" t="n">
        <v>86</v>
      </c>
      <c r="I795" s="54" t="n">
        <v>60</v>
      </c>
      <c r="J795" s="54" t="n">
        <v>90</v>
      </c>
      <c r="K795" s="54">
        <f>SUM(F795:J795)</f>
        <v/>
      </c>
      <c r="L795" s="56">
        <f>ROUND(K795/500,4)</f>
        <v/>
      </c>
      <c r="M795" s="54">
        <f>IF(L795&gt;=0.9,"A+",IF(L795&gt;=0.8,"A",IF(L795&gt;=0.7,"B",IF(L795&gt;=0.6,"C",IF(L795&gt;=0.33,"D","F")))))</f>
        <v/>
      </c>
      <c r="N795" s="54">
        <f>IF(L795&gt;=0.33,"PASS","FAIL")</f>
        <v/>
      </c>
      <c r="O795" s="54">
        <f>L795&gt;=0.33</f>
        <v/>
      </c>
      <c r="P795" s="54">
        <f>RANK(L795,$L$2:$L$1001)</f>
        <v/>
      </c>
      <c r="Q795" s="54">
        <f>SUMPRODUCT(($C$2:$C$1001=C795)*($L$2:$L$1001&gt;L795))+1</f>
        <v/>
      </c>
      <c r="R795" s="57" t="n">
        <v>46091</v>
      </c>
      <c r="S795" s="58" t="n">
        <v>0.4166666666666667</v>
      </c>
      <c r="T795" s="59" t="n">
        <v>0.85</v>
      </c>
      <c r="U795" s="55">
        <f>IF(N795="PASS",IF(L795&gt;=0.9,"Excellent performance","Good, keep improving"),"Needs immediate attention")</f>
        <v/>
      </c>
    </row>
    <row r="796" ht="15" customHeight="1" s="39">
      <c r="A796" s="54" t="inlineStr">
        <is>
          <t>STU0795</t>
        </is>
      </c>
      <c r="B796" s="55" t="inlineStr">
        <is>
          <t>Pooja Yadav</t>
        </is>
      </c>
      <c r="C796" s="54" t="n">
        <v>6</v>
      </c>
      <c r="D796" s="54" t="inlineStr">
        <is>
          <t>C</t>
        </is>
      </c>
      <c r="E796" s="54" t="inlineStr">
        <is>
          <t>Female</t>
        </is>
      </c>
      <c r="F796" s="54" t="n">
        <v>82</v>
      </c>
      <c r="G796" s="54" t="n">
        <v>52</v>
      </c>
      <c r="H796" s="54" t="n">
        <v>67</v>
      </c>
      <c r="I796" s="54" t="n">
        <v>45</v>
      </c>
      <c r="J796" s="54" t="n">
        <v>79</v>
      </c>
      <c r="K796" s="54">
        <f>SUM(F796:J796)</f>
        <v/>
      </c>
      <c r="L796" s="56">
        <f>ROUND(K796/500,4)</f>
        <v/>
      </c>
      <c r="M796" s="54">
        <f>IF(L796&gt;=0.9,"A+",IF(L796&gt;=0.8,"A",IF(L796&gt;=0.7,"B",IF(L796&gt;=0.6,"C",IF(L796&gt;=0.33,"D","F")))))</f>
        <v/>
      </c>
      <c r="N796" s="54">
        <f>IF(L796&gt;=0.33,"PASS","FAIL")</f>
        <v/>
      </c>
      <c r="O796" s="54">
        <f>L796&gt;=0.33</f>
        <v/>
      </c>
      <c r="P796" s="54">
        <f>RANK(L796,$L$2:$L$1001)</f>
        <v/>
      </c>
      <c r="Q796" s="54">
        <f>SUMPRODUCT(($C$2:$C$1001=C796)*($L$2:$L$1001&gt;L796))+1</f>
        <v/>
      </c>
      <c r="R796" s="57" t="n">
        <v>46091</v>
      </c>
      <c r="S796" s="58" t="n">
        <v>0.5</v>
      </c>
      <c r="T796" s="59" t="n">
        <v>0.897</v>
      </c>
      <c r="U796" s="55">
        <f>IF(N796="PASS",IF(L796&gt;=0.9,"Excellent performance","Good, keep improving"),"Needs immediate attention")</f>
        <v/>
      </c>
    </row>
    <row r="797" ht="15" customHeight="1" s="39">
      <c r="A797" s="54" t="inlineStr">
        <is>
          <t>STU0796</t>
        </is>
      </c>
      <c r="B797" s="55" t="inlineStr">
        <is>
          <t>Naveen Dubey</t>
        </is>
      </c>
      <c r="C797" s="54" t="n">
        <v>5</v>
      </c>
      <c r="D797" s="54" t="inlineStr">
        <is>
          <t>C</t>
        </is>
      </c>
      <c r="E797" s="54" t="inlineStr">
        <is>
          <t>Male</t>
        </is>
      </c>
      <c r="F797" s="54" t="n">
        <v>64</v>
      </c>
      <c r="G797" s="54" t="n">
        <v>68</v>
      </c>
      <c r="H797" s="54" t="n">
        <v>61</v>
      </c>
      <c r="I797" s="54" t="n">
        <v>87</v>
      </c>
      <c r="J797" s="54" t="n">
        <v>88</v>
      </c>
      <c r="K797" s="54">
        <f>SUM(F797:J797)</f>
        <v/>
      </c>
      <c r="L797" s="56">
        <f>ROUND(K797/500,4)</f>
        <v/>
      </c>
      <c r="M797" s="54">
        <f>IF(L797&gt;=0.9,"A+",IF(L797&gt;=0.8,"A",IF(L797&gt;=0.7,"B",IF(L797&gt;=0.6,"C",IF(L797&gt;=0.33,"D","F")))))</f>
        <v/>
      </c>
      <c r="N797" s="54">
        <f>IF(L797&gt;=0.33,"PASS","FAIL")</f>
        <v/>
      </c>
      <c r="O797" s="54">
        <f>L797&gt;=0.33</f>
        <v/>
      </c>
      <c r="P797" s="54">
        <f>RANK(L797,$L$2:$L$1001)</f>
        <v/>
      </c>
      <c r="Q797" s="54">
        <f>SUMPRODUCT(($C$2:$C$1001=C797)*($L$2:$L$1001&gt;L797))+1</f>
        <v/>
      </c>
      <c r="R797" s="57" t="n">
        <v>46091</v>
      </c>
      <c r="S797" s="58" t="n">
        <v>0.3541666666666667</v>
      </c>
      <c r="T797" s="59" t="n">
        <v>0.973</v>
      </c>
      <c r="U797" s="55">
        <f>IF(N797="PASS",IF(L797&gt;=0.9,"Excellent performance","Good, keep improving"),"Needs immediate attention")</f>
        <v/>
      </c>
    </row>
    <row r="798" ht="15" customHeight="1" s="39">
      <c r="A798" s="54" t="inlineStr">
        <is>
          <t>STU0797</t>
        </is>
      </c>
      <c r="B798" s="55" t="inlineStr">
        <is>
          <t>Siddharth Chowdhury</t>
        </is>
      </c>
      <c r="C798" s="54" t="n">
        <v>2</v>
      </c>
      <c r="D798" s="54" t="inlineStr">
        <is>
          <t>C</t>
        </is>
      </c>
      <c r="E798" s="54" t="inlineStr">
        <is>
          <t>Male</t>
        </is>
      </c>
      <c r="F798" s="54" t="n">
        <v>71</v>
      </c>
      <c r="G798" s="54" t="n">
        <v>58</v>
      </c>
      <c r="H798" s="54" t="n">
        <v>73</v>
      </c>
      <c r="I798" s="54" t="n">
        <v>72</v>
      </c>
      <c r="J798" s="54" t="n">
        <v>71</v>
      </c>
      <c r="K798" s="54">
        <f>SUM(F798:J798)</f>
        <v/>
      </c>
      <c r="L798" s="56">
        <f>ROUND(K798/500,4)</f>
        <v/>
      </c>
      <c r="M798" s="54">
        <f>IF(L798&gt;=0.9,"A+",IF(L798&gt;=0.8,"A",IF(L798&gt;=0.7,"B",IF(L798&gt;=0.6,"C",IF(L798&gt;=0.33,"D","F")))))</f>
        <v/>
      </c>
      <c r="N798" s="54">
        <f>IF(L798&gt;=0.33,"PASS","FAIL")</f>
        <v/>
      </c>
      <c r="O798" s="54">
        <f>L798&gt;=0.33</f>
        <v/>
      </c>
      <c r="P798" s="54">
        <f>RANK(L798,$L$2:$L$1001)</f>
        <v/>
      </c>
      <c r="Q798" s="54">
        <f>SUMPRODUCT(($C$2:$C$1001=C798)*($L$2:$L$1001&gt;L798))+1</f>
        <v/>
      </c>
      <c r="R798" s="57" t="n">
        <v>46091</v>
      </c>
      <c r="S798" s="58" t="n">
        <v>0.3333333333333333</v>
      </c>
      <c r="T798" s="59" t="n">
        <v>0.979</v>
      </c>
      <c r="U798" s="55">
        <f>IF(N798="PASS",IF(L798&gt;=0.9,"Excellent performance","Good, keep improving"),"Needs immediate attention")</f>
        <v/>
      </c>
    </row>
    <row r="799" ht="15" customHeight="1" s="39">
      <c r="A799" s="54" t="inlineStr">
        <is>
          <t>STU0798</t>
        </is>
      </c>
      <c r="B799" s="55" t="inlineStr">
        <is>
          <t>Yug Arora</t>
        </is>
      </c>
      <c r="C799" s="54" t="n">
        <v>4</v>
      </c>
      <c r="D799" s="54" t="inlineStr">
        <is>
          <t>A</t>
        </is>
      </c>
      <c r="E799" s="54" t="inlineStr">
        <is>
          <t>Male</t>
        </is>
      </c>
      <c r="F799" s="54" t="n">
        <v>51</v>
      </c>
      <c r="G799" s="54" t="n">
        <v>37</v>
      </c>
      <c r="H799" s="54" t="n">
        <v>29</v>
      </c>
      <c r="I799" s="54" t="n">
        <v>69</v>
      </c>
      <c r="J799" s="54" t="n">
        <v>40</v>
      </c>
      <c r="K799" s="54">
        <f>SUM(F799:J799)</f>
        <v/>
      </c>
      <c r="L799" s="56">
        <f>ROUND(K799/500,4)</f>
        <v/>
      </c>
      <c r="M799" s="54">
        <f>IF(L799&gt;=0.9,"A+",IF(L799&gt;=0.8,"A",IF(L799&gt;=0.7,"B",IF(L799&gt;=0.6,"C",IF(L799&gt;=0.33,"D","F")))))</f>
        <v/>
      </c>
      <c r="N799" s="54">
        <f>IF(L799&gt;=0.33,"PASS","FAIL")</f>
        <v/>
      </c>
      <c r="O799" s="54">
        <f>L799&gt;=0.33</f>
        <v/>
      </c>
      <c r="P799" s="54">
        <f>RANK(L799,$L$2:$L$1001)</f>
        <v/>
      </c>
      <c r="Q799" s="54">
        <f>SUMPRODUCT(($C$2:$C$1001=C799)*($L$2:$L$1001&gt;L799))+1</f>
        <v/>
      </c>
      <c r="R799" s="57" t="n">
        <v>46091</v>
      </c>
      <c r="S799" s="58" t="n">
        <v>0.3645833333333333</v>
      </c>
      <c r="T799" s="59" t="n">
        <v>0.835</v>
      </c>
      <c r="U799" s="55">
        <f>IF(N799="PASS",IF(L799&gt;=0.9,"Excellent performance","Good, keep improving"),"Needs immediate attention")</f>
        <v/>
      </c>
    </row>
    <row r="800" ht="15" customHeight="1" s="39">
      <c r="A800" s="54" t="inlineStr">
        <is>
          <t>STU0799</t>
        </is>
      </c>
      <c r="B800" s="55" t="inlineStr">
        <is>
          <t>Karan Saxena</t>
        </is>
      </c>
      <c r="C800" s="54" t="n">
        <v>5</v>
      </c>
      <c r="D800" s="54" t="inlineStr">
        <is>
          <t>D</t>
        </is>
      </c>
      <c r="E800" s="54" t="inlineStr">
        <is>
          <t>Male</t>
        </is>
      </c>
      <c r="F800" s="54" t="n">
        <v>55</v>
      </c>
      <c r="G800" s="54" t="n">
        <v>72</v>
      </c>
      <c r="H800" s="54" t="n">
        <v>81</v>
      </c>
      <c r="I800" s="54" t="n">
        <v>66</v>
      </c>
      <c r="J800" s="54" t="n">
        <v>58</v>
      </c>
      <c r="K800" s="54">
        <f>SUM(F800:J800)</f>
        <v/>
      </c>
      <c r="L800" s="56">
        <f>ROUND(K800/500,4)</f>
        <v/>
      </c>
      <c r="M800" s="54">
        <f>IF(L800&gt;=0.9,"A+",IF(L800&gt;=0.8,"A",IF(L800&gt;=0.7,"B",IF(L800&gt;=0.6,"C",IF(L800&gt;=0.33,"D","F")))))</f>
        <v/>
      </c>
      <c r="N800" s="54">
        <f>IF(L800&gt;=0.33,"PASS","FAIL")</f>
        <v/>
      </c>
      <c r="O800" s="54">
        <f>L800&gt;=0.33</f>
        <v/>
      </c>
      <c r="P800" s="54">
        <f>RANK(L800,$L$2:$L$1001)</f>
        <v/>
      </c>
      <c r="Q800" s="54">
        <f>SUMPRODUCT(($C$2:$C$1001=C800)*($L$2:$L$1001&gt;L800))+1</f>
        <v/>
      </c>
      <c r="R800" s="57" t="n">
        <v>46091</v>
      </c>
      <c r="S800" s="58" t="n">
        <v>0.4583333333333333</v>
      </c>
      <c r="T800" s="59" t="n">
        <v>0.8149999999999999</v>
      </c>
      <c r="U800" s="55">
        <f>IF(N800="PASS",IF(L800&gt;=0.9,"Excellent performance","Good, keep improving"),"Needs immediate attention")</f>
        <v/>
      </c>
    </row>
    <row r="801" ht="15" customHeight="1" s="39">
      <c r="A801" s="54" t="inlineStr">
        <is>
          <t>STU0800</t>
        </is>
      </c>
      <c r="B801" s="55" t="inlineStr">
        <is>
          <t>Kavya Malhotra</t>
        </is>
      </c>
      <c r="C801" s="54" t="n">
        <v>6</v>
      </c>
      <c r="D801" s="54" t="inlineStr">
        <is>
          <t>D</t>
        </is>
      </c>
      <c r="E801" s="54" t="inlineStr">
        <is>
          <t>Female</t>
        </is>
      </c>
      <c r="F801" s="54" t="n">
        <v>69</v>
      </c>
      <c r="G801" s="54" t="n">
        <v>57</v>
      </c>
      <c r="H801" s="54" t="n">
        <v>73</v>
      </c>
      <c r="I801" s="54" t="n">
        <v>71</v>
      </c>
      <c r="J801" s="54" t="n">
        <v>68</v>
      </c>
      <c r="K801" s="54">
        <f>SUM(F801:J801)</f>
        <v/>
      </c>
      <c r="L801" s="56">
        <f>ROUND(K801/500,4)</f>
        <v/>
      </c>
      <c r="M801" s="54">
        <f>IF(L801&gt;=0.9,"A+",IF(L801&gt;=0.8,"A",IF(L801&gt;=0.7,"B",IF(L801&gt;=0.6,"C",IF(L801&gt;=0.33,"D","F")))))</f>
        <v/>
      </c>
      <c r="N801" s="54">
        <f>IF(L801&gt;=0.33,"PASS","FAIL")</f>
        <v/>
      </c>
      <c r="O801" s="54">
        <f>L801&gt;=0.33</f>
        <v/>
      </c>
      <c r="P801" s="54">
        <f>RANK(L801,$L$2:$L$1001)</f>
        <v/>
      </c>
      <c r="Q801" s="54">
        <f>SUMPRODUCT(($C$2:$C$1001=C801)*($L$2:$L$1001&gt;L801))+1</f>
        <v/>
      </c>
      <c r="R801" s="57" t="n">
        <v>46091</v>
      </c>
      <c r="S801" s="58" t="n">
        <v>0.4270833333333333</v>
      </c>
      <c r="T801" s="59" t="n">
        <v>0.8100000000000001</v>
      </c>
      <c r="U801" s="55">
        <f>IF(N801="PASS",IF(L801&gt;=0.9,"Excellent performance","Good, keep improving"),"Needs immediate attention")</f>
        <v/>
      </c>
    </row>
    <row r="802" ht="15" customHeight="1" s="39">
      <c r="A802" s="54" t="inlineStr">
        <is>
          <t>STU0801</t>
        </is>
      </c>
      <c r="B802" s="55" t="inlineStr">
        <is>
          <t>Reyansh Reddy</t>
        </is>
      </c>
      <c r="C802" s="54" t="n">
        <v>8</v>
      </c>
      <c r="D802" s="54" t="inlineStr">
        <is>
          <t>D</t>
        </is>
      </c>
      <c r="E802" s="54" t="inlineStr">
        <is>
          <t>Male</t>
        </is>
      </c>
      <c r="F802" s="54" t="n">
        <v>80</v>
      </c>
      <c r="G802" s="54" t="n">
        <v>90</v>
      </c>
      <c r="H802" s="54" t="n">
        <v>91</v>
      </c>
      <c r="I802" s="54" t="n">
        <v>98</v>
      </c>
      <c r="J802" s="54" t="n">
        <v>95</v>
      </c>
      <c r="K802" s="54">
        <f>SUM(F802:J802)</f>
        <v/>
      </c>
      <c r="L802" s="56">
        <f>ROUND(K802/500,4)</f>
        <v/>
      </c>
      <c r="M802" s="54">
        <f>IF(L802&gt;=0.9,"A+",IF(L802&gt;=0.8,"A",IF(L802&gt;=0.7,"B",IF(L802&gt;=0.6,"C",IF(L802&gt;=0.33,"D","F")))))</f>
        <v/>
      </c>
      <c r="N802" s="54">
        <f>IF(L802&gt;=0.33,"PASS","FAIL")</f>
        <v/>
      </c>
      <c r="O802" s="54">
        <f>L802&gt;=0.33</f>
        <v/>
      </c>
      <c r="P802" s="54">
        <f>RANK(L802,$L$2:$L$1001)</f>
        <v/>
      </c>
      <c r="Q802" s="54">
        <f>SUMPRODUCT(($C$2:$C$1001=C802)*($L$2:$L$1001&gt;L802))+1</f>
        <v/>
      </c>
      <c r="R802" s="57" t="n">
        <v>46091</v>
      </c>
      <c r="S802" s="58" t="n">
        <v>0.5104166666666666</v>
      </c>
      <c r="T802" s="59" t="n">
        <v>0.892</v>
      </c>
      <c r="U802" s="55">
        <f>IF(N802="PASS",IF(L802&gt;=0.9,"Excellent performance","Good, keep improving"),"Needs immediate attention")</f>
        <v/>
      </c>
    </row>
    <row r="803" ht="15" customHeight="1" s="39">
      <c r="A803" s="54" t="inlineStr">
        <is>
          <t>STU0802</t>
        </is>
      </c>
      <c r="B803" s="55" t="inlineStr">
        <is>
          <t>Meera Sharma</t>
        </is>
      </c>
      <c r="C803" s="54" t="n">
        <v>4</v>
      </c>
      <c r="D803" s="54" t="inlineStr">
        <is>
          <t>C</t>
        </is>
      </c>
      <c r="E803" s="54" t="inlineStr">
        <is>
          <t>Female</t>
        </is>
      </c>
      <c r="F803" s="54" t="n">
        <v>79</v>
      </c>
      <c r="G803" s="54" t="n">
        <v>80</v>
      </c>
      <c r="H803" s="54" t="n">
        <v>84</v>
      </c>
      <c r="I803" s="54" t="n">
        <v>66</v>
      </c>
      <c r="J803" s="54" t="n">
        <v>59</v>
      </c>
      <c r="K803" s="54">
        <f>SUM(F803:J803)</f>
        <v/>
      </c>
      <c r="L803" s="56">
        <f>ROUND(K803/500,4)</f>
        <v/>
      </c>
      <c r="M803" s="54">
        <f>IF(L803&gt;=0.9,"A+",IF(L803&gt;=0.8,"A",IF(L803&gt;=0.7,"B",IF(L803&gt;=0.6,"C",IF(L803&gt;=0.33,"D","F")))))</f>
        <v/>
      </c>
      <c r="N803" s="54">
        <f>IF(L803&gt;=0.33,"PASS","FAIL")</f>
        <v/>
      </c>
      <c r="O803" s="54">
        <f>L803&gt;=0.33</f>
        <v/>
      </c>
      <c r="P803" s="54">
        <f>RANK(L803,$L$2:$L$1001)</f>
        <v/>
      </c>
      <c r="Q803" s="54">
        <f>SUMPRODUCT(($C$2:$C$1001=C803)*($L$2:$L$1001&gt;L803))+1</f>
        <v/>
      </c>
      <c r="R803" s="57" t="n">
        <v>46091</v>
      </c>
      <c r="S803" s="58" t="n">
        <v>0.4479166666666667</v>
      </c>
      <c r="T803" s="59" t="n">
        <v>0.9389999999999999</v>
      </c>
      <c r="U803" s="55">
        <f>IF(N803="PASS",IF(L803&gt;=0.9,"Excellent performance","Good, keep improving"),"Needs immediate attention")</f>
        <v/>
      </c>
    </row>
    <row r="804" ht="15" customHeight="1" s="39">
      <c r="A804" s="54" t="inlineStr">
        <is>
          <t>STU0803</t>
        </is>
      </c>
      <c r="B804" s="55" t="inlineStr">
        <is>
          <t>Anika Chauhan</t>
        </is>
      </c>
      <c r="C804" s="54" t="n">
        <v>6</v>
      </c>
      <c r="D804" s="54" t="inlineStr">
        <is>
          <t>B</t>
        </is>
      </c>
      <c r="E804" s="54" t="inlineStr">
        <is>
          <t>Female</t>
        </is>
      </c>
      <c r="F804" s="54" t="n">
        <v>44</v>
      </c>
      <c r="G804" s="54" t="n">
        <v>69</v>
      </c>
      <c r="H804" s="54" t="n">
        <v>64</v>
      </c>
      <c r="I804" s="54" t="n">
        <v>81</v>
      </c>
      <c r="J804" s="54" t="n">
        <v>53</v>
      </c>
      <c r="K804" s="54">
        <f>SUM(F804:J804)</f>
        <v/>
      </c>
      <c r="L804" s="56">
        <f>ROUND(K804/500,4)</f>
        <v/>
      </c>
      <c r="M804" s="54">
        <f>IF(L804&gt;=0.9,"A+",IF(L804&gt;=0.8,"A",IF(L804&gt;=0.7,"B",IF(L804&gt;=0.6,"C",IF(L804&gt;=0.33,"D","F")))))</f>
        <v/>
      </c>
      <c r="N804" s="54">
        <f>IF(L804&gt;=0.33,"PASS","FAIL")</f>
        <v/>
      </c>
      <c r="O804" s="54">
        <f>L804&gt;=0.33</f>
        <v/>
      </c>
      <c r="P804" s="54">
        <f>RANK(L804,$L$2:$L$1001)</f>
        <v/>
      </c>
      <c r="Q804" s="54">
        <f>SUMPRODUCT(($C$2:$C$1001=C804)*($L$2:$L$1001&gt;L804))+1</f>
        <v/>
      </c>
      <c r="R804" s="57" t="n">
        <v>46091</v>
      </c>
      <c r="S804" s="58" t="n">
        <v>0.34375</v>
      </c>
      <c r="T804" s="59" t="n">
        <v>0.9429999999999999</v>
      </c>
      <c r="U804" s="55">
        <f>IF(N804="PASS",IF(L804&gt;=0.9,"Excellent performance","Good, keep improving"),"Needs immediate attention")</f>
        <v/>
      </c>
    </row>
    <row r="805" ht="15" customHeight="1" s="39">
      <c r="A805" s="54" t="inlineStr">
        <is>
          <t>STU0804</t>
        </is>
      </c>
      <c r="B805" s="55" t="inlineStr">
        <is>
          <t>Kabir Bansal</t>
        </is>
      </c>
      <c r="C805" s="54" t="n">
        <v>10</v>
      </c>
      <c r="D805" s="54" t="inlineStr">
        <is>
          <t>B</t>
        </is>
      </c>
      <c r="E805" s="54" t="inlineStr">
        <is>
          <t>Male</t>
        </is>
      </c>
      <c r="F805" s="54" t="n">
        <v>78</v>
      </c>
      <c r="G805" s="54" t="n">
        <v>92</v>
      </c>
      <c r="H805" s="54" t="n">
        <v>80</v>
      </c>
      <c r="I805" s="54" t="n">
        <v>70</v>
      </c>
      <c r="J805" s="54" t="n">
        <v>75</v>
      </c>
      <c r="K805" s="54">
        <f>SUM(F805:J805)</f>
        <v/>
      </c>
      <c r="L805" s="56">
        <f>ROUND(K805/500,4)</f>
        <v/>
      </c>
      <c r="M805" s="54">
        <f>IF(L805&gt;=0.9,"A+",IF(L805&gt;=0.8,"A",IF(L805&gt;=0.7,"B",IF(L805&gt;=0.6,"C",IF(L805&gt;=0.33,"D","F")))))</f>
        <v/>
      </c>
      <c r="N805" s="54">
        <f>IF(L805&gt;=0.33,"PASS","FAIL")</f>
        <v/>
      </c>
      <c r="O805" s="54">
        <f>L805&gt;=0.33</f>
        <v/>
      </c>
      <c r="P805" s="54">
        <f>RANK(L805,$L$2:$L$1001)</f>
        <v/>
      </c>
      <c r="Q805" s="54">
        <f>SUMPRODUCT(($C$2:$C$1001=C805)*($L$2:$L$1001&gt;L805))+1</f>
        <v/>
      </c>
      <c r="R805" s="57" t="n">
        <v>46091</v>
      </c>
      <c r="S805" s="58" t="n">
        <v>0.4479166666666667</v>
      </c>
      <c r="T805" s="59" t="n">
        <v>0.798</v>
      </c>
      <c r="U805" s="55">
        <f>IF(N805="PASS",IF(L805&gt;=0.9,"Excellent performance","Good, keep improving"),"Needs immediate attention")</f>
        <v/>
      </c>
    </row>
    <row r="806" ht="15" customHeight="1" s="39">
      <c r="A806" s="54" t="inlineStr">
        <is>
          <t>STU0805</t>
        </is>
      </c>
      <c r="B806" s="55" t="inlineStr">
        <is>
          <t>Diya Mehta</t>
        </is>
      </c>
      <c r="C806" s="54" t="n">
        <v>2</v>
      </c>
      <c r="D806" s="54" t="inlineStr">
        <is>
          <t>A</t>
        </is>
      </c>
      <c r="E806" s="54" t="inlineStr">
        <is>
          <t>Female</t>
        </is>
      </c>
      <c r="F806" s="54" t="n">
        <v>66</v>
      </c>
      <c r="G806" s="54" t="n">
        <v>63</v>
      </c>
      <c r="H806" s="54" t="n">
        <v>73</v>
      </c>
      <c r="I806" s="54" t="n">
        <v>71</v>
      </c>
      <c r="J806" s="54" t="n">
        <v>69</v>
      </c>
      <c r="K806" s="54">
        <f>SUM(F806:J806)</f>
        <v/>
      </c>
      <c r="L806" s="56">
        <f>ROUND(K806/500,4)</f>
        <v/>
      </c>
      <c r="M806" s="54">
        <f>IF(L806&gt;=0.9,"A+",IF(L806&gt;=0.8,"A",IF(L806&gt;=0.7,"B",IF(L806&gt;=0.6,"C",IF(L806&gt;=0.33,"D","F")))))</f>
        <v/>
      </c>
      <c r="N806" s="54">
        <f>IF(L806&gt;=0.33,"PASS","FAIL")</f>
        <v/>
      </c>
      <c r="O806" s="54">
        <f>L806&gt;=0.33</f>
        <v/>
      </c>
      <c r="P806" s="54">
        <f>RANK(L806,$L$2:$L$1001)</f>
        <v/>
      </c>
      <c r="Q806" s="54">
        <f>SUMPRODUCT(($C$2:$C$1001=C806)*($L$2:$L$1001&gt;L806))+1</f>
        <v/>
      </c>
      <c r="R806" s="57" t="n">
        <v>46091</v>
      </c>
      <c r="S806" s="58" t="n">
        <v>0.4895833333333333</v>
      </c>
      <c r="T806" s="59" t="n">
        <v>0.89</v>
      </c>
      <c r="U806" s="55">
        <f>IF(N806="PASS",IF(L806&gt;=0.9,"Excellent performance","Good, keep improving"),"Needs immediate attention")</f>
        <v/>
      </c>
    </row>
    <row r="807" ht="15" customHeight="1" s="39">
      <c r="A807" s="54" t="inlineStr">
        <is>
          <t>STU0806</t>
        </is>
      </c>
      <c r="B807" s="55" t="inlineStr">
        <is>
          <t>Rajat Singh</t>
        </is>
      </c>
      <c r="C807" s="54" t="n">
        <v>9</v>
      </c>
      <c r="D807" s="54" t="inlineStr">
        <is>
          <t>A</t>
        </is>
      </c>
      <c r="E807" s="54" t="inlineStr">
        <is>
          <t>Male</t>
        </is>
      </c>
      <c r="F807" s="54" t="n">
        <v>80</v>
      </c>
      <c r="G807" s="54" t="n">
        <v>77</v>
      </c>
      <c r="H807" s="54" t="n">
        <v>73</v>
      </c>
      <c r="I807" s="54" t="n">
        <v>68</v>
      </c>
      <c r="J807" s="54" t="n">
        <v>92</v>
      </c>
      <c r="K807" s="54">
        <f>SUM(F807:J807)</f>
        <v/>
      </c>
      <c r="L807" s="56">
        <f>ROUND(K807/500,4)</f>
        <v/>
      </c>
      <c r="M807" s="54">
        <f>IF(L807&gt;=0.9,"A+",IF(L807&gt;=0.8,"A",IF(L807&gt;=0.7,"B",IF(L807&gt;=0.6,"C",IF(L807&gt;=0.33,"D","F")))))</f>
        <v/>
      </c>
      <c r="N807" s="54">
        <f>IF(L807&gt;=0.33,"PASS","FAIL")</f>
        <v/>
      </c>
      <c r="O807" s="54">
        <f>L807&gt;=0.33</f>
        <v/>
      </c>
      <c r="P807" s="54">
        <f>RANK(L807,$L$2:$L$1001)</f>
        <v/>
      </c>
      <c r="Q807" s="54">
        <f>SUMPRODUCT(($C$2:$C$1001=C807)*($L$2:$L$1001&gt;L807))+1</f>
        <v/>
      </c>
      <c r="R807" s="57" t="n">
        <v>46091</v>
      </c>
      <c r="S807" s="58" t="n">
        <v>0.4479166666666667</v>
      </c>
      <c r="T807" s="59" t="n">
        <v>0.882</v>
      </c>
      <c r="U807" s="55">
        <f>IF(N807="PASS",IF(L807&gt;=0.9,"Excellent performance","Good, keep improving"),"Needs immediate attention")</f>
        <v/>
      </c>
    </row>
    <row r="808" ht="15" customHeight="1" s="39">
      <c r="A808" s="54" t="inlineStr">
        <is>
          <t>STU0807</t>
        </is>
      </c>
      <c r="B808" s="55" t="inlineStr">
        <is>
          <t>Tara Nair</t>
        </is>
      </c>
      <c r="C808" s="54" t="n">
        <v>8</v>
      </c>
      <c r="D808" s="54" t="inlineStr">
        <is>
          <t>B</t>
        </is>
      </c>
      <c r="E808" s="54" t="inlineStr">
        <is>
          <t>Female</t>
        </is>
      </c>
      <c r="F808" s="54" t="n">
        <v>74</v>
      </c>
      <c r="G808" s="54" t="n">
        <v>56</v>
      </c>
      <c r="H808" s="54" t="n">
        <v>52</v>
      </c>
      <c r="I808" s="54" t="n">
        <v>41</v>
      </c>
      <c r="J808" s="54" t="n">
        <v>41</v>
      </c>
      <c r="K808" s="54">
        <f>SUM(F808:J808)</f>
        <v/>
      </c>
      <c r="L808" s="56">
        <f>ROUND(K808/500,4)</f>
        <v/>
      </c>
      <c r="M808" s="54">
        <f>IF(L808&gt;=0.9,"A+",IF(L808&gt;=0.8,"A",IF(L808&gt;=0.7,"B",IF(L808&gt;=0.6,"C",IF(L808&gt;=0.33,"D","F")))))</f>
        <v/>
      </c>
      <c r="N808" s="54">
        <f>IF(L808&gt;=0.33,"PASS","FAIL")</f>
        <v/>
      </c>
      <c r="O808" s="54">
        <f>L808&gt;=0.33</f>
        <v/>
      </c>
      <c r="P808" s="54">
        <f>RANK(L808,$L$2:$L$1001)</f>
        <v/>
      </c>
      <c r="Q808" s="54">
        <f>SUMPRODUCT(($C$2:$C$1001=C808)*($L$2:$L$1001&gt;L808))+1</f>
        <v/>
      </c>
      <c r="R808" s="57" t="n">
        <v>46091</v>
      </c>
      <c r="S808" s="58" t="n">
        <v>0.40625</v>
      </c>
      <c r="T808" s="59" t="n">
        <v>0.839</v>
      </c>
      <c r="U808" s="55">
        <f>IF(N808="PASS",IF(L808&gt;=0.9,"Excellent performance","Good, keep improving"),"Needs immediate attention")</f>
        <v/>
      </c>
    </row>
    <row r="809" ht="15" customHeight="1" s="39">
      <c r="A809" s="54" t="inlineStr">
        <is>
          <t>STU0808</t>
        </is>
      </c>
      <c r="B809" s="55" t="inlineStr">
        <is>
          <t>Arjun Dubey</t>
        </is>
      </c>
      <c r="C809" s="54" t="n">
        <v>11</v>
      </c>
      <c r="D809" s="54" t="inlineStr">
        <is>
          <t>A</t>
        </is>
      </c>
      <c r="E809" s="54" t="inlineStr">
        <is>
          <t>Male</t>
        </is>
      </c>
      <c r="F809" s="54" t="n">
        <v>57</v>
      </c>
      <c r="G809" s="54" t="n">
        <v>57</v>
      </c>
      <c r="H809" s="54" t="n">
        <v>68</v>
      </c>
      <c r="I809" s="54" t="n">
        <v>65</v>
      </c>
      <c r="J809" s="54" t="n">
        <v>85</v>
      </c>
      <c r="K809" s="54">
        <f>SUM(F809:J809)</f>
        <v/>
      </c>
      <c r="L809" s="56">
        <f>ROUND(K809/500,4)</f>
        <v/>
      </c>
      <c r="M809" s="54">
        <f>IF(L809&gt;=0.9,"A+",IF(L809&gt;=0.8,"A",IF(L809&gt;=0.7,"B",IF(L809&gt;=0.6,"C",IF(L809&gt;=0.33,"D","F")))))</f>
        <v/>
      </c>
      <c r="N809" s="54">
        <f>IF(L809&gt;=0.33,"PASS","FAIL")</f>
        <v/>
      </c>
      <c r="O809" s="54">
        <f>L809&gt;=0.33</f>
        <v/>
      </c>
      <c r="P809" s="54">
        <f>RANK(L809,$L$2:$L$1001)</f>
        <v/>
      </c>
      <c r="Q809" s="54">
        <f>SUMPRODUCT(($C$2:$C$1001=C809)*($L$2:$L$1001&gt;L809))+1</f>
        <v/>
      </c>
      <c r="R809" s="57" t="n">
        <v>46091</v>
      </c>
      <c r="S809" s="58" t="n">
        <v>0.4479166666666667</v>
      </c>
      <c r="T809" s="59" t="n">
        <v>0.823</v>
      </c>
      <c r="U809" s="55">
        <f>IF(N809="PASS",IF(L809&gt;=0.9,"Excellent performance","Good, keep improving"),"Needs immediate attention")</f>
        <v/>
      </c>
    </row>
    <row r="810" ht="15" customHeight="1" s="39">
      <c r="A810" s="54" t="inlineStr">
        <is>
          <t>STU0809</t>
        </is>
      </c>
      <c r="B810" s="55" t="inlineStr">
        <is>
          <t>Neha Patel</t>
        </is>
      </c>
      <c r="C810" s="54" t="n">
        <v>9</v>
      </c>
      <c r="D810" s="54" t="inlineStr">
        <is>
          <t>A</t>
        </is>
      </c>
      <c r="E810" s="54" t="inlineStr">
        <is>
          <t>Female</t>
        </is>
      </c>
      <c r="F810" s="54" t="n">
        <v>66</v>
      </c>
      <c r="G810" s="54" t="n">
        <v>58</v>
      </c>
      <c r="H810" s="54" t="n">
        <v>73</v>
      </c>
      <c r="I810" s="54" t="n">
        <v>71</v>
      </c>
      <c r="J810" s="54" t="n">
        <v>65</v>
      </c>
      <c r="K810" s="54">
        <f>SUM(F810:J810)</f>
        <v/>
      </c>
      <c r="L810" s="56">
        <f>ROUND(K810/500,4)</f>
        <v/>
      </c>
      <c r="M810" s="54">
        <f>IF(L810&gt;=0.9,"A+",IF(L810&gt;=0.8,"A",IF(L810&gt;=0.7,"B",IF(L810&gt;=0.6,"C",IF(L810&gt;=0.33,"D","F")))))</f>
        <v/>
      </c>
      <c r="N810" s="54">
        <f>IF(L810&gt;=0.33,"PASS","FAIL")</f>
        <v/>
      </c>
      <c r="O810" s="54">
        <f>L810&gt;=0.33</f>
        <v/>
      </c>
      <c r="P810" s="54">
        <f>RANK(L810,$L$2:$L$1001)</f>
        <v/>
      </c>
      <c r="Q810" s="54">
        <f>SUMPRODUCT(($C$2:$C$1001=C810)*($L$2:$L$1001&gt;L810))+1</f>
        <v/>
      </c>
      <c r="R810" s="57" t="n">
        <v>46091</v>
      </c>
      <c r="S810" s="58" t="n">
        <v>0.3645833333333333</v>
      </c>
      <c r="T810" s="59" t="n">
        <v>0.777</v>
      </c>
      <c r="U810" s="55">
        <f>IF(N810="PASS",IF(L810&gt;=0.9,"Excellent performance","Good, keep improving"),"Needs immediate attention")</f>
        <v/>
      </c>
    </row>
    <row r="811" ht="15" customHeight="1" s="39">
      <c r="A811" s="54" t="inlineStr">
        <is>
          <t>STU0810</t>
        </is>
      </c>
      <c r="B811" s="55" t="inlineStr">
        <is>
          <t>Aarush Trivedi</t>
        </is>
      </c>
      <c r="C811" s="54" t="n">
        <v>5</v>
      </c>
      <c r="D811" s="54" t="inlineStr">
        <is>
          <t>A</t>
        </is>
      </c>
      <c r="E811" s="54" t="inlineStr">
        <is>
          <t>Male</t>
        </is>
      </c>
      <c r="F811" s="54" t="n">
        <v>65</v>
      </c>
      <c r="G811" s="54" t="n">
        <v>61</v>
      </c>
      <c r="H811" s="54" t="n">
        <v>76</v>
      </c>
      <c r="I811" s="54" t="n">
        <v>66</v>
      </c>
      <c r="J811" s="54" t="n">
        <v>51</v>
      </c>
      <c r="K811" s="54">
        <f>SUM(F811:J811)</f>
        <v/>
      </c>
      <c r="L811" s="56">
        <f>ROUND(K811/500,4)</f>
        <v/>
      </c>
      <c r="M811" s="54">
        <f>IF(L811&gt;=0.9,"A+",IF(L811&gt;=0.8,"A",IF(L811&gt;=0.7,"B",IF(L811&gt;=0.6,"C",IF(L811&gt;=0.33,"D","F")))))</f>
        <v/>
      </c>
      <c r="N811" s="54">
        <f>IF(L811&gt;=0.33,"PASS","FAIL")</f>
        <v/>
      </c>
      <c r="O811" s="54">
        <f>L811&gt;=0.33</f>
        <v/>
      </c>
      <c r="P811" s="54">
        <f>RANK(L811,$L$2:$L$1001)</f>
        <v/>
      </c>
      <c r="Q811" s="54">
        <f>SUMPRODUCT(($C$2:$C$1001=C811)*($L$2:$L$1001&gt;L811))+1</f>
        <v/>
      </c>
      <c r="R811" s="57" t="n">
        <v>46091</v>
      </c>
      <c r="S811" s="58" t="n">
        <v>0.4270833333333333</v>
      </c>
      <c r="T811" s="59" t="n">
        <v>0.846</v>
      </c>
      <c r="U811" s="55">
        <f>IF(N811="PASS",IF(L811&gt;=0.9,"Excellent performance","Good, keep improving"),"Needs immediate attention")</f>
        <v/>
      </c>
    </row>
    <row r="812" ht="15" customHeight="1" s="39">
      <c r="A812" s="54" t="inlineStr">
        <is>
          <t>STU0811</t>
        </is>
      </c>
      <c r="B812" s="55" t="inlineStr">
        <is>
          <t>Fatima Mukherjee</t>
        </is>
      </c>
      <c r="C812" s="54" t="n">
        <v>4</v>
      </c>
      <c r="D812" s="54" t="inlineStr">
        <is>
          <t>A</t>
        </is>
      </c>
      <c r="E812" s="54" t="inlineStr">
        <is>
          <t>Female</t>
        </is>
      </c>
      <c r="F812" s="54" t="n">
        <v>72</v>
      </c>
      <c r="G812" s="54" t="n">
        <v>76</v>
      </c>
      <c r="H812" s="54" t="n">
        <v>73</v>
      </c>
      <c r="I812" s="54" t="n">
        <v>43</v>
      </c>
      <c r="J812" s="54" t="n">
        <v>48</v>
      </c>
      <c r="K812" s="54">
        <f>SUM(F812:J812)</f>
        <v/>
      </c>
      <c r="L812" s="56">
        <f>ROUND(K812/500,4)</f>
        <v/>
      </c>
      <c r="M812" s="54">
        <f>IF(L812&gt;=0.9,"A+",IF(L812&gt;=0.8,"A",IF(L812&gt;=0.7,"B",IF(L812&gt;=0.6,"C",IF(L812&gt;=0.33,"D","F")))))</f>
        <v/>
      </c>
      <c r="N812" s="54">
        <f>IF(L812&gt;=0.33,"PASS","FAIL")</f>
        <v/>
      </c>
      <c r="O812" s="54">
        <f>L812&gt;=0.33</f>
        <v/>
      </c>
      <c r="P812" s="54">
        <f>RANK(L812,$L$2:$L$1001)</f>
        <v/>
      </c>
      <c r="Q812" s="54">
        <f>SUMPRODUCT(($C$2:$C$1001=C812)*($L$2:$L$1001&gt;L812))+1</f>
        <v/>
      </c>
      <c r="R812" s="57" t="n">
        <v>46091</v>
      </c>
      <c r="S812" s="58" t="n">
        <v>0.34375</v>
      </c>
      <c r="T812" s="59" t="n">
        <v>0.8179999999999999</v>
      </c>
      <c r="U812" s="55">
        <f>IF(N812="PASS",IF(L812&gt;=0.9,"Excellent performance","Good, keep improving"),"Needs immediate attention")</f>
        <v/>
      </c>
    </row>
    <row r="813" ht="15" customHeight="1" s="39">
      <c r="A813" s="54" t="inlineStr">
        <is>
          <t>STU0812</t>
        </is>
      </c>
      <c r="B813" s="55" t="inlineStr">
        <is>
          <t>Aadhya Iyer</t>
        </is>
      </c>
      <c r="C813" s="54" t="n">
        <v>6</v>
      </c>
      <c r="D813" s="54" t="inlineStr">
        <is>
          <t>A</t>
        </is>
      </c>
      <c r="E813" s="54" t="inlineStr">
        <is>
          <t>Female</t>
        </is>
      </c>
      <c r="F813" s="54" t="n">
        <v>88</v>
      </c>
      <c r="G813" s="54" t="n">
        <v>71</v>
      </c>
      <c r="H813" s="54" t="n">
        <v>88</v>
      </c>
      <c r="I813" s="54" t="n">
        <v>47</v>
      </c>
      <c r="J813" s="54" t="n">
        <v>74</v>
      </c>
      <c r="K813" s="54">
        <f>SUM(F813:J813)</f>
        <v/>
      </c>
      <c r="L813" s="56">
        <f>ROUND(K813/500,4)</f>
        <v/>
      </c>
      <c r="M813" s="54">
        <f>IF(L813&gt;=0.9,"A+",IF(L813&gt;=0.8,"A",IF(L813&gt;=0.7,"B",IF(L813&gt;=0.6,"C",IF(L813&gt;=0.33,"D","F")))))</f>
        <v/>
      </c>
      <c r="N813" s="54">
        <f>IF(L813&gt;=0.33,"PASS","FAIL")</f>
        <v/>
      </c>
      <c r="O813" s="54">
        <f>L813&gt;=0.33</f>
        <v/>
      </c>
      <c r="P813" s="54">
        <f>RANK(L813,$L$2:$L$1001)</f>
        <v/>
      </c>
      <c r="Q813" s="54">
        <f>SUMPRODUCT(($C$2:$C$1001=C813)*($L$2:$L$1001&gt;L813))+1</f>
        <v/>
      </c>
      <c r="R813" s="57" t="n">
        <v>46091</v>
      </c>
      <c r="S813" s="58" t="n">
        <v>0.34375</v>
      </c>
      <c r="T813" s="59" t="n">
        <v>0.9</v>
      </c>
      <c r="U813" s="55">
        <f>IF(N813="PASS",IF(L813&gt;=0.9,"Excellent performance","Good, keep improving"),"Needs immediate attention")</f>
        <v/>
      </c>
    </row>
    <row r="814" ht="15" customHeight="1" s="39">
      <c r="A814" s="54" t="inlineStr">
        <is>
          <t>STU0813</t>
        </is>
      </c>
      <c r="B814" s="55" t="inlineStr">
        <is>
          <t>Naveen Kapoor</t>
        </is>
      </c>
      <c r="C814" s="54" t="n">
        <v>7</v>
      </c>
      <c r="D814" s="54" t="inlineStr">
        <is>
          <t>D</t>
        </is>
      </c>
      <c r="E814" s="54" t="inlineStr">
        <is>
          <t>Male</t>
        </is>
      </c>
      <c r="F814" s="54" t="n">
        <v>70</v>
      </c>
      <c r="G814" s="54" t="n">
        <v>79</v>
      </c>
      <c r="H814" s="54" t="n">
        <v>72</v>
      </c>
      <c r="I814" s="54" t="n">
        <v>53</v>
      </c>
      <c r="J814" s="54" t="n">
        <v>63</v>
      </c>
      <c r="K814" s="54">
        <f>SUM(F814:J814)</f>
        <v/>
      </c>
      <c r="L814" s="56">
        <f>ROUND(K814/500,4)</f>
        <v/>
      </c>
      <c r="M814" s="54">
        <f>IF(L814&gt;=0.9,"A+",IF(L814&gt;=0.8,"A",IF(L814&gt;=0.7,"B",IF(L814&gt;=0.6,"C",IF(L814&gt;=0.33,"D","F")))))</f>
        <v/>
      </c>
      <c r="N814" s="54">
        <f>IF(L814&gt;=0.33,"PASS","FAIL")</f>
        <v/>
      </c>
      <c r="O814" s="54">
        <f>L814&gt;=0.33</f>
        <v/>
      </c>
      <c r="P814" s="54">
        <f>RANK(L814,$L$2:$L$1001)</f>
        <v/>
      </c>
      <c r="Q814" s="54">
        <f>SUMPRODUCT(($C$2:$C$1001=C814)*($L$2:$L$1001&gt;L814))+1</f>
        <v/>
      </c>
      <c r="R814" s="57" t="n">
        <v>46091</v>
      </c>
      <c r="S814" s="58" t="n">
        <v>0.3645833333333333</v>
      </c>
      <c r="T814" s="59" t="n">
        <v>0.798</v>
      </c>
      <c r="U814" s="55">
        <f>IF(N814="PASS",IF(L814&gt;=0.9,"Excellent performance","Good, keep improving"),"Needs immediate attention")</f>
        <v/>
      </c>
    </row>
    <row r="815" ht="15" customHeight="1" s="39">
      <c r="A815" s="54" t="inlineStr">
        <is>
          <t>STU0814</t>
        </is>
      </c>
      <c r="B815" s="55" t="inlineStr">
        <is>
          <t>Kartik Sharma</t>
        </is>
      </c>
      <c r="C815" s="54" t="n">
        <v>1</v>
      </c>
      <c r="D815" s="54" t="inlineStr">
        <is>
          <t>B</t>
        </is>
      </c>
      <c r="E815" s="54" t="inlineStr">
        <is>
          <t>Male</t>
        </is>
      </c>
      <c r="F815" s="54" t="n">
        <v>69</v>
      </c>
      <c r="G815" s="54" t="n">
        <v>100</v>
      </c>
      <c r="H815" s="54" t="n">
        <v>86</v>
      </c>
      <c r="I815" s="54" t="n">
        <v>46</v>
      </c>
      <c r="J815" s="54" t="n">
        <v>63</v>
      </c>
      <c r="K815" s="54">
        <f>SUM(F815:J815)</f>
        <v/>
      </c>
      <c r="L815" s="56">
        <f>ROUND(K815/500,4)</f>
        <v/>
      </c>
      <c r="M815" s="54">
        <f>IF(L815&gt;=0.9,"A+",IF(L815&gt;=0.8,"A",IF(L815&gt;=0.7,"B",IF(L815&gt;=0.6,"C",IF(L815&gt;=0.33,"D","F")))))</f>
        <v/>
      </c>
      <c r="N815" s="54">
        <f>IF(L815&gt;=0.33,"PASS","FAIL")</f>
        <v/>
      </c>
      <c r="O815" s="54">
        <f>L815&gt;=0.33</f>
        <v/>
      </c>
      <c r="P815" s="54">
        <f>RANK(L815,$L$2:$L$1001)</f>
        <v/>
      </c>
      <c r="Q815" s="54">
        <f>SUMPRODUCT(($C$2:$C$1001=C815)*($L$2:$L$1001&gt;L815))+1</f>
        <v/>
      </c>
      <c r="R815" s="57" t="n">
        <v>46091</v>
      </c>
      <c r="S815" s="58" t="n">
        <v>0.34375</v>
      </c>
      <c r="T815" s="59" t="n">
        <v>0.782</v>
      </c>
      <c r="U815" s="55">
        <f>IF(N815="PASS",IF(L815&gt;=0.9,"Excellent performance","Good, keep improving"),"Needs immediate attention")</f>
        <v/>
      </c>
    </row>
    <row r="816" ht="15" customHeight="1" s="39">
      <c r="A816" s="54" t="inlineStr">
        <is>
          <t>STU0815</t>
        </is>
      </c>
      <c r="B816" s="55" t="inlineStr">
        <is>
          <t>Pranav Bansal</t>
        </is>
      </c>
      <c r="C816" s="54" t="n">
        <v>2</v>
      </c>
      <c r="D816" s="54" t="inlineStr">
        <is>
          <t>D</t>
        </is>
      </c>
      <c r="E816" s="54" t="inlineStr">
        <is>
          <t>Male</t>
        </is>
      </c>
      <c r="F816" s="54" t="n">
        <v>60</v>
      </c>
      <c r="G816" s="54" t="n">
        <v>54</v>
      </c>
      <c r="H816" s="54" t="n">
        <v>68</v>
      </c>
      <c r="I816" s="54" t="n">
        <v>52</v>
      </c>
      <c r="J816" s="54" t="n">
        <v>77</v>
      </c>
      <c r="K816" s="54">
        <f>SUM(F816:J816)</f>
        <v/>
      </c>
      <c r="L816" s="56">
        <f>ROUND(K816/500,4)</f>
        <v/>
      </c>
      <c r="M816" s="54">
        <f>IF(L816&gt;=0.9,"A+",IF(L816&gt;=0.8,"A",IF(L816&gt;=0.7,"B",IF(L816&gt;=0.6,"C",IF(L816&gt;=0.33,"D","F")))))</f>
        <v/>
      </c>
      <c r="N816" s="54">
        <f>IF(L816&gt;=0.33,"PASS","FAIL")</f>
        <v/>
      </c>
      <c r="O816" s="54">
        <f>L816&gt;=0.33</f>
        <v/>
      </c>
      <c r="P816" s="54">
        <f>RANK(L816,$L$2:$L$1001)</f>
        <v/>
      </c>
      <c r="Q816" s="54">
        <f>SUMPRODUCT(($C$2:$C$1001=C816)*($L$2:$L$1001&gt;L816))+1</f>
        <v/>
      </c>
      <c r="R816" s="57" t="n">
        <v>46091</v>
      </c>
      <c r="S816" s="58" t="n">
        <v>0.3854166666666667</v>
      </c>
      <c r="T816" s="59" t="n">
        <v>0.945</v>
      </c>
      <c r="U816" s="55">
        <f>IF(N816="PASS",IF(L816&gt;=0.9,"Excellent performance","Good, keep improving"),"Needs immediate attention")</f>
        <v/>
      </c>
    </row>
    <row r="817" ht="15" customHeight="1" s="39">
      <c r="A817" s="54" t="inlineStr">
        <is>
          <t>STU0816</t>
        </is>
      </c>
      <c r="B817" s="55" t="inlineStr">
        <is>
          <t>Chirag Naidu</t>
        </is>
      </c>
      <c r="C817" s="54" t="n">
        <v>8</v>
      </c>
      <c r="D817" s="54" t="inlineStr">
        <is>
          <t>A</t>
        </is>
      </c>
      <c r="E817" s="54" t="inlineStr">
        <is>
          <t>Male</t>
        </is>
      </c>
      <c r="F817" s="54" t="n">
        <v>69</v>
      </c>
      <c r="G817" s="54" t="n">
        <v>68</v>
      </c>
      <c r="H817" s="54" t="n">
        <v>71</v>
      </c>
      <c r="I817" s="54" t="n">
        <v>69</v>
      </c>
      <c r="J817" s="54" t="n">
        <v>67</v>
      </c>
      <c r="K817" s="54">
        <f>SUM(F817:J817)</f>
        <v/>
      </c>
      <c r="L817" s="56">
        <f>ROUND(K817/500,4)</f>
        <v/>
      </c>
      <c r="M817" s="54">
        <f>IF(L817&gt;=0.9,"A+",IF(L817&gt;=0.8,"A",IF(L817&gt;=0.7,"B",IF(L817&gt;=0.6,"C",IF(L817&gt;=0.33,"D","F")))))</f>
        <v/>
      </c>
      <c r="N817" s="54">
        <f>IF(L817&gt;=0.33,"PASS","FAIL")</f>
        <v/>
      </c>
      <c r="O817" s="54">
        <f>L817&gt;=0.33</f>
        <v/>
      </c>
      <c r="P817" s="54">
        <f>RANK(L817,$L$2:$L$1001)</f>
        <v/>
      </c>
      <c r="Q817" s="54">
        <f>SUMPRODUCT(($C$2:$C$1001=C817)*($L$2:$L$1001&gt;L817))+1</f>
        <v/>
      </c>
      <c r="R817" s="57" t="n">
        <v>46091</v>
      </c>
      <c r="S817" s="58" t="n">
        <v>0.4270833333333333</v>
      </c>
      <c r="T817" s="59" t="n">
        <v>0.805</v>
      </c>
      <c r="U817" s="55">
        <f>IF(N817="PASS",IF(L817&gt;=0.9,"Excellent performance","Good, keep improving"),"Needs immediate attention")</f>
        <v/>
      </c>
    </row>
    <row r="818" ht="15" customHeight="1" s="39">
      <c r="A818" s="54" t="inlineStr">
        <is>
          <t>STU0817</t>
        </is>
      </c>
      <c r="B818" s="55" t="inlineStr">
        <is>
          <t>Lavanya Yadav</t>
        </is>
      </c>
      <c r="C818" s="54" t="n">
        <v>6</v>
      </c>
      <c r="D818" s="54" t="inlineStr">
        <is>
          <t>C</t>
        </is>
      </c>
      <c r="E818" s="54" t="inlineStr">
        <is>
          <t>Female</t>
        </is>
      </c>
      <c r="F818" s="54" t="n">
        <v>75</v>
      </c>
      <c r="G818" s="54" t="n">
        <v>83</v>
      </c>
      <c r="H818" s="54" t="n">
        <v>89</v>
      </c>
      <c r="I818" s="54" t="n">
        <v>79</v>
      </c>
      <c r="J818" s="54" t="n">
        <v>75</v>
      </c>
      <c r="K818" s="54">
        <f>SUM(F818:J818)</f>
        <v/>
      </c>
      <c r="L818" s="56">
        <f>ROUND(K818/500,4)</f>
        <v/>
      </c>
      <c r="M818" s="54">
        <f>IF(L818&gt;=0.9,"A+",IF(L818&gt;=0.8,"A",IF(L818&gt;=0.7,"B",IF(L818&gt;=0.6,"C",IF(L818&gt;=0.33,"D","F")))))</f>
        <v/>
      </c>
      <c r="N818" s="54">
        <f>IF(L818&gt;=0.33,"PASS","FAIL")</f>
        <v/>
      </c>
      <c r="O818" s="54">
        <f>L818&gt;=0.33</f>
        <v/>
      </c>
      <c r="P818" s="54">
        <f>RANK(L818,$L$2:$L$1001)</f>
        <v/>
      </c>
      <c r="Q818" s="54">
        <f>SUMPRODUCT(($C$2:$C$1001=C818)*($L$2:$L$1001&gt;L818))+1</f>
        <v/>
      </c>
      <c r="R818" s="57" t="n">
        <v>46091</v>
      </c>
      <c r="S818" s="58" t="n">
        <v>0.4583333333333333</v>
      </c>
      <c r="T818" s="59" t="n">
        <v>0.804</v>
      </c>
      <c r="U818" s="55">
        <f>IF(N818="PASS",IF(L818&gt;=0.9,"Excellent performance","Good, keep improving"),"Needs immediate attention")</f>
        <v/>
      </c>
    </row>
    <row r="819" ht="15" customHeight="1" s="39">
      <c r="A819" s="54" t="inlineStr">
        <is>
          <t>STU0818</t>
        </is>
      </c>
      <c r="B819" s="55" t="inlineStr">
        <is>
          <t>Kajal Kulkarni</t>
        </is>
      </c>
      <c r="C819" s="54" t="n">
        <v>4</v>
      </c>
      <c r="D819" s="54" t="inlineStr">
        <is>
          <t>D</t>
        </is>
      </c>
      <c r="E819" s="54" t="inlineStr">
        <is>
          <t>Female</t>
        </is>
      </c>
      <c r="F819" s="54" t="n">
        <v>79</v>
      </c>
      <c r="G819" s="54" t="n">
        <v>76</v>
      </c>
      <c r="H819" s="54" t="n">
        <v>74</v>
      </c>
      <c r="I819" s="54" t="n">
        <v>79</v>
      </c>
      <c r="J819" s="54" t="n">
        <v>67</v>
      </c>
      <c r="K819" s="54">
        <f>SUM(F819:J819)</f>
        <v/>
      </c>
      <c r="L819" s="56">
        <f>ROUND(K819/500,4)</f>
        <v/>
      </c>
      <c r="M819" s="54">
        <f>IF(L819&gt;=0.9,"A+",IF(L819&gt;=0.8,"A",IF(L819&gt;=0.7,"B",IF(L819&gt;=0.6,"C",IF(L819&gt;=0.33,"D","F")))))</f>
        <v/>
      </c>
      <c r="N819" s="54">
        <f>IF(L819&gt;=0.33,"PASS","FAIL")</f>
        <v/>
      </c>
      <c r="O819" s="54">
        <f>L819&gt;=0.33</f>
        <v/>
      </c>
      <c r="P819" s="54">
        <f>RANK(L819,$L$2:$L$1001)</f>
        <v/>
      </c>
      <c r="Q819" s="54">
        <f>SUMPRODUCT(($C$2:$C$1001=C819)*($L$2:$L$1001&gt;L819))+1</f>
        <v/>
      </c>
      <c r="R819" s="57" t="n">
        <v>46091</v>
      </c>
      <c r="S819" s="58" t="n">
        <v>0.4895833333333333</v>
      </c>
      <c r="T819" s="59" t="n">
        <v>0.966</v>
      </c>
      <c r="U819" s="55">
        <f>IF(N819="PASS",IF(L819&gt;=0.9,"Excellent performance","Good, keep improving"),"Needs immediate attention")</f>
        <v/>
      </c>
    </row>
    <row r="820" ht="15" customHeight="1" s="39">
      <c r="A820" s="54" t="inlineStr">
        <is>
          <t>STU0819</t>
        </is>
      </c>
      <c r="B820" s="55" t="inlineStr">
        <is>
          <t>Dhruv Bansal</t>
        </is>
      </c>
      <c r="C820" s="54" t="n">
        <v>1</v>
      </c>
      <c r="D820" s="54" t="inlineStr">
        <is>
          <t>A</t>
        </is>
      </c>
      <c r="E820" s="54" t="inlineStr">
        <is>
          <t>Male</t>
        </is>
      </c>
      <c r="F820" s="54" t="n">
        <v>94</v>
      </c>
      <c r="G820" s="54" t="n">
        <v>90</v>
      </c>
      <c r="H820" s="54" t="n">
        <v>97</v>
      </c>
      <c r="I820" s="54" t="n">
        <v>93</v>
      </c>
      <c r="J820" s="54" t="n">
        <v>96</v>
      </c>
      <c r="K820" s="54">
        <f>SUM(F820:J820)</f>
        <v/>
      </c>
      <c r="L820" s="56">
        <f>ROUND(K820/500,4)</f>
        <v/>
      </c>
      <c r="M820" s="54">
        <f>IF(L820&gt;=0.9,"A+",IF(L820&gt;=0.8,"A",IF(L820&gt;=0.7,"B",IF(L820&gt;=0.6,"C",IF(L820&gt;=0.33,"D","F")))))</f>
        <v/>
      </c>
      <c r="N820" s="54">
        <f>IF(L820&gt;=0.33,"PASS","FAIL")</f>
        <v/>
      </c>
      <c r="O820" s="54">
        <f>L820&gt;=0.33</f>
        <v/>
      </c>
      <c r="P820" s="54">
        <f>RANK(L820,$L$2:$L$1001)</f>
        <v/>
      </c>
      <c r="Q820" s="54">
        <f>SUMPRODUCT(($C$2:$C$1001=C820)*($L$2:$L$1001&gt;L820))+1</f>
        <v/>
      </c>
      <c r="R820" s="57" t="n">
        <v>46091</v>
      </c>
      <c r="S820" s="58" t="n">
        <v>0.4375</v>
      </c>
      <c r="T820" s="59" t="n">
        <v>0.787</v>
      </c>
      <c r="U820" s="55">
        <f>IF(N820="PASS",IF(L820&gt;=0.9,"Excellent performance","Good, keep improving"),"Needs immediate attention")</f>
        <v/>
      </c>
    </row>
    <row r="821" ht="15" customHeight="1" s="39">
      <c r="A821" s="54" t="inlineStr">
        <is>
          <t>STU0820</t>
        </is>
      </c>
      <c r="B821" s="55" t="inlineStr">
        <is>
          <t>Siya Srivastava</t>
        </is>
      </c>
      <c r="C821" s="54" t="n">
        <v>2</v>
      </c>
      <c r="D821" s="54" t="inlineStr">
        <is>
          <t>D</t>
        </is>
      </c>
      <c r="E821" s="54" t="inlineStr">
        <is>
          <t>Female</t>
        </is>
      </c>
      <c r="F821" s="54" t="n">
        <v>91</v>
      </c>
      <c r="G821" s="54" t="n">
        <v>95</v>
      </c>
      <c r="H821" s="54" t="n">
        <v>91</v>
      </c>
      <c r="I821" s="54" t="n">
        <v>98</v>
      </c>
      <c r="J821" s="54" t="n">
        <v>91</v>
      </c>
      <c r="K821" s="54">
        <f>SUM(F821:J821)</f>
        <v/>
      </c>
      <c r="L821" s="56">
        <f>ROUND(K821/500,4)</f>
        <v/>
      </c>
      <c r="M821" s="54">
        <f>IF(L821&gt;=0.9,"A+",IF(L821&gt;=0.8,"A",IF(L821&gt;=0.7,"B",IF(L821&gt;=0.6,"C",IF(L821&gt;=0.33,"D","F")))))</f>
        <v/>
      </c>
      <c r="N821" s="54">
        <f>IF(L821&gt;=0.33,"PASS","FAIL")</f>
        <v/>
      </c>
      <c r="O821" s="54">
        <f>L821&gt;=0.33</f>
        <v/>
      </c>
      <c r="P821" s="54">
        <f>RANK(L821,$L$2:$L$1001)</f>
        <v/>
      </c>
      <c r="Q821" s="54">
        <f>SUMPRODUCT(($C$2:$C$1001=C821)*($L$2:$L$1001&gt;L821))+1</f>
        <v/>
      </c>
      <c r="R821" s="57" t="n">
        <v>46091</v>
      </c>
      <c r="S821" s="58" t="n">
        <v>0.46875</v>
      </c>
      <c r="T821" s="59" t="n">
        <v>0.802</v>
      </c>
      <c r="U821" s="55">
        <f>IF(N821="PASS",IF(L821&gt;=0.9,"Excellent performance","Good, keep improving"),"Needs immediate attention")</f>
        <v/>
      </c>
    </row>
    <row r="822" ht="15" customHeight="1" s="39">
      <c r="A822" s="54" t="inlineStr">
        <is>
          <t>STU0821</t>
        </is>
      </c>
      <c r="B822" s="55" t="inlineStr">
        <is>
          <t>Rudra Nair</t>
        </is>
      </c>
      <c r="C822" s="54" t="n">
        <v>1</v>
      </c>
      <c r="D822" s="54" t="inlineStr">
        <is>
          <t>B</t>
        </is>
      </c>
      <c r="E822" s="54" t="inlineStr">
        <is>
          <t>Male</t>
        </is>
      </c>
      <c r="F822" s="54" t="n">
        <v>74</v>
      </c>
      <c r="G822" s="54" t="n">
        <v>54</v>
      </c>
      <c r="H822" s="54" t="n">
        <v>77</v>
      </c>
      <c r="I822" s="54" t="n">
        <v>58</v>
      </c>
      <c r="J822" s="54" t="n">
        <v>69</v>
      </c>
      <c r="K822" s="54">
        <f>SUM(F822:J822)</f>
        <v/>
      </c>
      <c r="L822" s="56">
        <f>ROUND(K822/500,4)</f>
        <v/>
      </c>
      <c r="M822" s="54">
        <f>IF(L822&gt;=0.9,"A+",IF(L822&gt;=0.8,"A",IF(L822&gt;=0.7,"B",IF(L822&gt;=0.6,"C",IF(L822&gt;=0.33,"D","F")))))</f>
        <v/>
      </c>
      <c r="N822" s="54">
        <f>IF(L822&gt;=0.33,"PASS","FAIL")</f>
        <v/>
      </c>
      <c r="O822" s="54">
        <f>L822&gt;=0.33</f>
        <v/>
      </c>
      <c r="P822" s="54">
        <f>RANK(L822,$L$2:$L$1001)</f>
        <v/>
      </c>
      <c r="Q822" s="54">
        <f>SUMPRODUCT(($C$2:$C$1001=C822)*($L$2:$L$1001&gt;L822))+1</f>
        <v/>
      </c>
      <c r="R822" s="57" t="n">
        <v>46091</v>
      </c>
      <c r="S822" s="58" t="n">
        <v>0.3645833333333333</v>
      </c>
      <c r="T822" s="59" t="n">
        <v>0.96</v>
      </c>
      <c r="U822" s="55">
        <f>IF(N822="PASS",IF(L822&gt;=0.9,"Excellent performance","Good, keep improving"),"Needs immediate attention")</f>
        <v/>
      </c>
    </row>
    <row r="823" ht="15" customHeight="1" s="39">
      <c r="A823" s="54" t="inlineStr">
        <is>
          <t>STU0822</t>
        </is>
      </c>
      <c r="B823" s="55" t="inlineStr">
        <is>
          <t>Aarav Patel</t>
        </is>
      </c>
      <c r="C823" s="54" t="n">
        <v>6</v>
      </c>
      <c r="D823" s="54" t="inlineStr">
        <is>
          <t>C</t>
        </is>
      </c>
      <c r="E823" s="54" t="inlineStr">
        <is>
          <t>Male</t>
        </is>
      </c>
      <c r="F823" s="54" t="n">
        <v>69</v>
      </c>
      <c r="G823" s="54" t="n">
        <v>71</v>
      </c>
      <c r="H823" s="54" t="n">
        <v>71</v>
      </c>
      <c r="I823" s="54" t="n">
        <v>77</v>
      </c>
      <c r="J823" s="54" t="n">
        <v>54</v>
      </c>
      <c r="K823" s="54">
        <f>SUM(F823:J823)</f>
        <v/>
      </c>
      <c r="L823" s="56">
        <f>ROUND(K823/500,4)</f>
        <v/>
      </c>
      <c r="M823" s="54">
        <f>IF(L823&gt;=0.9,"A+",IF(L823&gt;=0.8,"A",IF(L823&gt;=0.7,"B",IF(L823&gt;=0.6,"C",IF(L823&gt;=0.33,"D","F")))))</f>
        <v/>
      </c>
      <c r="N823" s="54">
        <f>IF(L823&gt;=0.33,"PASS","FAIL")</f>
        <v/>
      </c>
      <c r="O823" s="54">
        <f>L823&gt;=0.33</f>
        <v/>
      </c>
      <c r="P823" s="54">
        <f>RANK(L823,$L$2:$L$1001)</f>
        <v/>
      </c>
      <c r="Q823" s="54">
        <f>SUMPRODUCT(($C$2:$C$1001=C823)*($L$2:$L$1001&gt;L823))+1</f>
        <v/>
      </c>
      <c r="R823" s="57" t="n">
        <v>46091</v>
      </c>
      <c r="S823" s="58" t="n">
        <v>0.5104166666666666</v>
      </c>
      <c r="T823" s="59" t="n">
        <v>0.824</v>
      </c>
      <c r="U823" s="55">
        <f>IF(N823="PASS",IF(L823&gt;=0.9,"Excellent performance","Good, keep improving"),"Needs immediate attention")</f>
        <v/>
      </c>
    </row>
    <row r="824" ht="15" customHeight="1" s="39">
      <c r="A824" s="54" t="inlineStr">
        <is>
          <t>STU0823</t>
        </is>
      </c>
      <c r="B824" s="55" t="inlineStr">
        <is>
          <t>Vidhi Khanna</t>
        </is>
      </c>
      <c r="C824" s="54" t="n">
        <v>12</v>
      </c>
      <c r="D824" s="54" t="inlineStr">
        <is>
          <t>D</t>
        </is>
      </c>
      <c r="E824" s="54" t="inlineStr">
        <is>
          <t>Female</t>
        </is>
      </c>
      <c r="F824" s="54" t="n">
        <v>75</v>
      </c>
      <c r="G824" s="54" t="n">
        <v>80</v>
      </c>
      <c r="H824" s="54" t="n">
        <v>75</v>
      </c>
      <c r="I824" s="54" t="n">
        <v>64</v>
      </c>
      <c r="J824" s="54" t="n">
        <v>56</v>
      </c>
      <c r="K824" s="54">
        <f>SUM(F824:J824)</f>
        <v/>
      </c>
      <c r="L824" s="56">
        <f>ROUND(K824/500,4)</f>
        <v/>
      </c>
      <c r="M824" s="54">
        <f>IF(L824&gt;=0.9,"A+",IF(L824&gt;=0.8,"A",IF(L824&gt;=0.7,"B",IF(L824&gt;=0.6,"C",IF(L824&gt;=0.33,"D","F")))))</f>
        <v/>
      </c>
      <c r="N824" s="54">
        <f>IF(L824&gt;=0.33,"PASS","FAIL")</f>
        <v/>
      </c>
      <c r="O824" s="54">
        <f>L824&gt;=0.33</f>
        <v/>
      </c>
      <c r="P824" s="54">
        <f>RANK(L824,$L$2:$L$1001)</f>
        <v/>
      </c>
      <c r="Q824" s="54">
        <f>SUMPRODUCT(($C$2:$C$1001=C824)*($L$2:$L$1001&gt;L824))+1</f>
        <v/>
      </c>
      <c r="R824" s="57" t="n">
        <v>46091</v>
      </c>
      <c r="S824" s="58" t="n">
        <v>0.4479166666666667</v>
      </c>
      <c r="T824" s="59" t="n">
        <v>0.999</v>
      </c>
      <c r="U824" s="55">
        <f>IF(N824="PASS",IF(L824&gt;=0.9,"Excellent performance","Good, keep improving"),"Needs immediate attention")</f>
        <v/>
      </c>
    </row>
    <row r="825" ht="15" customHeight="1" s="39">
      <c r="A825" s="54" t="inlineStr">
        <is>
          <t>STU0824</t>
        </is>
      </c>
      <c r="B825" s="55" t="inlineStr">
        <is>
          <t>Ayaan Menon</t>
        </is>
      </c>
      <c r="C825" s="54" t="n">
        <v>3</v>
      </c>
      <c r="D825" s="54" t="inlineStr">
        <is>
          <t>C</t>
        </is>
      </c>
      <c r="E825" s="54" t="inlineStr">
        <is>
          <t>Male</t>
        </is>
      </c>
      <c r="F825" s="54" t="n">
        <v>86</v>
      </c>
      <c r="G825" s="54" t="n">
        <v>88</v>
      </c>
      <c r="H825" s="54" t="n">
        <v>55</v>
      </c>
      <c r="I825" s="54" t="n">
        <v>73</v>
      </c>
      <c r="J825" s="54" t="n">
        <v>64</v>
      </c>
      <c r="K825" s="54">
        <f>SUM(F825:J825)</f>
        <v/>
      </c>
      <c r="L825" s="56">
        <f>ROUND(K825/500,4)</f>
        <v/>
      </c>
      <c r="M825" s="54">
        <f>IF(L825&gt;=0.9,"A+",IF(L825&gt;=0.8,"A",IF(L825&gt;=0.7,"B",IF(L825&gt;=0.6,"C",IF(L825&gt;=0.33,"D","F")))))</f>
        <v/>
      </c>
      <c r="N825" s="54">
        <f>IF(L825&gt;=0.33,"PASS","FAIL")</f>
        <v/>
      </c>
      <c r="O825" s="54">
        <f>L825&gt;=0.33</f>
        <v/>
      </c>
      <c r="P825" s="54">
        <f>RANK(L825,$L$2:$L$1001)</f>
        <v/>
      </c>
      <c r="Q825" s="54">
        <f>SUMPRODUCT(($C$2:$C$1001=C825)*($L$2:$L$1001&gt;L825))+1</f>
        <v/>
      </c>
      <c r="R825" s="57" t="n">
        <v>46091</v>
      </c>
      <c r="S825" s="58" t="n">
        <v>0.3645833333333333</v>
      </c>
      <c r="T825" s="59" t="n">
        <v>0.767</v>
      </c>
      <c r="U825" s="55">
        <f>IF(N825="PASS",IF(L825&gt;=0.9,"Excellent performance","Good, keep improving"),"Needs immediate attention")</f>
        <v/>
      </c>
    </row>
    <row r="826" ht="15" customHeight="1" s="39">
      <c r="A826" s="54" t="inlineStr">
        <is>
          <t>STU0825</t>
        </is>
      </c>
      <c r="B826" s="55" t="inlineStr">
        <is>
          <t>Harsh Dubey</t>
        </is>
      </c>
      <c r="C826" s="54" t="n">
        <v>6</v>
      </c>
      <c r="D826" s="54" t="inlineStr">
        <is>
          <t>C</t>
        </is>
      </c>
      <c r="E826" s="54" t="inlineStr">
        <is>
          <t>Male</t>
        </is>
      </c>
      <c r="F826" s="54" t="n">
        <v>59</v>
      </c>
      <c r="G826" s="54" t="n">
        <v>92</v>
      </c>
      <c r="H826" s="54" t="n">
        <v>100</v>
      </c>
      <c r="I826" s="54" t="n">
        <v>95</v>
      </c>
      <c r="J826" s="54" t="n">
        <v>86</v>
      </c>
      <c r="K826" s="54">
        <f>SUM(F826:J826)</f>
        <v/>
      </c>
      <c r="L826" s="56">
        <f>ROUND(K826/500,4)</f>
        <v/>
      </c>
      <c r="M826" s="54">
        <f>IF(L826&gt;=0.9,"A+",IF(L826&gt;=0.8,"A",IF(L826&gt;=0.7,"B",IF(L826&gt;=0.6,"C",IF(L826&gt;=0.33,"D","F")))))</f>
        <v/>
      </c>
      <c r="N826" s="54">
        <f>IF(L826&gt;=0.33,"PASS","FAIL")</f>
        <v/>
      </c>
      <c r="O826" s="54">
        <f>L826&gt;=0.33</f>
        <v/>
      </c>
      <c r="P826" s="54">
        <f>RANK(L826,$L$2:$L$1001)</f>
        <v/>
      </c>
      <c r="Q826" s="54">
        <f>SUMPRODUCT(($C$2:$C$1001=C826)*($L$2:$L$1001&gt;L826))+1</f>
        <v/>
      </c>
      <c r="R826" s="57" t="n">
        <v>46091</v>
      </c>
      <c r="S826" s="58" t="n">
        <v>0.40625</v>
      </c>
      <c r="T826" s="59" t="n">
        <v>0.969</v>
      </c>
      <c r="U826" s="55">
        <f>IF(N826="PASS",IF(L826&gt;=0.9,"Excellent performance","Good, keep improving"),"Needs immediate attention")</f>
        <v/>
      </c>
    </row>
    <row r="827" ht="15" customHeight="1" s="39">
      <c r="A827" s="54" t="inlineStr">
        <is>
          <t>STU0826</t>
        </is>
      </c>
      <c r="B827" s="55" t="inlineStr">
        <is>
          <t>Ojasvi Khanna</t>
        </is>
      </c>
      <c r="C827" s="54" t="n">
        <v>8</v>
      </c>
      <c r="D827" s="54" t="inlineStr">
        <is>
          <t>A</t>
        </is>
      </c>
      <c r="E827" s="54" t="inlineStr">
        <is>
          <t>Female</t>
        </is>
      </c>
      <c r="F827" s="54" t="n">
        <v>70</v>
      </c>
      <c r="G827" s="54" t="n">
        <v>80</v>
      </c>
      <c r="H827" s="54" t="n">
        <v>58</v>
      </c>
      <c r="I827" s="54" t="n">
        <v>53</v>
      </c>
      <c r="J827" s="54" t="n">
        <v>74</v>
      </c>
      <c r="K827" s="54">
        <f>SUM(F827:J827)</f>
        <v/>
      </c>
      <c r="L827" s="56">
        <f>ROUND(K827/500,4)</f>
        <v/>
      </c>
      <c r="M827" s="54">
        <f>IF(L827&gt;=0.9,"A+",IF(L827&gt;=0.8,"A",IF(L827&gt;=0.7,"B",IF(L827&gt;=0.6,"C",IF(L827&gt;=0.33,"D","F")))))</f>
        <v/>
      </c>
      <c r="N827" s="54">
        <f>IF(L827&gt;=0.33,"PASS","FAIL")</f>
        <v/>
      </c>
      <c r="O827" s="54">
        <f>L827&gt;=0.33</f>
        <v/>
      </c>
      <c r="P827" s="54">
        <f>RANK(L827,$L$2:$L$1001)</f>
        <v/>
      </c>
      <c r="Q827" s="54">
        <f>SUMPRODUCT(($C$2:$C$1001=C827)*($L$2:$L$1001&gt;L827))+1</f>
        <v/>
      </c>
      <c r="R827" s="57" t="n">
        <v>46091</v>
      </c>
      <c r="S827" s="58" t="n">
        <v>0.40625</v>
      </c>
      <c r="T827" s="59" t="n">
        <v>0.894</v>
      </c>
      <c r="U827" s="55">
        <f>IF(N827="PASS",IF(L827&gt;=0.9,"Excellent performance","Good, keep improving"),"Needs immediate attention")</f>
        <v/>
      </c>
    </row>
    <row r="828" ht="15" customHeight="1" s="39">
      <c r="A828" s="54" t="inlineStr">
        <is>
          <t>STU0827</t>
        </is>
      </c>
      <c r="B828" s="55" t="inlineStr">
        <is>
          <t>Priya Naidu</t>
        </is>
      </c>
      <c r="C828" s="54" t="n">
        <v>1</v>
      </c>
      <c r="D828" s="54" t="inlineStr">
        <is>
          <t>B</t>
        </is>
      </c>
      <c r="E828" s="54" t="inlineStr">
        <is>
          <t>Female</t>
        </is>
      </c>
      <c r="F828" s="54" t="n">
        <v>45</v>
      </c>
      <c r="G828" s="54" t="n">
        <v>48</v>
      </c>
      <c r="H828" s="54" t="n">
        <v>87</v>
      </c>
      <c r="I828" s="54" t="n">
        <v>47</v>
      </c>
      <c r="J828" s="54" t="n">
        <v>64</v>
      </c>
      <c r="K828" s="54">
        <f>SUM(F828:J828)</f>
        <v/>
      </c>
      <c r="L828" s="56">
        <f>ROUND(K828/500,4)</f>
        <v/>
      </c>
      <c r="M828" s="54">
        <f>IF(L828&gt;=0.9,"A+",IF(L828&gt;=0.8,"A",IF(L828&gt;=0.7,"B",IF(L828&gt;=0.6,"C",IF(L828&gt;=0.33,"D","F")))))</f>
        <v/>
      </c>
      <c r="N828" s="54">
        <f>IF(L828&gt;=0.33,"PASS","FAIL")</f>
        <v/>
      </c>
      <c r="O828" s="54">
        <f>L828&gt;=0.33</f>
        <v/>
      </c>
      <c r="P828" s="54">
        <f>RANK(L828,$L$2:$L$1001)</f>
        <v/>
      </c>
      <c r="Q828" s="54">
        <f>SUMPRODUCT(($C$2:$C$1001=C828)*($L$2:$L$1001&gt;L828))+1</f>
        <v/>
      </c>
      <c r="R828" s="57" t="n">
        <v>46091</v>
      </c>
      <c r="S828" s="58" t="n">
        <v>0.40625</v>
      </c>
      <c r="T828" s="59" t="n">
        <v>0.897</v>
      </c>
      <c r="U828" s="55">
        <f>IF(N828="PASS",IF(L828&gt;=0.9,"Excellent performance","Good, keep improving"),"Needs immediate attention")</f>
        <v/>
      </c>
    </row>
    <row r="829" ht="15" customHeight="1" s="39">
      <c r="A829" s="54" t="inlineStr">
        <is>
          <t>STU0828</t>
        </is>
      </c>
      <c r="B829" s="55" t="inlineStr">
        <is>
          <t>Aditi Mukherjee</t>
        </is>
      </c>
      <c r="C829" s="54" t="n">
        <v>11</v>
      </c>
      <c r="D829" s="54" t="inlineStr">
        <is>
          <t>C</t>
        </is>
      </c>
      <c r="E829" s="54" t="inlineStr">
        <is>
          <t>Female</t>
        </is>
      </c>
      <c r="F829" s="54" t="n">
        <v>62</v>
      </c>
      <c r="G829" s="54" t="n">
        <v>54</v>
      </c>
      <c r="H829" s="54" t="n">
        <v>52</v>
      </c>
      <c r="I829" s="54" t="n">
        <v>69</v>
      </c>
      <c r="J829" s="54" t="n">
        <v>57</v>
      </c>
      <c r="K829" s="54">
        <f>SUM(F829:J829)</f>
        <v/>
      </c>
      <c r="L829" s="56">
        <f>ROUND(K829/500,4)</f>
        <v/>
      </c>
      <c r="M829" s="54">
        <f>IF(L829&gt;=0.9,"A+",IF(L829&gt;=0.8,"A",IF(L829&gt;=0.7,"B",IF(L829&gt;=0.6,"C",IF(L829&gt;=0.33,"D","F")))))</f>
        <v/>
      </c>
      <c r="N829" s="54">
        <f>IF(L829&gt;=0.33,"PASS","FAIL")</f>
        <v/>
      </c>
      <c r="O829" s="54">
        <f>L829&gt;=0.33</f>
        <v/>
      </c>
      <c r="P829" s="54">
        <f>RANK(L829,$L$2:$L$1001)</f>
        <v/>
      </c>
      <c r="Q829" s="54">
        <f>SUMPRODUCT(($C$2:$C$1001=C829)*($L$2:$L$1001&gt;L829))+1</f>
        <v/>
      </c>
      <c r="R829" s="57" t="n">
        <v>46091</v>
      </c>
      <c r="S829" s="58" t="n">
        <v>0.5208333333333334</v>
      </c>
      <c r="T829" s="59" t="n">
        <v>0.989</v>
      </c>
      <c r="U829" s="55">
        <f>IF(N829="PASS",IF(L829&gt;=0.9,"Excellent performance","Good, keep improving"),"Needs immediate attention")</f>
        <v/>
      </c>
    </row>
    <row r="830" ht="15" customHeight="1" s="39">
      <c r="A830" s="54" t="inlineStr">
        <is>
          <t>STU0829</t>
        </is>
      </c>
      <c r="B830" s="55" t="inlineStr">
        <is>
          <t>Esha Sen</t>
        </is>
      </c>
      <c r="C830" s="54" t="n">
        <v>6</v>
      </c>
      <c r="D830" s="54" t="inlineStr">
        <is>
          <t>D</t>
        </is>
      </c>
      <c r="E830" s="54" t="inlineStr">
        <is>
          <t>Female</t>
        </is>
      </c>
      <c r="F830" s="54" t="n">
        <v>64</v>
      </c>
      <c r="G830" s="54" t="n">
        <v>40</v>
      </c>
      <c r="H830" s="54" t="n">
        <v>45</v>
      </c>
      <c r="I830" s="54" t="n">
        <v>66</v>
      </c>
      <c r="J830" s="54" t="n">
        <v>48</v>
      </c>
      <c r="K830" s="54">
        <f>SUM(F830:J830)</f>
        <v/>
      </c>
      <c r="L830" s="56">
        <f>ROUND(K830/500,4)</f>
        <v/>
      </c>
      <c r="M830" s="54">
        <f>IF(L830&gt;=0.9,"A+",IF(L830&gt;=0.8,"A",IF(L830&gt;=0.7,"B",IF(L830&gt;=0.6,"C",IF(L830&gt;=0.33,"D","F")))))</f>
        <v/>
      </c>
      <c r="N830" s="54">
        <f>IF(L830&gt;=0.33,"PASS","FAIL")</f>
        <v/>
      </c>
      <c r="O830" s="54">
        <f>L830&gt;=0.33</f>
        <v/>
      </c>
      <c r="P830" s="54">
        <f>RANK(L830,$L$2:$L$1001)</f>
        <v/>
      </c>
      <c r="Q830" s="54">
        <f>SUMPRODUCT(($C$2:$C$1001=C830)*($L$2:$L$1001&gt;L830))+1</f>
        <v/>
      </c>
      <c r="R830" s="57" t="n">
        <v>46091</v>
      </c>
      <c r="S830" s="58" t="n">
        <v>0.4166666666666667</v>
      </c>
      <c r="T830" s="59" t="n">
        <v>0.743</v>
      </c>
      <c r="U830" s="55">
        <f>IF(N830="PASS",IF(L830&gt;=0.9,"Excellent performance","Good, keep improving"),"Needs immediate attention")</f>
        <v/>
      </c>
    </row>
    <row r="831" ht="15" customHeight="1" s="39">
      <c r="A831" s="54" t="inlineStr">
        <is>
          <t>STU0830</t>
        </is>
      </c>
      <c r="B831" s="55" t="inlineStr">
        <is>
          <t>Vanya Sharma</t>
        </is>
      </c>
      <c r="C831" s="54" t="n">
        <v>4</v>
      </c>
      <c r="D831" s="54" t="inlineStr">
        <is>
          <t>B</t>
        </is>
      </c>
      <c r="E831" s="54" t="inlineStr">
        <is>
          <t>Female</t>
        </is>
      </c>
      <c r="F831" s="54" t="n">
        <v>76</v>
      </c>
      <c r="G831" s="54" t="n">
        <v>70</v>
      </c>
      <c r="H831" s="54" t="n">
        <v>84</v>
      </c>
      <c r="I831" s="54" t="n">
        <v>81</v>
      </c>
      <c r="J831" s="54" t="n">
        <v>76</v>
      </c>
      <c r="K831" s="54">
        <f>SUM(F831:J831)</f>
        <v/>
      </c>
      <c r="L831" s="56">
        <f>ROUND(K831/500,4)</f>
        <v/>
      </c>
      <c r="M831" s="54">
        <f>IF(L831&gt;=0.9,"A+",IF(L831&gt;=0.8,"A",IF(L831&gt;=0.7,"B",IF(L831&gt;=0.6,"C",IF(L831&gt;=0.33,"D","F")))))</f>
        <v/>
      </c>
      <c r="N831" s="54">
        <f>IF(L831&gt;=0.33,"PASS","FAIL")</f>
        <v/>
      </c>
      <c r="O831" s="54">
        <f>L831&gt;=0.33</f>
        <v/>
      </c>
      <c r="P831" s="54">
        <f>RANK(L831,$L$2:$L$1001)</f>
        <v/>
      </c>
      <c r="Q831" s="54">
        <f>SUMPRODUCT(($C$2:$C$1001=C831)*($L$2:$L$1001&gt;L831))+1</f>
        <v/>
      </c>
      <c r="R831" s="57" t="n">
        <v>46091</v>
      </c>
      <c r="S831" s="58" t="n">
        <v>0.3854166666666667</v>
      </c>
      <c r="T831" s="59" t="n">
        <v>0.992</v>
      </c>
      <c r="U831" s="55">
        <f>IF(N831="PASS",IF(L831&gt;=0.9,"Excellent performance","Good, keep improving"),"Needs immediate attention")</f>
        <v/>
      </c>
    </row>
    <row r="832" ht="15" customHeight="1" s="39">
      <c r="A832" s="54" t="inlineStr">
        <is>
          <t>STU0831</t>
        </is>
      </c>
      <c r="B832" s="55" t="inlineStr">
        <is>
          <t>Diya Chopra</t>
        </is>
      </c>
      <c r="C832" s="54" t="n">
        <v>4</v>
      </c>
      <c r="D832" s="54" t="inlineStr">
        <is>
          <t>C</t>
        </is>
      </c>
      <c r="E832" s="54" t="inlineStr">
        <is>
          <t>Female</t>
        </is>
      </c>
      <c r="F832" s="54" t="n">
        <v>96</v>
      </c>
      <c r="G832" s="54" t="n">
        <v>98</v>
      </c>
      <c r="H832" s="54" t="n">
        <v>90</v>
      </c>
      <c r="I832" s="54" t="n">
        <v>89</v>
      </c>
      <c r="J832" s="54" t="n">
        <v>89</v>
      </c>
      <c r="K832" s="54">
        <f>SUM(F832:J832)</f>
        <v/>
      </c>
      <c r="L832" s="56">
        <f>ROUND(K832/500,4)</f>
        <v/>
      </c>
      <c r="M832" s="54">
        <f>IF(L832&gt;=0.9,"A+",IF(L832&gt;=0.8,"A",IF(L832&gt;=0.7,"B",IF(L832&gt;=0.6,"C",IF(L832&gt;=0.33,"D","F")))))</f>
        <v/>
      </c>
      <c r="N832" s="54">
        <f>IF(L832&gt;=0.33,"PASS","FAIL")</f>
        <v/>
      </c>
      <c r="O832" s="54">
        <f>L832&gt;=0.33</f>
        <v/>
      </c>
      <c r="P832" s="54">
        <f>RANK(L832,$L$2:$L$1001)</f>
        <v/>
      </c>
      <c r="Q832" s="54">
        <f>SUMPRODUCT(($C$2:$C$1001=C832)*($L$2:$L$1001&gt;L832))+1</f>
        <v/>
      </c>
      <c r="R832" s="57" t="n">
        <v>46091</v>
      </c>
      <c r="S832" s="58" t="n">
        <v>0.5</v>
      </c>
      <c r="T832" s="59" t="n">
        <v>0.989</v>
      </c>
      <c r="U832" s="55">
        <f>IF(N832="PASS",IF(L832&gt;=0.9,"Excellent performance","Good, keep improving"),"Needs immediate attention")</f>
        <v/>
      </c>
    </row>
    <row r="833" ht="15" customHeight="1" s="39">
      <c r="A833" s="54" t="inlineStr">
        <is>
          <t>STU0832</t>
        </is>
      </c>
      <c r="B833" s="55" t="inlineStr">
        <is>
          <t>Riya Chauhan</t>
        </is>
      </c>
      <c r="C833" s="54" t="n">
        <v>3</v>
      </c>
      <c r="D833" s="54" t="inlineStr">
        <is>
          <t>B</t>
        </is>
      </c>
      <c r="E833" s="54" t="inlineStr">
        <is>
          <t>Female</t>
        </is>
      </c>
      <c r="F833" s="54" t="n">
        <v>71</v>
      </c>
      <c r="G833" s="54" t="n">
        <v>72</v>
      </c>
      <c r="H833" s="54" t="n">
        <v>54</v>
      </c>
      <c r="I833" s="54" t="n">
        <v>57</v>
      </c>
      <c r="J833" s="54" t="n">
        <v>46</v>
      </c>
      <c r="K833" s="54">
        <f>SUM(F833:J833)</f>
        <v/>
      </c>
      <c r="L833" s="56">
        <f>ROUND(K833/500,4)</f>
        <v/>
      </c>
      <c r="M833" s="54">
        <f>IF(L833&gt;=0.9,"A+",IF(L833&gt;=0.8,"A",IF(L833&gt;=0.7,"B",IF(L833&gt;=0.6,"C",IF(L833&gt;=0.33,"D","F")))))</f>
        <v/>
      </c>
      <c r="N833" s="54">
        <f>IF(L833&gt;=0.33,"PASS","FAIL")</f>
        <v/>
      </c>
      <c r="O833" s="54">
        <f>L833&gt;=0.33</f>
        <v/>
      </c>
      <c r="P833" s="54">
        <f>RANK(L833,$L$2:$L$1001)</f>
        <v/>
      </c>
      <c r="Q833" s="54">
        <f>SUMPRODUCT(($C$2:$C$1001=C833)*($L$2:$L$1001&gt;L833))+1</f>
        <v/>
      </c>
      <c r="R833" s="57" t="n">
        <v>46091</v>
      </c>
      <c r="S833" s="58" t="n">
        <v>0.3645833333333333</v>
      </c>
      <c r="T833" s="59" t="n">
        <v>0.875</v>
      </c>
      <c r="U833" s="55">
        <f>IF(N833="PASS",IF(L833&gt;=0.9,"Excellent performance","Good, keep improving"),"Needs immediate attention")</f>
        <v/>
      </c>
    </row>
    <row r="834" ht="15" customHeight="1" s="39">
      <c r="A834" s="54" t="inlineStr">
        <is>
          <t>STU0833</t>
        </is>
      </c>
      <c r="B834" s="55" t="inlineStr">
        <is>
          <t>Kartik Ahluwalia</t>
        </is>
      </c>
      <c r="C834" s="54" t="n">
        <v>3</v>
      </c>
      <c r="D834" s="54" t="inlineStr">
        <is>
          <t>D</t>
        </is>
      </c>
      <c r="E834" s="54" t="inlineStr">
        <is>
          <t>Male</t>
        </is>
      </c>
      <c r="F834" s="54" t="n">
        <v>89</v>
      </c>
      <c r="G834" s="54" t="n">
        <v>91</v>
      </c>
      <c r="H834" s="54" t="n">
        <v>100</v>
      </c>
      <c r="I834" s="54" t="n">
        <v>97</v>
      </c>
      <c r="J834" s="54" t="n">
        <v>100</v>
      </c>
      <c r="K834" s="54">
        <f>SUM(F834:J834)</f>
        <v/>
      </c>
      <c r="L834" s="56">
        <f>ROUND(K834/500,4)</f>
        <v/>
      </c>
      <c r="M834" s="54">
        <f>IF(L834&gt;=0.9,"A+",IF(L834&gt;=0.8,"A",IF(L834&gt;=0.7,"B",IF(L834&gt;=0.6,"C",IF(L834&gt;=0.33,"D","F")))))</f>
        <v/>
      </c>
      <c r="N834" s="54">
        <f>IF(L834&gt;=0.33,"PASS","FAIL")</f>
        <v/>
      </c>
      <c r="O834" s="54">
        <f>L834&gt;=0.33</f>
        <v/>
      </c>
      <c r="P834" s="54">
        <f>RANK(L834,$L$2:$L$1001)</f>
        <v/>
      </c>
      <c r="Q834" s="54">
        <f>SUMPRODUCT(($C$2:$C$1001=C834)*($L$2:$L$1001&gt;L834))+1</f>
        <v/>
      </c>
      <c r="R834" s="57" t="n">
        <v>46091</v>
      </c>
      <c r="S834" s="58" t="n">
        <v>0.3645833333333333</v>
      </c>
      <c r="T834" s="59" t="n">
        <v>0.844</v>
      </c>
      <c r="U834" s="55">
        <f>IF(N834="PASS",IF(L834&gt;=0.9,"Excellent performance","Good, keep improving"),"Needs immediate attention")</f>
        <v/>
      </c>
    </row>
    <row r="835" ht="15" customHeight="1" s="39">
      <c r="A835" s="54" t="inlineStr">
        <is>
          <t>STU0834</t>
        </is>
      </c>
      <c r="B835" s="55" t="inlineStr">
        <is>
          <t>Ananya Thakur</t>
        </is>
      </c>
      <c r="C835" s="54" t="n">
        <v>2</v>
      </c>
      <c r="D835" s="54" t="inlineStr">
        <is>
          <t>C</t>
        </is>
      </c>
      <c r="E835" s="54" t="inlineStr">
        <is>
          <t>Female</t>
        </is>
      </c>
      <c r="F835" s="54" t="n">
        <v>74</v>
      </c>
      <c r="G835" s="54" t="n">
        <v>65</v>
      </c>
      <c r="H835" s="54" t="n">
        <v>66</v>
      </c>
      <c r="I835" s="54" t="n">
        <v>75</v>
      </c>
      <c r="J835" s="54" t="n">
        <v>63</v>
      </c>
      <c r="K835" s="54">
        <f>SUM(F835:J835)</f>
        <v/>
      </c>
      <c r="L835" s="56">
        <f>ROUND(K835/500,4)</f>
        <v/>
      </c>
      <c r="M835" s="54">
        <f>IF(L835&gt;=0.9,"A+",IF(L835&gt;=0.8,"A",IF(L835&gt;=0.7,"B",IF(L835&gt;=0.6,"C",IF(L835&gt;=0.33,"D","F")))))</f>
        <v/>
      </c>
      <c r="N835" s="54">
        <f>IF(L835&gt;=0.33,"PASS","FAIL")</f>
        <v/>
      </c>
      <c r="O835" s="54">
        <f>L835&gt;=0.33</f>
        <v/>
      </c>
      <c r="P835" s="54">
        <f>RANK(L835,$L$2:$L$1001)</f>
        <v/>
      </c>
      <c r="Q835" s="54">
        <f>SUMPRODUCT(($C$2:$C$1001=C835)*($L$2:$L$1001&gt;L835))+1</f>
        <v/>
      </c>
      <c r="R835" s="57" t="n">
        <v>46091</v>
      </c>
      <c r="S835" s="58" t="n">
        <v>0.53125</v>
      </c>
      <c r="T835" s="59" t="n">
        <v>0.946</v>
      </c>
      <c r="U835" s="55">
        <f>IF(N835="PASS",IF(L835&gt;=0.9,"Excellent performance","Good, keep improving"),"Needs immediate attention")</f>
        <v/>
      </c>
    </row>
    <row r="836" ht="15" customHeight="1" s="39">
      <c r="A836" s="54" t="inlineStr">
        <is>
          <t>STU0835</t>
        </is>
      </c>
      <c r="B836" s="55" t="inlineStr">
        <is>
          <t>Myra Rathi</t>
        </is>
      </c>
      <c r="C836" s="54" t="n">
        <v>3</v>
      </c>
      <c r="D836" s="54" t="inlineStr">
        <is>
          <t>D</t>
        </is>
      </c>
      <c r="E836" s="54" t="inlineStr">
        <is>
          <t>Female</t>
        </is>
      </c>
      <c r="F836" s="54" t="n">
        <v>77</v>
      </c>
      <c r="G836" s="54" t="n">
        <v>69</v>
      </c>
      <c r="H836" s="54" t="n">
        <v>85</v>
      </c>
      <c r="I836" s="54" t="n">
        <v>68</v>
      </c>
      <c r="J836" s="54" t="n">
        <v>78</v>
      </c>
      <c r="K836" s="54">
        <f>SUM(F836:J836)</f>
        <v/>
      </c>
      <c r="L836" s="56">
        <f>ROUND(K836/500,4)</f>
        <v/>
      </c>
      <c r="M836" s="54">
        <f>IF(L836&gt;=0.9,"A+",IF(L836&gt;=0.8,"A",IF(L836&gt;=0.7,"B",IF(L836&gt;=0.6,"C",IF(L836&gt;=0.33,"D","F")))))</f>
        <v/>
      </c>
      <c r="N836" s="54">
        <f>IF(L836&gt;=0.33,"PASS","FAIL")</f>
        <v/>
      </c>
      <c r="O836" s="54">
        <f>L836&gt;=0.33</f>
        <v/>
      </c>
      <c r="P836" s="54">
        <f>RANK(L836,$L$2:$L$1001)</f>
        <v/>
      </c>
      <c r="Q836" s="54">
        <f>SUMPRODUCT(($C$2:$C$1001=C836)*($L$2:$L$1001&gt;L836))+1</f>
        <v/>
      </c>
      <c r="R836" s="57" t="n">
        <v>46091</v>
      </c>
      <c r="S836" s="58" t="n">
        <v>0.375</v>
      </c>
      <c r="T836" s="59" t="n">
        <v>0.99</v>
      </c>
      <c r="U836" s="55">
        <f>IF(N836="PASS",IF(L836&gt;=0.9,"Excellent performance","Good, keep improving"),"Needs immediate attention")</f>
        <v/>
      </c>
    </row>
    <row r="837" ht="15" customHeight="1" s="39">
      <c r="A837" s="54" t="inlineStr">
        <is>
          <t>STU0836</t>
        </is>
      </c>
      <c r="B837" s="55" t="inlineStr">
        <is>
          <t>Esha Sen</t>
        </is>
      </c>
      <c r="C837" s="54" t="n">
        <v>10</v>
      </c>
      <c r="D837" s="54" t="inlineStr">
        <is>
          <t>C</t>
        </is>
      </c>
      <c r="E837" s="54" t="inlineStr">
        <is>
          <t>Female</t>
        </is>
      </c>
      <c r="F837" s="54" t="n">
        <v>65</v>
      </c>
      <c r="G837" s="54" t="n">
        <v>67</v>
      </c>
      <c r="H837" s="54" t="n">
        <v>61</v>
      </c>
      <c r="I837" s="54" t="n">
        <v>64</v>
      </c>
      <c r="J837" s="54" t="n">
        <v>82</v>
      </c>
      <c r="K837" s="54">
        <f>SUM(F837:J837)</f>
        <v/>
      </c>
      <c r="L837" s="56">
        <f>ROUND(K837/500,4)</f>
        <v/>
      </c>
      <c r="M837" s="54">
        <f>IF(L837&gt;=0.9,"A+",IF(L837&gt;=0.8,"A",IF(L837&gt;=0.7,"B",IF(L837&gt;=0.6,"C",IF(L837&gt;=0.33,"D","F")))))</f>
        <v/>
      </c>
      <c r="N837" s="54">
        <f>IF(L837&gt;=0.33,"PASS","FAIL")</f>
        <v/>
      </c>
      <c r="O837" s="54">
        <f>L837&gt;=0.33</f>
        <v/>
      </c>
      <c r="P837" s="54">
        <f>RANK(L837,$L$2:$L$1001)</f>
        <v/>
      </c>
      <c r="Q837" s="54">
        <f>SUMPRODUCT(($C$2:$C$1001=C837)*($L$2:$L$1001&gt;L837))+1</f>
        <v/>
      </c>
      <c r="R837" s="57" t="n">
        <v>46091</v>
      </c>
      <c r="S837" s="58" t="n">
        <v>0.4583333333333333</v>
      </c>
      <c r="T837" s="59" t="n">
        <v>0.953</v>
      </c>
      <c r="U837" s="55">
        <f>IF(N837="PASS",IF(L837&gt;=0.9,"Excellent performance","Good, keep improving"),"Needs immediate attention")</f>
        <v/>
      </c>
    </row>
    <row r="838" ht="15" customHeight="1" s="39">
      <c r="A838" s="54" t="inlineStr">
        <is>
          <t>STU0837</t>
        </is>
      </c>
      <c r="B838" s="55" t="inlineStr">
        <is>
          <t>Rahul Yadav</t>
        </is>
      </c>
      <c r="C838" s="54" t="n">
        <v>3</v>
      </c>
      <c r="D838" s="54" t="inlineStr">
        <is>
          <t>D</t>
        </is>
      </c>
      <c r="E838" s="54" t="inlineStr">
        <is>
          <t>Male</t>
        </is>
      </c>
      <c r="F838" s="54" t="n">
        <v>78</v>
      </c>
      <c r="G838" s="54" t="n">
        <v>71</v>
      </c>
      <c r="H838" s="54" t="n">
        <v>59</v>
      </c>
      <c r="I838" s="54" t="n">
        <v>41</v>
      </c>
      <c r="J838" s="54" t="n">
        <v>62</v>
      </c>
      <c r="K838" s="54">
        <f>SUM(F838:J838)</f>
        <v/>
      </c>
      <c r="L838" s="56">
        <f>ROUND(K838/500,4)</f>
        <v/>
      </c>
      <c r="M838" s="54">
        <f>IF(L838&gt;=0.9,"A+",IF(L838&gt;=0.8,"A",IF(L838&gt;=0.7,"B",IF(L838&gt;=0.6,"C",IF(L838&gt;=0.33,"D","F")))))</f>
        <v/>
      </c>
      <c r="N838" s="54">
        <f>IF(L838&gt;=0.33,"PASS","FAIL")</f>
        <v/>
      </c>
      <c r="O838" s="54">
        <f>L838&gt;=0.33</f>
        <v/>
      </c>
      <c r="P838" s="54">
        <f>RANK(L838,$L$2:$L$1001)</f>
        <v/>
      </c>
      <c r="Q838" s="54">
        <f>SUMPRODUCT(($C$2:$C$1001=C838)*($L$2:$L$1001&gt;L838))+1</f>
        <v/>
      </c>
      <c r="R838" s="57" t="n">
        <v>46091</v>
      </c>
      <c r="S838" s="58" t="n">
        <v>0.4895833333333333</v>
      </c>
      <c r="T838" s="59" t="n">
        <v>0.886</v>
      </c>
      <c r="U838" s="55">
        <f>IF(N838="PASS",IF(L838&gt;=0.9,"Excellent performance","Good, keep improving"),"Needs immediate attention")</f>
        <v/>
      </c>
    </row>
    <row r="839" ht="15" customHeight="1" s="39">
      <c r="A839" s="54" t="inlineStr">
        <is>
          <t>STU0838</t>
        </is>
      </c>
      <c r="B839" s="55" t="inlineStr">
        <is>
          <t>Sanya Iyer</t>
        </is>
      </c>
      <c r="C839" s="54" t="n">
        <v>11</v>
      </c>
      <c r="D839" s="54" t="inlineStr">
        <is>
          <t>A</t>
        </is>
      </c>
      <c r="E839" s="54" t="inlineStr">
        <is>
          <t>Female</t>
        </is>
      </c>
      <c r="F839" s="54" t="n">
        <v>76</v>
      </c>
      <c r="G839" s="54" t="n">
        <v>51</v>
      </c>
      <c r="H839" s="54" t="n">
        <v>68</v>
      </c>
      <c r="I839" s="54" t="n">
        <v>50</v>
      </c>
      <c r="J839" s="54" t="n">
        <v>84</v>
      </c>
      <c r="K839" s="54">
        <f>SUM(F839:J839)</f>
        <v/>
      </c>
      <c r="L839" s="56">
        <f>ROUND(K839/500,4)</f>
        <v/>
      </c>
      <c r="M839" s="54">
        <f>IF(L839&gt;=0.9,"A+",IF(L839&gt;=0.8,"A",IF(L839&gt;=0.7,"B",IF(L839&gt;=0.6,"C",IF(L839&gt;=0.33,"D","F")))))</f>
        <v/>
      </c>
      <c r="N839" s="54">
        <f>IF(L839&gt;=0.33,"PASS","FAIL")</f>
        <v/>
      </c>
      <c r="O839" s="54">
        <f>L839&gt;=0.33</f>
        <v/>
      </c>
      <c r="P839" s="54">
        <f>RANK(L839,$L$2:$L$1001)</f>
        <v/>
      </c>
      <c r="Q839" s="54">
        <f>SUMPRODUCT(($C$2:$C$1001=C839)*($L$2:$L$1001&gt;L839))+1</f>
        <v/>
      </c>
      <c r="R839" s="57" t="n">
        <v>46091</v>
      </c>
      <c r="S839" s="58" t="n">
        <v>0.3645833333333333</v>
      </c>
      <c r="T839" s="59" t="n">
        <v>0.75</v>
      </c>
      <c r="U839" s="55">
        <f>IF(N839="PASS",IF(L839&gt;=0.9,"Excellent performance","Good, keep improving"),"Needs immediate attention")</f>
        <v/>
      </c>
    </row>
    <row r="840" ht="15" customHeight="1" s="39">
      <c r="A840" s="54" t="inlineStr">
        <is>
          <t>STU0839</t>
        </is>
      </c>
      <c r="B840" s="55" t="inlineStr">
        <is>
          <t>Harsh Rathi</t>
        </is>
      </c>
      <c r="C840" s="54" t="n">
        <v>1</v>
      </c>
      <c r="D840" s="54" t="inlineStr">
        <is>
          <t>D</t>
        </is>
      </c>
      <c r="E840" s="54" t="inlineStr">
        <is>
          <t>Male</t>
        </is>
      </c>
      <c r="F840" s="54" t="n">
        <v>48</v>
      </c>
      <c r="G840" s="54" t="n">
        <v>74</v>
      </c>
      <c r="H840" s="54" t="n">
        <v>50</v>
      </c>
      <c r="I840" s="54" t="n">
        <v>70</v>
      </c>
      <c r="J840" s="54" t="n">
        <v>77</v>
      </c>
      <c r="K840" s="54">
        <f>SUM(F840:J840)</f>
        <v/>
      </c>
      <c r="L840" s="56">
        <f>ROUND(K840/500,4)</f>
        <v/>
      </c>
      <c r="M840" s="54">
        <f>IF(L840&gt;=0.9,"A+",IF(L840&gt;=0.8,"A",IF(L840&gt;=0.7,"B",IF(L840&gt;=0.6,"C",IF(L840&gt;=0.33,"D","F")))))</f>
        <v/>
      </c>
      <c r="N840" s="54">
        <f>IF(L840&gt;=0.33,"PASS","FAIL")</f>
        <v/>
      </c>
      <c r="O840" s="54">
        <f>L840&gt;=0.33</f>
        <v/>
      </c>
      <c r="P840" s="54">
        <f>RANK(L840,$L$2:$L$1001)</f>
        <v/>
      </c>
      <c r="Q840" s="54">
        <f>SUMPRODUCT(($C$2:$C$1001=C840)*($L$2:$L$1001&gt;L840))+1</f>
        <v/>
      </c>
      <c r="R840" s="57" t="n">
        <v>46091</v>
      </c>
      <c r="S840" s="58" t="n">
        <v>0.5</v>
      </c>
      <c r="T840" s="59" t="n">
        <v>0.763</v>
      </c>
      <c r="U840" s="55">
        <f>IF(N840="PASS",IF(L840&gt;=0.9,"Excellent performance","Good, keep improving"),"Needs immediate attention")</f>
        <v/>
      </c>
    </row>
    <row r="841" ht="15" customHeight="1" s="39">
      <c r="A841" s="54" t="inlineStr">
        <is>
          <t>STU0840</t>
        </is>
      </c>
      <c r="B841" s="55" t="inlineStr">
        <is>
          <t>Isha Chauhan</t>
        </is>
      </c>
      <c r="C841" s="54" t="n">
        <v>6</v>
      </c>
      <c r="D841" s="54" t="inlineStr">
        <is>
          <t>C</t>
        </is>
      </c>
      <c r="E841" s="54" t="inlineStr">
        <is>
          <t>Female</t>
        </is>
      </c>
      <c r="F841" s="54" t="n">
        <v>71</v>
      </c>
      <c r="G841" s="54" t="n">
        <v>57</v>
      </c>
      <c r="H841" s="54" t="n">
        <v>82</v>
      </c>
      <c r="I841" s="54" t="n">
        <v>55</v>
      </c>
      <c r="J841" s="54" t="n">
        <v>57</v>
      </c>
      <c r="K841" s="54">
        <f>SUM(F841:J841)</f>
        <v/>
      </c>
      <c r="L841" s="56">
        <f>ROUND(K841/500,4)</f>
        <v/>
      </c>
      <c r="M841" s="54">
        <f>IF(L841&gt;=0.9,"A+",IF(L841&gt;=0.8,"A",IF(L841&gt;=0.7,"B",IF(L841&gt;=0.6,"C",IF(L841&gt;=0.33,"D","F")))))</f>
        <v/>
      </c>
      <c r="N841" s="54">
        <f>IF(L841&gt;=0.33,"PASS","FAIL")</f>
        <v/>
      </c>
      <c r="O841" s="54">
        <f>L841&gt;=0.33</f>
        <v/>
      </c>
      <c r="P841" s="54">
        <f>RANK(L841,$L$2:$L$1001)</f>
        <v/>
      </c>
      <c r="Q841" s="54">
        <f>SUMPRODUCT(($C$2:$C$1001=C841)*($L$2:$L$1001&gt;L841))+1</f>
        <v/>
      </c>
      <c r="R841" s="57" t="n">
        <v>46091</v>
      </c>
      <c r="S841" s="58" t="n">
        <v>0.4270833333333333</v>
      </c>
      <c r="T841" s="59" t="n">
        <v>0.837</v>
      </c>
      <c r="U841" s="55">
        <f>IF(N841="PASS",IF(L841&gt;=0.9,"Excellent performance","Good, keep improving"),"Needs immediate attention")</f>
        <v/>
      </c>
    </row>
    <row r="842" ht="15" customHeight="1" s="39">
      <c r="A842" s="54" t="inlineStr">
        <is>
          <t>STU0841</t>
        </is>
      </c>
      <c r="B842" s="55" t="inlineStr">
        <is>
          <t>Vihaan Trivedi</t>
        </is>
      </c>
      <c r="C842" s="54" t="n">
        <v>2</v>
      </c>
      <c r="D842" s="54" t="inlineStr">
        <is>
          <t>D</t>
        </is>
      </c>
      <c r="E842" s="54" t="inlineStr">
        <is>
          <t>Male</t>
        </is>
      </c>
      <c r="F842" s="54" t="n">
        <v>54</v>
      </c>
      <c r="G842" s="54" t="n">
        <v>74</v>
      </c>
      <c r="H842" s="54" t="n">
        <v>81</v>
      </c>
      <c r="I842" s="54" t="n">
        <v>73</v>
      </c>
      <c r="J842" s="54" t="n">
        <v>64</v>
      </c>
      <c r="K842" s="54">
        <f>SUM(F842:J842)</f>
        <v/>
      </c>
      <c r="L842" s="56">
        <f>ROUND(K842/500,4)</f>
        <v/>
      </c>
      <c r="M842" s="54">
        <f>IF(L842&gt;=0.9,"A+",IF(L842&gt;=0.8,"A",IF(L842&gt;=0.7,"B",IF(L842&gt;=0.6,"C",IF(L842&gt;=0.33,"D","F")))))</f>
        <v/>
      </c>
      <c r="N842" s="54">
        <f>IF(L842&gt;=0.33,"PASS","FAIL")</f>
        <v/>
      </c>
      <c r="O842" s="54">
        <f>L842&gt;=0.33</f>
        <v/>
      </c>
      <c r="P842" s="54">
        <f>RANK(L842,$L$2:$L$1001)</f>
        <v/>
      </c>
      <c r="Q842" s="54">
        <f>SUMPRODUCT(($C$2:$C$1001=C842)*($L$2:$L$1001&gt;L842))+1</f>
        <v/>
      </c>
      <c r="R842" s="57" t="n">
        <v>46091</v>
      </c>
      <c r="S842" s="58" t="n">
        <v>0.4583333333333333</v>
      </c>
      <c r="T842" s="59" t="n">
        <v>0.952</v>
      </c>
      <c r="U842" s="55">
        <f>IF(N842="PASS",IF(L842&gt;=0.9,"Excellent performance","Good, keep improving"),"Needs immediate attention")</f>
        <v/>
      </c>
    </row>
    <row r="843" ht="15" customHeight="1" s="39">
      <c r="A843" s="54" t="inlineStr">
        <is>
          <t>STU0842</t>
        </is>
      </c>
      <c r="B843" s="55" t="inlineStr">
        <is>
          <t>Aarush Desai</t>
        </is>
      </c>
      <c r="C843" s="54" t="n">
        <v>10</v>
      </c>
      <c r="D843" s="54" t="inlineStr">
        <is>
          <t>A</t>
        </is>
      </c>
      <c r="E843" s="54" t="inlineStr">
        <is>
          <t>Male</t>
        </is>
      </c>
      <c r="F843" s="54" t="n">
        <v>88</v>
      </c>
      <c r="G843" s="54" t="n">
        <v>84</v>
      </c>
      <c r="H843" s="54" t="n">
        <v>82</v>
      </c>
      <c r="I843" s="54" t="n">
        <v>87</v>
      </c>
      <c r="J843" s="54" t="n">
        <v>77</v>
      </c>
      <c r="K843" s="54">
        <f>SUM(F843:J843)</f>
        <v/>
      </c>
      <c r="L843" s="56">
        <f>ROUND(K843/500,4)</f>
        <v/>
      </c>
      <c r="M843" s="54">
        <f>IF(L843&gt;=0.9,"A+",IF(L843&gt;=0.8,"A",IF(L843&gt;=0.7,"B",IF(L843&gt;=0.6,"C",IF(L843&gt;=0.33,"D","F")))))</f>
        <v/>
      </c>
      <c r="N843" s="54">
        <f>IF(L843&gt;=0.33,"PASS","FAIL")</f>
        <v/>
      </c>
      <c r="O843" s="54">
        <f>L843&gt;=0.33</f>
        <v/>
      </c>
      <c r="P843" s="54">
        <f>RANK(L843,$L$2:$L$1001)</f>
        <v/>
      </c>
      <c r="Q843" s="54">
        <f>SUMPRODUCT(($C$2:$C$1001=C843)*($L$2:$L$1001&gt;L843))+1</f>
        <v/>
      </c>
      <c r="R843" s="57" t="n">
        <v>46091</v>
      </c>
      <c r="S843" s="58" t="n">
        <v>0.4583333333333333</v>
      </c>
      <c r="T843" s="59" t="n">
        <v>0.774</v>
      </c>
      <c r="U843" s="55">
        <f>IF(N843="PASS",IF(L843&gt;=0.9,"Excellent performance","Good, keep improving"),"Needs immediate attention")</f>
        <v/>
      </c>
    </row>
    <row r="844" ht="15" customHeight="1" s="39">
      <c r="A844" s="54" t="inlineStr">
        <is>
          <t>STU0843</t>
        </is>
      </c>
      <c r="B844" s="55" t="inlineStr">
        <is>
          <t>Priya Singh</t>
        </is>
      </c>
      <c r="C844" s="54" t="n">
        <v>9</v>
      </c>
      <c r="D844" s="54" t="inlineStr">
        <is>
          <t>C</t>
        </is>
      </c>
      <c r="E844" s="54" t="inlineStr">
        <is>
          <t>Female</t>
        </is>
      </c>
      <c r="F844" s="54" t="n">
        <v>84</v>
      </c>
      <c r="G844" s="54" t="n">
        <v>67</v>
      </c>
      <c r="H844" s="54" t="n">
        <v>71</v>
      </c>
      <c r="I844" s="54" t="n">
        <v>69</v>
      </c>
      <c r="J844" s="54" t="n">
        <v>76</v>
      </c>
      <c r="K844" s="54">
        <f>SUM(F844:J844)</f>
        <v/>
      </c>
      <c r="L844" s="56">
        <f>ROUND(K844/500,4)</f>
        <v/>
      </c>
      <c r="M844" s="54">
        <f>IF(L844&gt;=0.9,"A+",IF(L844&gt;=0.8,"A",IF(L844&gt;=0.7,"B",IF(L844&gt;=0.6,"C",IF(L844&gt;=0.33,"D","F")))))</f>
        <v/>
      </c>
      <c r="N844" s="54">
        <f>IF(L844&gt;=0.33,"PASS","FAIL")</f>
        <v/>
      </c>
      <c r="O844" s="54">
        <f>L844&gt;=0.33</f>
        <v/>
      </c>
      <c r="P844" s="54">
        <f>RANK(L844,$L$2:$L$1001)</f>
        <v/>
      </c>
      <c r="Q844" s="54">
        <f>SUMPRODUCT(($C$2:$C$1001=C844)*($L$2:$L$1001&gt;L844))+1</f>
        <v/>
      </c>
      <c r="R844" s="57" t="n">
        <v>46091</v>
      </c>
      <c r="S844" s="58" t="n">
        <v>0.4270833333333333</v>
      </c>
      <c r="T844" s="59" t="n">
        <v>0.837</v>
      </c>
      <c r="U844" s="55">
        <f>IF(N844="PASS",IF(L844&gt;=0.9,"Excellent performance","Good, keep improving"),"Needs immediate attention")</f>
        <v/>
      </c>
    </row>
    <row r="845" ht="15" customHeight="1" s="39">
      <c r="A845" s="54" t="inlineStr">
        <is>
          <t>STU0844</t>
        </is>
      </c>
      <c r="B845" s="55" t="inlineStr">
        <is>
          <t>Imran Bose</t>
        </is>
      </c>
      <c r="C845" s="54" t="n">
        <v>8</v>
      </c>
      <c r="D845" s="54" t="inlineStr">
        <is>
          <t>A</t>
        </is>
      </c>
      <c r="E845" s="54" t="inlineStr">
        <is>
          <t>Male</t>
        </is>
      </c>
      <c r="F845" s="54" t="n">
        <v>85</v>
      </c>
      <c r="G845" s="54" t="n">
        <v>89</v>
      </c>
      <c r="H845" s="54" t="n">
        <v>92</v>
      </c>
      <c r="I845" s="54" t="n">
        <v>88</v>
      </c>
      <c r="J845" s="54" t="n">
        <v>100</v>
      </c>
      <c r="K845" s="54">
        <f>SUM(F845:J845)</f>
        <v/>
      </c>
      <c r="L845" s="56">
        <f>ROUND(K845/500,4)</f>
        <v/>
      </c>
      <c r="M845" s="54">
        <f>IF(L845&gt;=0.9,"A+",IF(L845&gt;=0.8,"A",IF(L845&gt;=0.7,"B",IF(L845&gt;=0.6,"C",IF(L845&gt;=0.33,"D","F")))))</f>
        <v/>
      </c>
      <c r="N845" s="54">
        <f>IF(L845&gt;=0.33,"PASS","FAIL")</f>
        <v/>
      </c>
      <c r="O845" s="54">
        <f>L845&gt;=0.33</f>
        <v/>
      </c>
      <c r="P845" s="54">
        <f>RANK(L845,$L$2:$L$1001)</f>
        <v/>
      </c>
      <c r="Q845" s="54">
        <f>SUMPRODUCT(($C$2:$C$1001=C845)*($L$2:$L$1001&gt;L845))+1</f>
        <v/>
      </c>
      <c r="R845" s="57" t="n">
        <v>46091</v>
      </c>
      <c r="S845" s="58" t="n">
        <v>0.3645833333333333</v>
      </c>
      <c r="T845" s="59" t="n">
        <v>0.796</v>
      </c>
      <c r="U845" s="55">
        <f>IF(N845="PASS",IF(L845&gt;=0.9,"Excellent performance","Good, keep improving"),"Needs immediate attention")</f>
        <v/>
      </c>
    </row>
    <row r="846" ht="15" customHeight="1" s="39">
      <c r="A846" s="54" t="inlineStr">
        <is>
          <t>STU0845</t>
        </is>
      </c>
      <c r="B846" s="55" t="inlineStr">
        <is>
          <t>Rahul Banerjee</t>
        </is>
      </c>
      <c r="C846" s="54" t="n">
        <v>7</v>
      </c>
      <c r="D846" s="54" t="inlineStr">
        <is>
          <t>D</t>
        </is>
      </c>
      <c r="E846" s="54" t="inlineStr">
        <is>
          <t>Male</t>
        </is>
      </c>
      <c r="F846" s="54" t="n">
        <v>87</v>
      </c>
      <c r="G846" s="54" t="n">
        <v>77</v>
      </c>
      <c r="H846" s="54" t="n">
        <v>73</v>
      </c>
      <c r="I846" s="54" t="n">
        <v>81</v>
      </c>
      <c r="J846" s="54" t="n">
        <v>70</v>
      </c>
      <c r="K846" s="54">
        <f>SUM(F846:J846)</f>
        <v/>
      </c>
      <c r="L846" s="56">
        <f>ROUND(K846/500,4)</f>
        <v/>
      </c>
      <c r="M846" s="54">
        <f>IF(L846&gt;=0.9,"A+",IF(L846&gt;=0.8,"A",IF(L846&gt;=0.7,"B",IF(L846&gt;=0.6,"C",IF(L846&gt;=0.33,"D","F")))))</f>
        <v/>
      </c>
      <c r="N846" s="54">
        <f>IF(L846&gt;=0.33,"PASS","FAIL")</f>
        <v/>
      </c>
      <c r="O846" s="54">
        <f>L846&gt;=0.33</f>
        <v/>
      </c>
      <c r="P846" s="54">
        <f>RANK(L846,$L$2:$L$1001)</f>
        <v/>
      </c>
      <c r="Q846" s="54">
        <f>SUMPRODUCT(($C$2:$C$1001=C846)*($L$2:$L$1001&gt;L846))+1</f>
        <v/>
      </c>
      <c r="R846" s="57" t="n">
        <v>46091</v>
      </c>
      <c r="S846" s="58" t="n">
        <v>0.4791666666666667</v>
      </c>
      <c r="T846" s="59" t="n">
        <v>0.916</v>
      </c>
      <c r="U846" s="55">
        <f>IF(N846="PASS",IF(L846&gt;=0.9,"Excellent performance","Good, keep improving"),"Needs immediate attention")</f>
        <v/>
      </c>
    </row>
    <row r="847" ht="15" customHeight="1" s="39">
      <c r="A847" s="54" t="inlineStr">
        <is>
          <t>STU0846</t>
        </is>
      </c>
      <c r="B847" s="55" t="inlineStr">
        <is>
          <t>Ishaan Desai</t>
        </is>
      </c>
      <c r="C847" s="54" t="n">
        <v>9</v>
      </c>
      <c r="D847" s="54" t="inlineStr">
        <is>
          <t>C</t>
        </is>
      </c>
      <c r="E847" s="54" t="inlineStr">
        <is>
          <t>Male</t>
        </is>
      </c>
      <c r="F847" s="54" t="n">
        <v>100</v>
      </c>
      <c r="G847" s="54" t="n">
        <v>100</v>
      </c>
      <c r="H847" s="54" t="n">
        <v>92</v>
      </c>
      <c r="I847" s="54" t="n">
        <v>75</v>
      </c>
      <c r="J847" s="54" t="n">
        <v>95</v>
      </c>
      <c r="K847" s="54">
        <f>SUM(F847:J847)</f>
        <v/>
      </c>
      <c r="L847" s="56">
        <f>ROUND(K847/500,4)</f>
        <v/>
      </c>
      <c r="M847" s="54">
        <f>IF(L847&gt;=0.9,"A+",IF(L847&gt;=0.8,"A",IF(L847&gt;=0.7,"B",IF(L847&gt;=0.6,"C",IF(L847&gt;=0.33,"D","F")))))</f>
        <v/>
      </c>
      <c r="N847" s="54">
        <f>IF(L847&gt;=0.33,"PASS","FAIL")</f>
        <v/>
      </c>
      <c r="O847" s="54">
        <f>L847&gt;=0.33</f>
        <v/>
      </c>
      <c r="P847" s="54">
        <f>RANK(L847,$L$2:$L$1001)</f>
        <v/>
      </c>
      <c r="Q847" s="54">
        <f>SUMPRODUCT(($C$2:$C$1001=C847)*($L$2:$L$1001&gt;L847))+1</f>
        <v/>
      </c>
      <c r="R847" s="57" t="n">
        <v>46091</v>
      </c>
      <c r="S847" s="58" t="n">
        <v>0.4270833333333333</v>
      </c>
      <c r="T847" s="59" t="n">
        <v>0.776</v>
      </c>
      <c r="U847" s="55">
        <f>IF(N847="PASS",IF(L847&gt;=0.9,"Excellent performance","Good, keep improving"),"Needs immediate attention")</f>
        <v/>
      </c>
    </row>
    <row r="848" ht="15" customHeight="1" s="39">
      <c r="A848" s="54" t="inlineStr">
        <is>
          <t>STU0847</t>
        </is>
      </c>
      <c r="B848" s="55" t="inlineStr">
        <is>
          <t>Rudra Kumar</t>
        </is>
      </c>
      <c r="C848" s="54" t="n">
        <v>4</v>
      </c>
      <c r="D848" s="54" t="inlineStr">
        <is>
          <t>D</t>
        </is>
      </c>
      <c r="E848" s="54" t="inlineStr">
        <is>
          <t>Male</t>
        </is>
      </c>
      <c r="F848" s="54" t="n">
        <v>78</v>
      </c>
      <c r="G848" s="54" t="n">
        <v>63</v>
      </c>
      <c r="H848" s="54" t="n">
        <v>77</v>
      </c>
      <c r="I848" s="54" t="n">
        <v>62</v>
      </c>
      <c r="J848" s="54" t="n">
        <v>63</v>
      </c>
      <c r="K848" s="54">
        <f>SUM(F848:J848)</f>
        <v/>
      </c>
      <c r="L848" s="56">
        <f>ROUND(K848/500,4)</f>
        <v/>
      </c>
      <c r="M848" s="54">
        <f>IF(L848&gt;=0.9,"A+",IF(L848&gt;=0.8,"A",IF(L848&gt;=0.7,"B",IF(L848&gt;=0.6,"C",IF(L848&gt;=0.33,"D","F")))))</f>
        <v/>
      </c>
      <c r="N848" s="54">
        <f>IF(L848&gt;=0.33,"PASS","FAIL")</f>
        <v/>
      </c>
      <c r="O848" s="54">
        <f>L848&gt;=0.33</f>
        <v/>
      </c>
      <c r="P848" s="54">
        <f>RANK(L848,$L$2:$L$1001)</f>
        <v/>
      </c>
      <c r="Q848" s="54">
        <f>SUMPRODUCT(($C$2:$C$1001=C848)*($L$2:$L$1001&gt;L848))+1</f>
        <v/>
      </c>
      <c r="R848" s="57" t="n">
        <v>46091</v>
      </c>
      <c r="S848" s="58" t="n">
        <v>0.4583333333333333</v>
      </c>
      <c r="T848" s="59" t="n">
        <v>0.83</v>
      </c>
      <c r="U848" s="55">
        <f>IF(N848="PASS",IF(L848&gt;=0.9,"Excellent performance","Good, keep improving"),"Needs immediate attention")</f>
        <v/>
      </c>
    </row>
    <row r="849" ht="15" customHeight="1" s="39">
      <c r="A849" s="54" t="inlineStr">
        <is>
          <t>STU0848</t>
        </is>
      </c>
      <c r="B849" s="55" t="inlineStr">
        <is>
          <t>Aditi Pathak</t>
        </is>
      </c>
      <c r="C849" s="54" t="n">
        <v>5</v>
      </c>
      <c r="D849" s="54" t="inlineStr">
        <is>
          <t>A</t>
        </is>
      </c>
      <c r="E849" s="54" t="inlineStr">
        <is>
          <t>Female</t>
        </is>
      </c>
      <c r="F849" s="54" t="n">
        <v>93</v>
      </c>
      <c r="G849" s="54" t="n">
        <v>94</v>
      </c>
      <c r="H849" s="54" t="n">
        <v>92</v>
      </c>
      <c r="I849" s="54" t="n">
        <v>84</v>
      </c>
      <c r="J849" s="54" t="n">
        <v>79</v>
      </c>
      <c r="K849" s="54">
        <f>SUM(F849:J849)</f>
        <v/>
      </c>
      <c r="L849" s="56">
        <f>ROUND(K849/500,4)</f>
        <v/>
      </c>
      <c r="M849" s="54">
        <f>IF(L849&gt;=0.9,"A+",IF(L849&gt;=0.8,"A",IF(L849&gt;=0.7,"B",IF(L849&gt;=0.6,"C",IF(L849&gt;=0.33,"D","F")))))</f>
        <v/>
      </c>
      <c r="N849" s="54">
        <f>IF(L849&gt;=0.33,"PASS","FAIL")</f>
        <v/>
      </c>
      <c r="O849" s="54">
        <f>L849&gt;=0.33</f>
        <v/>
      </c>
      <c r="P849" s="54">
        <f>RANK(L849,$L$2:$L$1001)</f>
        <v/>
      </c>
      <c r="Q849" s="54">
        <f>SUMPRODUCT(($C$2:$C$1001=C849)*($L$2:$L$1001&gt;L849))+1</f>
        <v/>
      </c>
      <c r="R849" s="57" t="n">
        <v>46091</v>
      </c>
      <c r="S849" s="58" t="n">
        <v>0.4270833333333333</v>
      </c>
      <c r="T849" s="59" t="n">
        <v>0.761</v>
      </c>
      <c r="U849" s="55">
        <f>IF(N849="PASS",IF(L849&gt;=0.9,"Excellent performance","Good, keep improving"),"Needs immediate attention")</f>
        <v/>
      </c>
    </row>
    <row r="850" ht="15" customHeight="1" s="39">
      <c r="A850" s="54" t="inlineStr">
        <is>
          <t>STU0849</t>
        </is>
      </c>
      <c r="B850" s="55" t="inlineStr">
        <is>
          <t>Myra Thakur</t>
        </is>
      </c>
      <c r="C850" s="54" t="n">
        <v>3</v>
      </c>
      <c r="D850" s="54" t="inlineStr">
        <is>
          <t>B</t>
        </is>
      </c>
      <c r="E850" s="54" t="inlineStr">
        <is>
          <t>Female</t>
        </is>
      </c>
      <c r="F850" s="54" t="n">
        <v>71</v>
      </c>
      <c r="G850" s="54" t="n">
        <v>79</v>
      </c>
      <c r="H850" s="54" t="n">
        <v>100</v>
      </c>
      <c r="I850" s="54" t="n">
        <v>64</v>
      </c>
      <c r="J850" s="54" t="n">
        <v>78</v>
      </c>
      <c r="K850" s="54">
        <f>SUM(F850:J850)</f>
        <v/>
      </c>
      <c r="L850" s="56">
        <f>ROUND(K850/500,4)</f>
        <v/>
      </c>
      <c r="M850" s="54">
        <f>IF(L850&gt;=0.9,"A+",IF(L850&gt;=0.8,"A",IF(L850&gt;=0.7,"B",IF(L850&gt;=0.6,"C",IF(L850&gt;=0.33,"D","F")))))</f>
        <v/>
      </c>
      <c r="N850" s="54">
        <f>IF(L850&gt;=0.33,"PASS","FAIL")</f>
        <v/>
      </c>
      <c r="O850" s="54">
        <f>L850&gt;=0.33</f>
        <v/>
      </c>
      <c r="P850" s="54">
        <f>RANK(L850,$L$2:$L$1001)</f>
        <v/>
      </c>
      <c r="Q850" s="54">
        <f>SUMPRODUCT(($C$2:$C$1001=C850)*($L$2:$L$1001&gt;L850))+1</f>
        <v/>
      </c>
      <c r="R850" s="57" t="n">
        <v>46091</v>
      </c>
      <c r="S850" s="58" t="n">
        <v>0.3645833333333333</v>
      </c>
      <c r="T850" s="59" t="n">
        <v>0.862</v>
      </c>
      <c r="U850" s="55">
        <f>IF(N850="PASS",IF(L850&gt;=0.9,"Excellent performance","Good, keep improving"),"Needs immediate attention")</f>
        <v/>
      </c>
    </row>
    <row r="851" ht="15" customHeight="1" s="39">
      <c r="A851" s="54" t="inlineStr">
        <is>
          <t>STU0850</t>
        </is>
      </c>
      <c r="B851" s="55" t="inlineStr">
        <is>
          <t>Kartik Desai</t>
        </is>
      </c>
      <c r="C851" s="54" t="n">
        <v>11</v>
      </c>
      <c r="D851" s="54" t="inlineStr">
        <is>
          <t>C</t>
        </is>
      </c>
      <c r="E851" s="54" t="inlineStr">
        <is>
          <t>Male</t>
        </is>
      </c>
      <c r="F851" s="54" t="n">
        <v>70</v>
      </c>
      <c r="G851" s="54" t="n">
        <v>80</v>
      </c>
      <c r="H851" s="54" t="n">
        <v>45</v>
      </c>
      <c r="I851" s="54" t="n">
        <v>89</v>
      </c>
      <c r="J851" s="54" t="n">
        <v>73</v>
      </c>
      <c r="K851" s="54">
        <f>SUM(F851:J851)</f>
        <v/>
      </c>
      <c r="L851" s="56">
        <f>ROUND(K851/500,4)</f>
        <v/>
      </c>
      <c r="M851" s="54">
        <f>IF(L851&gt;=0.9,"A+",IF(L851&gt;=0.8,"A",IF(L851&gt;=0.7,"B",IF(L851&gt;=0.6,"C",IF(L851&gt;=0.33,"D","F")))))</f>
        <v/>
      </c>
      <c r="N851" s="54">
        <f>IF(L851&gt;=0.33,"PASS","FAIL")</f>
        <v/>
      </c>
      <c r="O851" s="54">
        <f>L851&gt;=0.33</f>
        <v/>
      </c>
      <c r="P851" s="54">
        <f>RANK(L851,$L$2:$L$1001)</f>
        <v/>
      </c>
      <c r="Q851" s="54">
        <f>SUMPRODUCT(($C$2:$C$1001=C851)*($L$2:$L$1001&gt;L851))+1</f>
        <v/>
      </c>
      <c r="R851" s="57" t="n">
        <v>46091</v>
      </c>
      <c r="S851" s="58" t="n">
        <v>0.5208333333333334</v>
      </c>
      <c r="T851" s="59" t="n">
        <v>0.954</v>
      </c>
      <c r="U851" s="55">
        <f>IF(N851="PASS",IF(L851&gt;=0.9,"Excellent performance","Good, keep improving"),"Needs immediate attention")</f>
        <v/>
      </c>
    </row>
    <row r="852" ht="15" customHeight="1" s="39">
      <c r="A852" s="54" t="inlineStr">
        <is>
          <t>STU0851</t>
        </is>
      </c>
      <c r="B852" s="55" t="inlineStr">
        <is>
          <t>Diya Bhat</t>
        </is>
      </c>
      <c r="C852" s="54" t="n">
        <v>12</v>
      </c>
      <c r="D852" s="54" t="inlineStr">
        <is>
          <t>B</t>
        </is>
      </c>
      <c r="E852" s="54" t="inlineStr">
        <is>
          <t>Female</t>
        </is>
      </c>
      <c r="F852" s="54" t="n">
        <v>61</v>
      </c>
      <c r="G852" s="54" t="n">
        <v>100</v>
      </c>
      <c r="H852" s="54" t="n">
        <v>43</v>
      </c>
      <c r="I852" s="54" t="n">
        <v>67</v>
      </c>
      <c r="J852" s="54" t="n">
        <v>68</v>
      </c>
      <c r="K852" s="54">
        <f>SUM(F852:J852)</f>
        <v/>
      </c>
      <c r="L852" s="56">
        <f>ROUND(K852/500,4)</f>
        <v/>
      </c>
      <c r="M852" s="54">
        <f>IF(L852&gt;=0.9,"A+",IF(L852&gt;=0.8,"A",IF(L852&gt;=0.7,"B",IF(L852&gt;=0.6,"C",IF(L852&gt;=0.33,"D","F")))))</f>
        <v/>
      </c>
      <c r="N852" s="54">
        <f>IF(L852&gt;=0.33,"PASS","FAIL")</f>
        <v/>
      </c>
      <c r="O852" s="54">
        <f>L852&gt;=0.33</f>
        <v/>
      </c>
      <c r="P852" s="54">
        <f>RANK(L852,$L$2:$L$1001)</f>
        <v/>
      </c>
      <c r="Q852" s="54">
        <f>SUMPRODUCT(($C$2:$C$1001=C852)*($L$2:$L$1001&gt;L852))+1</f>
        <v/>
      </c>
      <c r="R852" s="57" t="n">
        <v>46091</v>
      </c>
      <c r="S852" s="58" t="n">
        <v>0.4479166666666667</v>
      </c>
      <c r="T852" s="59" t="n">
        <v>0.902</v>
      </c>
      <c r="U852" s="55">
        <f>IF(N852="PASS",IF(L852&gt;=0.9,"Excellent performance","Good, keep improving"),"Needs immediate attention")</f>
        <v/>
      </c>
    </row>
    <row r="853" ht="15" customHeight="1" s="39">
      <c r="A853" s="54" t="inlineStr">
        <is>
          <t>STU0852</t>
        </is>
      </c>
      <c r="B853" s="55" t="inlineStr">
        <is>
          <t>Simran Mehta</t>
        </is>
      </c>
      <c r="C853" s="54" t="n">
        <v>4</v>
      </c>
      <c r="D853" s="54" t="inlineStr">
        <is>
          <t>B</t>
        </is>
      </c>
      <c r="E853" s="54" t="inlineStr">
        <is>
          <t>Female</t>
        </is>
      </c>
      <c r="F853" s="54" t="n">
        <v>88</v>
      </c>
      <c r="G853" s="54" t="n">
        <v>95</v>
      </c>
      <c r="H853" s="54" t="n">
        <v>85</v>
      </c>
      <c r="I853" s="54" t="n">
        <v>93</v>
      </c>
      <c r="J853" s="54" t="n">
        <v>77</v>
      </c>
      <c r="K853" s="54">
        <f>SUM(F853:J853)</f>
        <v/>
      </c>
      <c r="L853" s="56">
        <f>ROUND(K853/500,4)</f>
        <v/>
      </c>
      <c r="M853" s="54">
        <f>IF(L853&gt;=0.9,"A+",IF(L853&gt;=0.8,"A",IF(L853&gt;=0.7,"B",IF(L853&gt;=0.6,"C",IF(L853&gt;=0.33,"D","F")))))</f>
        <v/>
      </c>
      <c r="N853" s="54">
        <f>IF(L853&gt;=0.33,"PASS","FAIL")</f>
        <v/>
      </c>
      <c r="O853" s="54">
        <f>L853&gt;=0.33</f>
        <v/>
      </c>
      <c r="P853" s="54">
        <f>RANK(L853,$L$2:$L$1001)</f>
        <v/>
      </c>
      <c r="Q853" s="54">
        <f>SUMPRODUCT(($C$2:$C$1001=C853)*($L$2:$L$1001&gt;L853))+1</f>
        <v/>
      </c>
      <c r="R853" s="57" t="n">
        <v>46091</v>
      </c>
      <c r="S853" s="58" t="n">
        <v>0.3541666666666667</v>
      </c>
      <c r="T853" s="59" t="n">
        <v>0.802</v>
      </c>
      <c r="U853" s="55">
        <f>IF(N853="PASS",IF(L853&gt;=0.9,"Excellent performance","Good, keep improving"),"Needs immediate attention")</f>
        <v/>
      </c>
    </row>
    <row r="854" ht="15" customHeight="1" s="39">
      <c r="A854" s="54" t="inlineStr">
        <is>
          <t>STU0853</t>
        </is>
      </c>
      <c r="B854" s="55" t="inlineStr">
        <is>
          <t>Imran Sen</t>
        </is>
      </c>
      <c r="C854" s="54" t="n">
        <v>1</v>
      </c>
      <c r="D854" s="54" t="inlineStr">
        <is>
          <t>A</t>
        </is>
      </c>
      <c r="E854" s="54" t="inlineStr">
        <is>
          <t>Male</t>
        </is>
      </c>
      <c r="F854" s="54" t="n">
        <v>74</v>
      </c>
      <c r="G854" s="54" t="n">
        <v>60</v>
      </c>
      <c r="H854" s="54" t="n">
        <v>64</v>
      </c>
      <c r="I854" s="54" t="n">
        <v>72</v>
      </c>
      <c r="J854" s="54" t="n">
        <v>62</v>
      </c>
      <c r="K854" s="54">
        <f>SUM(F854:J854)</f>
        <v/>
      </c>
      <c r="L854" s="56">
        <f>ROUND(K854/500,4)</f>
        <v/>
      </c>
      <c r="M854" s="54">
        <f>IF(L854&gt;=0.9,"A+",IF(L854&gt;=0.8,"A",IF(L854&gt;=0.7,"B",IF(L854&gt;=0.6,"C",IF(L854&gt;=0.33,"D","F")))))</f>
        <v/>
      </c>
      <c r="N854" s="54">
        <f>IF(L854&gt;=0.33,"PASS","FAIL")</f>
        <v/>
      </c>
      <c r="O854" s="54">
        <f>L854&gt;=0.33</f>
        <v/>
      </c>
      <c r="P854" s="54">
        <f>RANK(L854,$L$2:$L$1001)</f>
        <v/>
      </c>
      <c r="Q854" s="54">
        <f>SUMPRODUCT(($C$2:$C$1001=C854)*($L$2:$L$1001&gt;L854))+1</f>
        <v/>
      </c>
      <c r="R854" s="57" t="n">
        <v>46091</v>
      </c>
      <c r="S854" s="58" t="n">
        <v>0.40625</v>
      </c>
      <c r="T854" s="59" t="n">
        <v>0.82</v>
      </c>
      <c r="U854" s="55">
        <f>IF(N854="PASS",IF(L854&gt;=0.9,"Excellent performance","Good, keep improving"),"Needs immediate attention")</f>
        <v/>
      </c>
    </row>
    <row r="855" ht="15" customHeight="1" s="39">
      <c r="A855" s="54" t="inlineStr">
        <is>
          <t>STU0854</t>
        </is>
      </c>
      <c r="B855" s="55" t="inlineStr">
        <is>
          <t>Kavya Nair</t>
        </is>
      </c>
      <c r="C855" s="54" t="n">
        <v>7</v>
      </c>
      <c r="D855" s="54" t="inlineStr">
        <is>
          <t>C</t>
        </is>
      </c>
      <c r="E855" s="54" t="inlineStr">
        <is>
          <t>Female</t>
        </is>
      </c>
      <c r="F855" s="54" t="n">
        <v>83</v>
      </c>
      <c r="G855" s="54" t="n">
        <v>78</v>
      </c>
      <c r="H855" s="54" t="n">
        <v>78</v>
      </c>
      <c r="I855" s="54" t="n">
        <v>89</v>
      </c>
      <c r="J855" s="54" t="n">
        <v>87</v>
      </c>
      <c r="K855" s="54">
        <f>SUM(F855:J855)</f>
        <v/>
      </c>
      <c r="L855" s="56">
        <f>ROUND(K855/500,4)</f>
        <v/>
      </c>
      <c r="M855" s="54">
        <f>IF(L855&gt;=0.9,"A+",IF(L855&gt;=0.8,"A",IF(L855&gt;=0.7,"B",IF(L855&gt;=0.6,"C",IF(L855&gt;=0.33,"D","F")))))</f>
        <v/>
      </c>
      <c r="N855" s="54">
        <f>IF(L855&gt;=0.33,"PASS","FAIL")</f>
        <v/>
      </c>
      <c r="O855" s="54">
        <f>L855&gt;=0.33</f>
        <v/>
      </c>
      <c r="P855" s="54">
        <f>RANK(L855,$L$2:$L$1001)</f>
        <v/>
      </c>
      <c r="Q855" s="54">
        <f>SUMPRODUCT(($C$2:$C$1001=C855)*($L$2:$L$1001&gt;L855))+1</f>
        <v/>
      </c>
      <c r="R855" s="57" t="n">
        <v>46091</v>
      </c>
      <c r="S855" s="58" t="n">
        <v>0.4166666666666667</v>
      </c>
      <c r="T855" s="59" t="n">
        <v>0.89</v>
      </c>
      <c r="U855" s="55">
        <f>IF(N855="PASS",IF(L855&gt;=0.9,"Excellent performance","Good, keep improving"),"Needs immediate attention")</f>
        <v/>
      </c>
    </row>
    <row r="856" ht="15" customHeight="1" s="39">
      <c r="A856" s="54" t="inlineStr">
        <is>
          <t>STU0855</t>
        </is>
      </c>
      <c r="B856" s="55" t="inlineStr">
        <is>
          <t>Zara Kumar</t>
        </is>
      </c>
      <c r="C856" s="54" t="n">
        <v>8</v>
      </c>
      <c r="D856" s="54" t="inlineStr">
        <is>
          <t>B</t>
        </is>
      </c>
      <c r="E856" s="54" t="inlineStr">
        <is>
          <t>Female</t>
        </is>
      </c>
      <c r="F856" s="54" t="n">
        <v>37</v>
      </c>
      <c r="G856" s="54" t="n">
        <v>15</v>
      </c>
      <c r="H856" s="54" t="n">
        <v>38</v>
      </c>
      <c r="I856" s="54" t="n">
        <v>46</v>
      </c>
      <c r="J856" s="54" t="n">
        <v>48</v>
      </c>
      <c r="K856" s="54">
        <f>SUM(F856:J856)</f>
        <v/>
      </c>
      <c r="L856" s="56">
        <f>ROUND(K856/500,4)</f>
        <v/>
      </c>
      <c r="M856" s="54">
        <f>IF(L856&gt;=0.9,"A+",IF(L856&gt;=0.8,"A",IF(L856&gt;=0.7,"B",IF(L856&gt;=0.6,"C",IF(L856&gt;=0.33,"D","F")))))</f>
        <v/>
      </c>
      <c r="N856" s="54">
        <f>IF(L856&gt;=0.33,"PASS","FAIL")</f>
        <v/>
      </c>
      <c r="O856" s="54">
        <f>L856&gt;=0.33</f>
        <v/>
      </c>
      <c r="P856" s="54">
        <f>RANK(L856,$L$2:$L$1001)</f>
        <v/>
      </c>
      <c r="Q856" s="54">
        <f>SUMPRODUCT(($C$2:$C$1001=C856)*($L$2:$L$1001&gt;L856))+1</f>
        <v/>
      </c>
      <c r="R856" s="57" t="n">
        <v>46091</v>
      </c>
      <c r="S856" s="58" t="n">
        <v>0.46875</v>
      </c>
      <c r="T856" s="59" t="n">
        <v>0.5580000000000001</v>
      </c>
      <c r="U856" s="55">
        <f>IF(N856="PASS",IF(L856&gt;=0.9,"Excellent performance","Good, keep improving"),"Needs immediate attention")</f>
        <v/>
      </c>
    </row>
    <row r="857" ht="15" customHeight="1" s="39">
      <c r="A857" s="54" t="inlineStr">
        <is>
          <t>STU0856</t>
        </is>
      </c>
      <c r="B857" s="55" t="inlineStr">
        <is>
          <t>Kabir Thakur</t>
        </is>
      </c>
      <c r="C857" s="54" t="n">
        <v>2</v>
      </c>
      <c r="D857" s="54" t="inlineStr">
        <is>
          <t>B</t>
        </is>
      </c>
      <c r="E857" s="54" t="inlineStr">
        <is>
          <t>Male</t>
        </is>
      </c>
      <c r="F857" s="54" t="n">
        <v>84</v>
      </c>
      <c r="G857" s="54" t="n">
        <v>90</v>
      </c>
      <c r="H857" s="54" t="n">
        <v>94</v>
      </c>
      <c r="I857" s="54" t="n">
        <v>94</v>
      </c>
      <c r="J857" s="54" t="n">
        <v>87</v>
      </c>
      <c r="K857" s="54">
        <f>SUM(F857:J857)</f>
        <v/>
      </c>
      <c r="L857" s="56">
        <f>ROUND(K857/500,4)</f>
        <v/>
      </c>
      <c r="M857" s="54">
        <f>IF(L857&gt;=0.9,"A+",IF(L857&gt;=0.8,"A",IF(L857&gt;=0.7,"B",IF(L857&gt;=0.6,"C",IF(L857&gt;=0.33,"D","F")))))</f>
        <v/>
      </c>
      <c r="N857" s="54">
        <f>IF(L857&gt;=0.33,"PASS","FAIL")</f>
        <v/>
      </c>
      <c r="O857" s="54">
        <f>L857&gt;=0.33</f>
        <v/>
      </c>
      <c r="P857" s="54">
        <f>RANK(L857,$L$2:$L$1001)</f>
        <v/>
      </c>
      <c r="Q857" s="54">
        <f>SUMPRODUCT(($C$2:$C$1001=C857)*($L$2:$L$1001&gt;L857))+1</f>
        <v/>
      </c>
      <c r="R857" s="57" t="n">
        <v>46091</v>
      </c>
      <c r="S857" s="58" t="n">
        <v>0.4479166666666667</v>
      </c>
      <c r="T857" s="59" t="n">
        <v>0.902</v>
      </c>
      <c r="U857" s="55">
        <f>IF(N857="PASS",IF(L857&gt;=0.9,"Excellent performance","Good, keep improving"),"Needs immediate attention")</f>
        <v/>
      </c>
    </row>
    <row r="858" ht="15" customHeight="1" s="39">
      <c r="A858" s="54" t="inlineStr">
        <is>
          <t>STU0857</t>
        </is>
      </c>
      <c r="B858" s="55" t="inlineStr">
        <is>
          <t>Om Joshi</t>
        </is>
      </c>
      <c r="C858" s="54" t="n">
        <v>7</v>
      </c>
      <c r="D858" s="54" t="inlineStr">
        <is>
          <t>A</t>
        </is>
      </c>
      <c r="E858" s="54" t="inlineStr">
        <is>
          <t>Male</t>
        </is>
      </c>
      <c r="F858" s="54" t="n">
        <v>91</v>
      </c>
      <c r="G858" s="54" t="n">
        <v>80</v>
      </c>
      <c r="H858" s="54" t="n">
        <v>98</v>
      </c>
      <c r="I858" s="54" t="n">
        <v>83</v>
      </c>
      <c r="J858" s="54" t="n">
        <v>68</v>
      </c>
      <c r="K858" s="54">
        <f>SUM(F858:J858)</f>
        <v/>
      </c>
      <c r="L858" s="56">
        <f>ROUND(K858/500,4)</f>
        <v/>
      </c>
      <c r="M858" s="54">
        <f>IF(L858&gt;=0.9,"A+",IF(L858&gt;=0.8,"A",IF(L858&gt;=0.7,"B",IF(L858&gt;=0.6,"C",IF(L858&gt;=0.33,"D","F")))))</f>
        <v/>
      </c>
      <c r="N858" s="54">
        <f>IF(L858&gt;=0.33,"PASS","FAIL")</f>
        <v/>
      </c>
      <c r="O858" s="54">
        <f>L858&gt;=0.33</f>
        <v/>
      </c>
      <c r="P858" s="54">
        <f>RANK(L858,$L$2:$L$1001)</f>
        <v/>
      </c>
      <c r="Q858" s="54">
        <f>SUMPRODUCT(($C$2:$C$1001=C858)*($L$2:$L$1001&gt;L858))+1</f>
        <v/>
      </c>
      <c r="R858" s="57" t="n">
        <v>46091</v>
      </c>
      <c r="S858" s="58" t="n">
        <v>0.3333333333333333</v>
      </c>
      <c r="T858" s="59" t="n">
        <v>0.788</v>
      </c>
      <c r="U858" s="55">
        <f>IF(N858="PASS",IF(L858&gt;=0.9,"Excellent performance","Good, keep improving"),"Needs immediate attention")</f>
        <v/>
      </c>
    </row>
    <row r="859" ht="15" customHeight="1" s="39">
      <c r="A859" s="54" t="inlineStr">
        <is>
          <t>STU0858</t>
        </is>
      </c>
      <c r="B859" s="55" t="inlineStr">
        <is>
          <t>Sai Trivedi</t>
        </is>
      </c>
      <c r="C859" s="54" t="n">
        <v>10</v>
      </c>
      <c r="D859" s="54" t="inlineStr">
        <is>
          <t>C</t>
        </is>
      </c>
      <c r="E859" s="54" t="inlineStr">
        <is>
          <t>Male</t>
        </is>
      </c>
      <c r="F859" s="54" t="n">
        <v>69</v>
      </c>
      <c r="G859" s="54" t="n">
        <v>78</v>
      </c>
      <c r="H859" s="54" t="n">
        <v>68</v>
      </c>
      <c r="I859" s="54" t="n">
        <v>48</v>
      </c>
      <c r="J859" s="54" t="n">
        <v>80</v>
      </c>
      <c r="K859" s="54">
        <f>SUM(F859:J859)</f>
        <v/>
      </c>
      <c r="L859" s="56">
        <f>ROUND(K859/500,4)</f>
        <v/>
      </c>
      <c r="M859" s="54">
        <f>IF(L859&gt;=0.9,"A+",IF(L859&gt;=0.8,"A",IF(L859&gt;=0.7,"B",IF(L859&gt;=0.6,"C",IF(L859&gt;=0.33,"D","F")))))</f>
        <v/>
      </c>
      <c r="N859" s="54">
        <f>IF(L859&gt;=0.33,"PASS","FAIL")</f>
        <v/>
      </c>
      <c r="O859" s="54">
        <f>L859&gt;=0.33</f>
        <v/>
      </c>
      <c r="P859" s="54">
        <f>RANK(L859,$L$2:$L$1001)</f>
        <v/>
      </c>
      <c r="Q859" s="54">
        <f>SUMPRODUCT(($C$2:$C$1001=C859)*($L$2:$L$1001&gt;L859))+1</f>
        <v/>
      </c>
      <c r="R859" s="57" t="n">
        <v>46091</v>
      </c>
      <c r="S859" s="58" t="n">
        <v>0.46875</v>
      </c>
      <c r="T859" s="59" t="n">
        <v>0.774</v>
      </c>
      <c r="U859" s="55">
        <f>IF(N859="PASS",IF(L859&gt;=0.9,"Excellent performance","Good, keep improving"),"Needs immediate attention")</f>
        <v/>
      </c>
    </row>
    <row r="860" ht="15" customHeight="1" s="39">
      <c r="A860" s="54" t="inlineStr">
        <is>
          <t>STU0859</t>
        </is>
      </c>
      <c r="B860" s="55" t="inlineStr">
        <is>
          <t>Mahi Kumar</t>
        </is>
      </c>
      <c r="C860" s="54" t="n">
        <v>5</v>
      </c>
      <c r="D860" s="54" t="inlineStr">
        <is>
          <t>A</t>
        </is>
      </c>
      <c r="E860" s="54" t="inlineStr">
        <is>
          <t>Female</t>
        </is>
      </c>
      <c r="F860" s="54" t="n">
        <v>93</v>
      </c>
      <c r="G860" s="54" t="n">
        <v>82</v>
      </c>
      <c r="H860" s="54" t="n">
        <v>58</v>
      </c>
      <c r="I860" s="54" t="n">
        <v>72</v>
      </c>
      <c r="J860" s="54" t="n">
        <v>88</v>
      </c>
      <c r="K860" s="54">
        <f>SUM(F860:J860)</f>
        <v/>
      </c>
      <c r="L860" s="56">
        <f>ROUND(K860/500,4)</f>
        <v/>
      </c>
      <c r="M860" s="54">
        <f>IF(L860&gt;=0.9,"A+",IF(L860&gt;=0.8,"A",IF(L860&gt;=0.7,"B",IF(L860&gt;=0.6,"C",IF(L860&gt;=0.33,"D","F")))))</f>
        <v/>
      </c>
      <c r="N860" s="54">
        <f>IF(L860&gt;=0.33,"PASS","FAIL")</f>
        <v/>
      </c>
      <c r="O860" s="54">
        <f>L860&gt;=0.33</f>
        <v/>
      </c>
      <c r="P860" s="54">
        <f>RANK(L860,$L$2:$L$1001)</f>
        <v/>
      </c>
      <c r="Q860" s="54">
        <f>SUMPRODUCT(($C$2:$C$1001=C860)*($L$2:$L$1001&gt;L860))+1</f>
        <v/>
      </c>
      <c r="R860" s="57" t="n">
        <v>46091</v>
      </c>
      <c r="S860" s="58" t="n">
        <v>0.4583333333333333</v>
      </c>
      <c r="T860" s="59" t="n">
        <v>0.99</v>
      </c>
      <c r="U860" s="55">
        <f>IF(N860="PASS",IF(L860&gt;=0.9,"Excellent performance","Good, keep improving"),"Needs immediate attention")</f>
        <v/>
      </c>
    </row>
    <row r="861" ht="15" customHeight="1" s="39">
      <c r="A861" s="54" t="inlineStr">
        <is>
          <t>STU0860</t>
        </is>
      </c>
      <c r="B861" s="55" t="inlineStr">
        <is>
          <t>Divya Bhat</t>
        </is>
      </c>
      <c r="C861" s="54" t="n">
        <v>12</v>
      </c>
      <c r="D861" s="54" t="inlineStr">
        <is>
          <t>B</t>
        </is>
      </c>
      <c r="E861" s="54" t="inlineStr">
        <is>
          <t>Female</t>
        </is>
      </c>
      <c r="F861" s="54" t="n">
        <v>51</v>
      </c>
      <c r="G861" s="54" t="n">
        <v>37</v>
      </c>
      <c r="H861" s="54" t="n">
        <v>41</v>
      </c>
      <c r="I861" s="54" t="n">
        <v>26</v>
      </c>
      <c r="J861" s="54" t="n">
        <v>31</v>
      </c>
      <c r="K861" s="54">
        <f>SUM(F861:J861)</f>
        <v/>
      </c>
      <c r="L861" s="56">
        <f>ROUND(K861/500,4)</f>
        <v/>
      </c>
      <c r="M861" s="54">
        <f>IF(L861&gt;=0.9,"A+",IF(L861&gt;=0.8,"A",IF(L861&gt;=0.7,"B",IF(L861&gt;=0.6,"C",IF(L861&gt;=0.33,"D","F")))))</f>
        <v/>
      </c>
      <c r="N861" s="54">
        <f>IF(L861&gt;=0.33,"PASS","FAIL")</f>
        <v/>
      </c>
      <c r="O861" s="54">
        <f>L861&gt;=0.33</f>
        <v/>
      </c>
      <c r="P861" s="54">
        <f>RANK(L861,$L$2:$L$1001)</f>
        <v/>
      </c>
      <c r="Q861" s="54">
        <f>SUMPRODUCT(($C$2:$C$1001=C861)*($L$2:$L$1001&gt;L861))+1</f>
        <v/>
      </c>
      <c r="R861" s="57" t="n">
        <v>46091</v>
      </c>
      <c r="S861" s="58" t="n">
        <v>0.3645833333333333</v>
      </c>
      <c r="T861" s="59" t="n">
        <v>0.67</v>
      </c>
      <c r="U861" s="55">
        <f>IF(N861="PASS",IF(L861&gt;=0.9,"Excellent performance","Good, keep improving"),"Needs immediate attention")</f>
        <v/>
      </c>
    </row>
    <row r="862" ht="15" customHeight="1" s="39">
      <c r="A862" s="54" t="inlineStr">
        <is>
          <t>STU0861</t>
        </is>
      </c>
      <c r="B862" s="55" t="inlineStr">
        <is>
          <t>Gauri Srivastava</t>
        </is>
      </c>
      <c r="C862" s="54" t="n">
        <v>10</v>
      </c>
      <c r="D862" s="54" t="inlineStr">
        <is>
          <t>B</t>
        </is>
      </c>
      <c r="E862" s="54" t="inlineStr">
        <is>
          <t>Female</t>
        </is>
      </c>
      <c r="F862" s="54" t="n">
        <v>72</v>
      </c>
      <c r="G862" s="54" t="n">
        <v>60</v>
      </c>
      <c r="H862" s="54" t="n">
        <v>81</v>
      </c>
      <c r="I862" s="54" t="n">
        <v>60</v>
      </c>
      <c r="J862" s="54" t="n">
        <v>62</v>
      </c>
      <c r="K862" s="54">
        <f>SUM(F862:J862)</f>
        <v/>
      </c>
      <c r="L862" s="56">
        <f>ROUND(K862/500,4)</f>
        <v/>
      </c>
      <c r="M862" s="54">
        <f>IF(L862&gt;=0.9,"A+",IF(L862&gt;=0.8,"A",IF(L862&gt;=0.7,"B",IF(L862&gt;=0.6,"C",IF(L862&gt;=0.33,"D","F")))))</f>
        <v/>
      </c>
      <c r="N862" s="54">
        <f>IF(L862&gt;=0.33,"PASS","FAIL")</f>
        <v/>
      </c>
      <c r="O862" s="54">
        <f>L862&gt;=0.33</f>
        <v/>
      </c>
      <c r="P862" s="54">
        <f>RANK(L862,$L$2:$L$1001)</f>
        <v/>
      </c>
      <c r="Q862" s="54">
        <f>SUMPRODUCT(($C$2:$C$1001=C862)*($L$2:$L$1001&gt;L862))+1</f>
        <v/>
      </c>
      <c r="R862" s="57" t="n">
        <v>46091</v>
      </c>
      <c r="S862" s="58" t="n">
        <v>0.4791666666666667</v>
      </c>
      <c r="T862" s="59" t="n">
        <v>0.972</v>
      </c>
      <c r="U862" s="55">
        <f>IF(N862="PASS",IF(L862&gt;=0.9,"Excellent performance","Good, keep improving"),"Needs immediate attention")</f>
        <v/>
      </c>
    </row>
    <row r="863" ht="15" customHeight="1" s="39">
      <c r="A863" s="54" t="inlineStr">
        <is>
          <t>STU0862</t>
        </is>
      </c>
      <c r="B863" s="55" t="inlineStr">
        <is>
          <t>Rudra Mukherjee</t>
        </is>
      </c>
      <c r="C863" s="54" t="n">
        <v>6</v>
      </c>
      <c r="D863" s="54" t="inlineStr">
        <is>
          <t>A</t>
        </is>
      </c>
      <c r="E863" s="54" t="inlineStr">
        <is>
          <t>Male</t>
        </is>
      </c>
      <c r="F863" s="54" t="n">
        <v>89</v>
      </c>
      <c r="G863" s="54" t="n">
        <v>100</v>
      </c>
      <c r="H863" s="54" t="n">
        <v>81</v>
      </c>
      <c r="I863" s="54" t="n">
        <v>96</v>
      </c>
      <c r="J863" s="54" t="n">
        <v>100</v>
      </c>
      <c r="K863" s="54">
        <f>SUM(F863:J863)</f>
        <v/>
      </c>
      <c r="L863" s="56">
        <f>ROUND(K863/500,4)</f>
        <v/>
      </c>
      <c r="M863" s="54">
        <f>IF(L863&gt;=0.9,"A+",IF(L863&gt;=0.8,"A",IF(L863&gt;=0.7,"B",IF(L863&gt;=0.6,"C",IF(L863&gt;=0.33,"D","F")))))</f>
        <v/>
      </c>
      <c r="N863" s="54">
        <f>IF(L863&gt;=0.33,"PASS","FAIL")</f>
        <v/>
      </c>
      <c r="O863" s="54">
        <f>L863&gt;=0.33</f>
        <v/>
      </c>
      <c r="P863" s="54">
        <f>RANK(L863,$L$2:$L$1001)</f>
        <v/>
      </c>
      <c r="Q863" s="54">
        <f>SUMPRODUCT(($C$2:$C$1001=C863)*($L$2:$L$1001&gt;L863))+1</f>
        <v/>
      </c>
      <c r="R863" s="57" t="n">
        <v>46091</v>
      </c>
      <c r="S863" s="58" t="n">
        <v>0.53125</v>
      </c>
      <c r="T863" s="59" t="n">
        <v>0.799</v>
      </c>
      <c r="U863" s="55">
        <f>IF(N863="PASS",IF(L863&gt;=0.9,"Excellent performance","Good, keep improving"),"Needs immediate attention")</f>
        <v/>
      </c>
    </row>
    <row r="864" ht="15" customHeight="1" s="39">
      <c r="A864" s="54" t="inlineStr">
        <is>
          <t>STU0863</t>
        </is>
      </c>
      <c r="B864" s="55" t="inlineStr">
        <is>
          <t>Aditya Patel</t>
        </is>
      </c>
      <c r="C864" s="54" t="n">
        <v>12</v>
      </c>
      <c r="D864" s="54" t="inlineStr">
        <is>
          <t>B</t>
        </is>
      </c>
      <c r="E864" s="54" t="inlineStr">
        <is>
          <t>Male</t>
        </is>
      </c>
      <c r="F864" s="54" t="n">
        <v>79</v>
      </c>
      <c r="G864" s="54" t="n">
        <v>72</v>
      </c>
      <c r="H864" s="54" t="n">
        <v>69</v>
      </c>
      <c r="I864" s="54" t="n">
        <v>70</v>
      </c>
      <c r="J864" s="54" t="n">
        <v>86</v>
      </c>
      <c r="K864" s="54">
        <f>SUM(F864:J864)</f>
        <v/>
      </c>
      <c r="L864" s="56">
        <f>ROUND(K864/500,4)</f>
        <v/>
      </c>
      <c r="M864" s="54">
        <f>IF(L864&gt;=0.9,"A+",IF(L864&gt;=0.8,"A",IF(L864&gt;=0.7,"B",IF(L864&gt;=0.6,"C",IF(L864&gt;=0.33,"D","F")))))</f>
        <v/>
      </c>
      <c r="N864" s="54">
        <f>IF(L864&gt;=0.33,"PASS","FAIL")</f>
        <v/>
      </c>
      <c r="O864" s="54">
        <f>L864&gt;=0.33</f>
        <v/>
      </c>
      <c r="P864" s="54">
        <f>RANK(L864,$L$2:$L$1001)</f>
        <v/>
      </c>
      <c r="Q864" s="54">
        <f>SUMPRODUCT(($C$2:$C$1001=C864)*($L$2:$L$1001&gt;L864))+1</f>
        <v/>
      </c>
      <c r="R864" s="57" t="n">
        <v>46091</v>
      </c>
      <c r="S864" s="58" t="n">
        <v>0.40625</v>
      </c>
      <c r="T864" s="59" t="n">
        <v>0.87</v>
      </c>
      <c r="U864" s="55">
        <f>IF(N864="PASS",IF(L864&gt;=0.9,"Excellent performance","Good, keep improving"),"Needs immediate attention")</f>
        <v/>
      </c>
    </row>
    <row r="865" ht="15" customHeight="1" s="39">
      <c r="A865" s="54" t="inlineStr">
        <is>
          <t>STU0864</t>
        </is>
      </c>
      <c r="B865" s="55" t="inlineStr">
        <is>
          <t>Siya Yadav</t>
        </is>
      </c>
      <c r="C865" s="54" t="n">
        <v>6</v>
      </c>
      <c r="D865" s="54" t="inlineStr">
        <is>
          <t>D</t>
        </is>
      </c>
      <c r="E865" s="54" t="inlineStr">
        <is>
          <t>Female</t>
        </is>
      </c>
      <c r="F865" s="54" t="n">
        <v>97</v>
      </c>
      <c r="G865" s="54" t="n">
        <v>88</v>
      </c>
      <c r="H865" s="54" t="n">
        <v>100</v>
      </c>
      <c r="I865" s="54" t="n">
        <v>94</v>
      </c>
      <c r="J865" s="54" t="n">
        <v>88</v>
      </c>
      <c r="K865" s="54">
        <f>SUM(F865:J865)</f>
        <v/>
      </c>
      <c r="L865" s="56">
        <f>ROUND(K865/500,4)</f>
        <v/>
      </c>
      <c r="M865" s="54">
        <f>IF(L865&gt;=0.9,"A+",IF(L865&gt;=0.8,"A",IF(L865&gt;=0.7,"B",IF(L865&gt;=0.6,"C",IF(L865&gt;=0.33,"D","F")))))</f>
        <v/>
      </c>
      <c r="N865" s="54">
        <f>IF(L865&gt;=0.33,"PASS","FAIL")</f>
        <v/>
      </c>
      <c r="O865" s="54">
        <f>L865&gt;=0.33</f>
        <v/>
      </c>
      <c r="P865" s="54">
        <f>RANK(L865,$L$2:$L$1001)</f>
        <v/>
      </c>
      <c r="Q865" s="54">
        <f>SUMPRODUCT(($C$2:$C$1001=C865)*($L$2:$L$1001&gt;L865))+1</f>
        <v/>
      </c>
      <c r="R865" s="57" t="n">
        <v>46091</v>
      </c>
      <c r="S865" s="58" t="n">
        <v>0.4375</v>
      </c>
      <c r="T865" s="59" t="n">
        <v>0.927</v>
      </c>
      <c r="U865" s="55">
        <f>IF(N865="PASS",IF(L865&gt;=0.9,"Excellent performance","Good, keep improving"),"Needs immediate attention")</f>
        <v/>
      </c>
    </row>
    <row r="866" ht="15" customHeight="1" s="39">
      <c r="A866" s="54" t="inlineStr">
        <is>
          <t>STU0865</t>
        </is>
      </c>
      <c r="B866" s="55" t="inlineStr">
        <is>
          <t>Neha Shah</t>
        </is>
      </c>
      <c r="C866" s="54" t="n">
        <v>7</v>
      </c>
      <c r="D866" s="54" t="inlineStr">
        <is>
          <t>C</t>
        </is>
      </c>
      <c r="E866" s="54" t="inlineStr">
        <is>
          <t>Female</t>
        </is>
      </c>
      <c r="F866" s="54" t="n">
        <v>79</v>
      </c>
      <c r="G866" s="54" t="n">
        <v>81</v>
      </c>
      <c r="H866" s="54" t="n">
        <v>75</v>
      </c>
      <c r="I866" s="54" t="n">
        <v>77</v>
      </c>
      <c r="J866" s="54" t="n">
        <v>49</v>
      </c>
      <c r="K866" s="54">
        <f>SUM(F866:J866)</f>
        <v/>
      </c>
      <c r="L866" s="56">
        <f>ROUND(K866/500,4)</f>
        <v/>
      </c>
      <c r="M866" s="54">
        <f>IF(L866&gt;=0.9,"A+",IF(L866&gt;=0.8,"A",IF(L866&gt;=0.7,"B",IF(L866&gt;=0.6,"C",IF(L866&gt;=0.33,"D","F")))))</f>
        <v/>
      </c>
      <c r="N866" s="54">
        <f>IF(L866&gt;=0.33,"PASS","FAIL")</f>
        <v/>
      </c>
      <c r="O866" s="54">
        <f>L866&gt;=0.33</f>
        <v/>
      </c>
      <c r="P866" s="54">
        <f>RANK(L866,$L$2:$L$1001)</f>
        <v/>
      </c>
      <c r="Q866" s="54">
        <f>SUMPRODUCT(($C$2:$C$1001=C866)*($L$2:$L$1001&gt;L866))+1</f>
        <v/>
      </c>
      <c r="R866" s="57" t="n">
        <v>46091</v>
      </c>
      <c r="S866" s="58" t="n">
        <v>0.3645833333333333</v>
      </c>
      <c r="T866" s="59" t="n">
        <v>0.911</v>
      </c>
      <c r="U866" s="55">
        <f>IF(N866="PASS",IF(L866&gt;=0.9,"Excellent performance","Good, keep improving"),"Needs immediate attention")</f>
        <v/>
      </c>
    </row>
    <row r="867" ht="15" customHeight="1" s="39">
      <c r="A867" s="54" t="inlineStr">
        <is>
          <t>STU0866</t>
        </is>
      </c>
      <c r="B867" s="55" t="inlineStr">
        <is>
          <t>Tara Srivastava</t>
        </is>
      </c>
      <c r="C867" s="54" t="n">
        <v>3</v>
      </c>
      <c r="D867" s="54" t="inlineStr">
        <is>
          <t>A</t>
        </is>
      </c>
      <c r="E867" s="54" t="inlineStr">
        <is>
          <t>Female</t>
        </is>
      </c>
      <c r="F867" s="54" t="n">
        <v>67</v>
      </c>
      <c r="G867" s="54" t="n">
        <v>77</v>
      </c>
      <c r="H867" s="54" t="n">
        <v>55</v>
      </c>
      <c r="I867" s="54" t="n">
        <v>63</v>
      </c>
      <c r="J867" s="54" t="n">
        <v>67</v>
      </c>
      <c r="K867" s="54">
        <f>SUM(F867:J867)</f>
        <v/>
      </c>
      <c r="L867" s="56">
        <f>ROUND(K867/500,4)</f>
        <v/>
      </c>
      <c r="M867" s="54">
        <f>IF(L867&gt;=0.9,"A+",IF(L867&gt;=0.8,"A",IF(L867&gt;=0.7,"B",IF(L867&gt;=0.6,"C",IF(L867&gt;=0.33,"D","F")))))</f>
        <v/>
      </c>
      <c r="N867" s="54">
        <f>IF(L867&gt;=0.33,"PASS","FAIL")</f>
        <v/>
      </c>
      <c r="O867" s="54">
        <f>L867&gt;=0.33</f>
        <v/>
      </c>
      <c r="P867" s="54">
        <f>RANK(L867,$L$2:$L$1001)</f>
        <v/>
      </c>
      <c r="Q867" s="54">
        <f>SUMPRODUCT(($C$2:$C$1001=C867)*($L$2:$L$1001&gt;L867))+1</f>
        <v/>
      </c>
      <c r="R867" s="57" t="n">
        <v>46091</v>
      </c>
      <c r="S867" s="58" t="n">
        <v>0.4166666666666667</v>
      </c>
      <c r="T867" s="59" t="n">
        <v>0.8100000000000001</v>
      </c>
      <c r="U867" s="55">
        <f>IF(N867="PASS",IF(L867&gt;=0.9,"Excellent performance","Good, keep improving"),"Needs immediate attention")</f>
        <v/>
      </c>
    </row>
    <row r="868" ht="15" customHeight="1" s="39">
      <c r="A868" s="54" t="inlineStr">
        <is>
          <t>STU0867</t>
        </is>
      </c>
      <c r="B868" s="55" t="inlineStr">
        <is>
          <t>Kajal Gupta</t>
        </is>
      </c>
      <c r="C868" s="54" t="n">
        <v>1</v>
      </c>
      <c r="D868" s="54" t="inlineStr">
        <is>
          <t>D</t>
        </is>
      </c>
      <c r="E868" s="54" t="inlineStr">
        <is>
          <t>Female</t>
        </is>
      </c>
      <c r="F868" s="54" t="n">
        <v>76</v>
      </c>
      <c r="G868" s="54" t="n">
        <v>69</v>
      </c>
      <c r="H868" s="54" t="n">
        <v>89</v>
      </c>
      <c r="I868" s="54" t="n">
        <v>66</v>
      </c>
      <c r="J868" s="54" t="n">
        <v>98</v>
      </c>
      <c r="K868" s="54">
        <f>SUM(F868:J868)</f>
        <v/>
      </c>
      <c r="L868" s="56">
        <f>ROUND(K868/500,4)</f>
        <v/>
      </c>
      <c r="M868" s="54">
        <f>IF(L868&gt;=0.9,"A+",IF(L868&gt;=0.8,"A",IF(L868&gt;=0.7,"B",IF(L868&gt;=0.6,"C",IF(L868&gt;=0.33,"D","F")))))</f>
        <v/>
      </c>
      <c r="N868" s="54">
        <f>IF(L868&gt;=0.33,"PASS","FAIL")</f>
        <v/>
      </c>
      <c r="O868" s="54">
        <f>L868&gt;=0.33</f>
        <v/>
      </c>
      <c r="P868" s="54">
        <f>RANK(L868,$L$2:$L$1001)</f>
        <v/>
      </c>
      <c r="Q868" s="54">
        <f>SUMPRODUCT(($C$2:$C$1001=C868)*($L$2:$L$1001&gt;L868))+1</f>
        <v/>
      </c>
      <c r="R868" s="57" t="n">
        <v>46091</v>
      </c>
      <c r="S868" s="58" t="n">
        <v>0.4270833333333333</v>
      </c>
      <c r="T868" s="59" t="n">
        <v>0.875</v>
      </c>
      <c r="U868" s="55">
        <f>IF(N868="PASS",IF(L868&gt;=0.9,"Excellent performance","Good, keep improving"),"Needs immediate attention")</f>
        <v/>
      </c>
    </row>
    <row r="869" ht="15" customHeight="1" s="39">
      <c r="A869" s="54" t="inlineStr">
        <is>
          <t>STU0868</t>
        </is>
      </c>
      <c r="B869" s="55" t="inlineStr">
        <is>
          <t>Deepak Banerjee</t>
        </is>
      </c>
      <c r="C869" s="54" t="n">
        <v>4</v>
      </c>
      <c r="D869" s="54" t="inlineStr">
        <is>
          <t>C</t>
        </is>
      </c>
      <c r="E869" s="54" t="inlineStr">
        <is>
          <t>Male</t>
        </is>
      </c>
      <c r="F869" s="54" t="n">
        <v>69</v>
      </c>
      <c r="G869" s="54" t="n">
        <v>76</v>
      </c>
      <c r="H869" s="54" t="n">
        <v>68</v>
      </c>
      <c r="I869" s="54" t="n">
        <v>68</v>
      </c>
      <c r="J869" s="54" t="n">
        <v>60</v>
      </c>
      <c r="K869" s="54">
        <f>SUM(F869:J869)</f>
        <v/>
      </c>
      <c r="L869" s="56">
        <f>ROUND(K869/500,4)</f>
        <v/>
      </c>
      <c r="M869" s="54">
        <f>IF(L869&gt;=0.9,"A+",IF(L869&gt;=0.8,"A",IF(L869&gt;=0.7,"B",IF(L869&gt;=0.6,"C",IF(L869&gt;=0.33,"D","F")))))</f>
        <v/>
      </c>
      <c r="N869" s="54">
        <f>IF(L869&gt;=0.33,"PASS","FAIL")</f>
        <v/>
      </c>
      <c r="O869" s="54">
        <f>L869&gt;=0.33</f>
        <v/>
      </c>
      <c r="P869" s="54">
        <f>RANK(L869,$L$2:$L$1001)</f>
        <v/>
      </c>
      <c r="Q869" s="54">
        <f>SUMPRODUCT(($C$2:$C$1001=C869)*($L$2:$L$1001&gt;L869))+1</f>
        <v/>
      </c>
      <c r="R869" s="57" t="n">
        <v>46091</v>
      </c>
      <c r="S869" s="58" t="n">
        <v>0.3645833333333333</v>
      </c>
      <c r="T869" s="59" t="n">
        <v>0.889</v>
      </c>
      <c r="U869" s="55">
        <f>IF(N869="PASS",IF(L869&gt;=0.9,"Excellent performance","Good, keep improving"),"Needs immediate attention")</f>
        <v/>
      </c>
    </row>
    <row r="870" ht="15" customHeight="1" s="39">
      <c r="A870" s="54" t="inlineStr">
        <is>
          <t>STU0869</t>
        </is>
      </c>
      <c r="B870" s="55" t="inlineStr">
        <is>
          <t>Jiya Naidu</t>
        </is>
      </c>
      <c r="C870" s="54" t="n">
        <v>2</v>
      </c>
      <c r="D870" s="54" t="inlineStr">
        <is>
          <t>B</t>
        </is>
      </c>
      <c r="E870" s="54" t="inlineStr">
        <is>
          <t>Female</t>
        </is>
      </c>
      <c r="F870" s="54" t="n">
        <v>66</v>
      </c>
      <c r="G870" s="54" t="n">
        <v>79</v>
      </c>
      <c r="H870" s="54" t="n">
        <v>52</v>
      </c>
      <c r="I870" s="54" t="n">
        <v>75</v>
      </c>
      <c r="J870" s="54" t="n">
        <v>74</v>
      </c>
      <c r="K870" s="54">
        <f>SUM(F870:J870)</f>
        <v/>
      </c>
      <c r="L870" s="56">
        <f>ROUND(K870/500,4)</f>
        <v/>
      </c>
      <c r="M870" s="54">
        <f>IF(L870&gt;=0.9,"A+",IF(L870&gt;=0.8,"A",IF(L870&gt;=0.7,"B",IF(L870&gt;=0.6,"C",IF(L870&gt;=0.33,"D","F")))))</f>
        <v/>
      </c>
      <c r="N870" s="54">
        <f>IF(L870&gt;=0.33,"PASS","FAIL")</f>
        <v/>
      </c>
      <c r="O870" s="54">
        <f>L870&gt;=0.33</f>
        <v/>
      </c>
      <c r="P870" s="54">
        <f>RANK(L870,$L$2:$L$1001)</f>
        <v/>
      </c>
      <c r="Q870" s="54">
        <f>SUMPRODUCT(($C$2:$C$1001=C870)*($L$2:$L$1001&gt;L870))+1</f>
        <v/>
      </c>
      <c r="R870" s="57" t="n">
        <v>46091</v>
      </c>
      <c r="S870" s="58" t="n">
        <v>0.34375</v>
      </c>
      <c r="T870" s="59" t="n">
        <v>0.854</v>
      </c>
      <c r="U870" s="55">
        <f>IF(N870="PASS",IF(L870&gt;=0.9,"Excellent performance","Good, keep improving"),"Needs immediate attention")</f>
        <v/>
      </c>
    </row>
    <row r="871" ht="15" customHeight="1" s="39">
      <c r="A871" s="54" t="inlineStr">
        <is>
          <t>STU0870</t>
        </is>
      </c>
      <c r="B871" s="55" t="inlineStr">
        <is>
          <t>Naveen Thakur</t>
        </is>
      </c>
      <c r="C871" s="54" t="n">
        <v>2</v>
      </c>
      <c r="D871" s="54" t="inlineStr">
        <is>
          <t>D</t>
        </is>
      </c>
      <c r="E871" s="54" t="inlineStr">
        <is>
          <t>Male</t>
        </is>
      </c>
      <c r="F871" s="54" t="n">
        <v>73</v>
      </c>
      <c r="G871" s="54" t="n">
        <v>61</v>
      </c>
      <c r="H871" s="54" t="n">
        <v>95</v>
      </c>
      <c r="I871" s="54" t="n">
        <v>74</v>
      </c>
      <c r="J871" s="54" t="n">
        <v>89</v>
      </c>
      <c r="K871" s="54">
        <f>SUM(F871:J871)</f>
        <v/>
      </c>
      <c r="L871" s="56">
        <f>ROUND(K871/500,4)</f>
        <v/>
      </c>
      <c r="M871" s="54">
        <f>IF(L871&gt;=0.9,"A+",IF(L871&gt;=0.8,"A",IF(L871&gt;=0.7,"B",IF(L871&gt;=0.6,"C",IF(L871&gt;=0.33,"D","F")))))</f>
        <v/>
      </c>
      <c r="N871" s="54">
        <f>IF(L871&gt;=0.33,"PASS","FAIL")</f>
        <v/>
      </c>
      <c r="O871" s="54">
        <f>L871&gt;=0.33</f>
        <v/>
      </c>
      <c r="P871" s="54">
        <f>RANK(L871,$L$2:$L$1001)</f>
        <v/>
      </c>
      <c r="Q871" s="54">
        <f>SUMPRODUCT(($C$2:$C$1001=C871)*($L$2:$L$1001&gt;L871))+1</f>
        <v/>
      </c>
      <c r="R871" s="57" t="n">
        <v>46091</v>
      </c>
      <c r="S871" s="58" t="n">
        <v>0.4270833333333333</v>
      </c>
      <c r="T871" s="59" t="n">
        <v>0.9330000000000001</v>
      </c>
      <c r="U871" s="55">
        <f>IF(N871="PASS",IF(L871&gt;=0.9,"Excellent performance","Good, keep improving"),"Needs immediate attention")</f>
        <v/>
      </c>
    </row>
    <row r="872" ht="15" customHeight="1" s="39">
      <c r="A872" s="54" t="inlineStr">
        <is>
          <t>STU0871</t>
        </is>
      </c>
      <c r="B872" s="55" t="inlineStr">
        <is>
          <t>Pooja Agarwal</t>
        </is>
      </c>
      <c r="C872" s="54" t="n">
        <v>4</v>
      </c>
      <c r="D872" s="54" t="inlineStr">
        <is>
          <t>D</t>
        </is>
      </c>
      <c r="E872" s="54" t="inlineStr">
        <is>
          <t>Female</t>
        </is>
      </c>
      <c r="F872" s="54" t="n">
        <v>82</v>
      </c>
      <c r="G872" s="54" t="n">
        <v>85</v>
      </c>
      <c r="H872" s="54" t="n">
        <v>86</v>
      </c>
      <c r="I872" s="54" t="n">
        <v>84</v>
      </c>
      <c r="J872" s="54" t="n">
        <v>99</v>
      </c>
      <c r="K872" s="54">
        <f>SUM(F872:J872)</f>
        <v/>
      </c>
      <c r="L872" s="56">
        <f>ROUND(K872/500,4)</f>
        <v/>
      </c>
      <c r="M872" s="54">
        <f>IF(L872&gt;=0.9,"A+",IF(L872&gt;=0.8,"A",IF(L872&gt;=0.7,"B",IF(L872&gt;=0.6,"C",IF(L872&gt;=0.33,"D","F")))))</f>
        <v/>
      </c>
      <c r="N872" s="54">
        <f>IF(L872&gt;=0.33,"PASS","FAIL")</f>
        <v/>
      </c>
      <c r="O872" s="54">
        <f>L872&gt;=0.33</f>
        <v/>
      </c>
      <c r="P872" s="54">
        <f>RANK(L872,$L$2:$L$1001)</f>
        <v/>
      </c>
      <c r="Q872" s="54">
        <f>SUMPRODUCT(($C$2:$C$1001=C872)*($L$2:$L$1001&gt;L872))+1</f>
        <v/>
      </c>
      <c r="R872" s="57" t="n">
        <v>46091</v>
      </c>
      <c r="S872" s="58" t="n">
        <v>0.4895833333333333</v>
      </c>
      <c r="T872" s="59" t="n">
        <v>0.893</v>
      </c>
      <c r="U872" s="55">
        <f>IF(N872="PASS",IF(L872&gt;=0.9,"Excellent performance","Good, keep improving"),"Needs immediate attention")</f>
        <v/>
      </c>
    </row>
    <row r="873" ht="15" customHeight="1" s="39">
      <c r="A873" s="54" t="inlineStr">
        <is>
          <t>STU0872</t>
        </is>
      </c>
      <c r="B873" s="55" t="inlineStr">
        <is>
          <t>Nisha Bansal</t>
        </is>
      </c>
      <c r="C873" s="54" t="n">
        <v>9</v>
      </c>
      <c r="D873" s="54" t="inlineStr">
        <is>
          <t>B</t>
        </is>
      </c>
      <c r="E873" s="54" t="inlineStr">
        <is>
          <t>Female</t>
        </is>
      </c>
      <c r="F873" s="54" t="n">
        <v>72</v>
      </c>
      <c r="G873" s="54" t="n">
        <v>75</v>
      </c>
      <c r="H873" s="54" t="n">
        <v>52</v>
      </c>
      <c r="I873" s="54" t="n">
        <v>47</v>
      </c>
      <c r="J873" s="54" t="n">
        <v>59</v>
      </c>
      <c r="K873" s="54">
        <f>SUM(F873:J873)</f>
        <v/>
      </c>
      <c r="L873" s="56">
        <f>ROUND(K873/500,4)</f>
        <v/>
      </c>
      <c r="M873" s="54">
        <f>IF(L873&gt;=0.9,"A+",IF(L873&gt;=0.8,"A",IF(L873&gt;=0.7,"B",IF(L873&gt;=0.6,"C",IF(L873&gt;=0.33,"D","F")))))</f>
        <v/>
      </c>
      <c r="N873" s="54">
        <f>IF(L873&gt;=0.33,"PASS","FAIL")</f>
        <v/>
      </c>
      <c r="O873" s="54">
        <f>L873&gt;=0.33</f>
        <v/>
      </c>
      <c r="P873" s="54">
        <f>RANK(L873,$L$2:$L$1001)</f>
        <v/>
      </c>
      <c r="Q873" s="54">
        <f>SUMPRODUCT(($C$2:$C$1001=C873)*($L$2:$L$1001&gt;L873))+1</f>
        <v/>
      </c>
      <c r="R873" s="57" t="n">
        <v>46091</v>
      </c>
      <c r="S873" s="58" t="n">
        <v>0.3645833333333333</v>
      </c>
      <c r="T873" s="59" t="n">
        <v>0.95</v>
      </c>
      <c r="U873" s="55">
        <f>IF(N873="PASS",IF(L873&gt;=0.9,"Excellent performance","Good, keep improving"),"Needs immediate attention")</f>
        <v/>
      </c>
    </row>
    <row r="874" ht="15" customHeight="1" s="39">
      <c r="A874" s="54" t="inlineStr">
        <is>
          <t>STU0873</t>
        </is>
      </c>
      <c r="B874" s="55" t="inlineStr">
        <is>
          <t>Aarush Sen</t>
        </is>
      </c>
      <c r="C874" s="54" t="n">
        <v>5</v>
      </c>
      <c r="D874" s="54" t="inlineStr">
        <is>
          <t>B</t>
        </is>
      </c>
      <c r="E874" s="54" t="inlineStr">
        <is>
          <t>Male</t>
        </is>
      </c>
      <c r="F874" s="54" t="n">
        <v>69</v>
      </c>
      <c r="G874" s="54" t="n">
        <v>70</v>
      </c>
      <c r="H874" s="54" t="n">
        <v>73</v>
      </c>
      <c r="I874" s="54" t="n">
        <v>68</v>
      </c>
      <c r="J874" s="54" t="n">
        <v>63</v>
      </c>
      <c r="K874" s="54">
        <f>SUM(F874:J874)</f>
        <v/>
      </c>
      <c r="L874" s="56">
        <f>ROUND(K874/500,4)</f>
        <v/>
      </c>
      <c r="M874" s="54">
        <f>IF(L874&gt;=0.9,"A+",IF(L874&gt;=0.8,"A",IF(L874&gt;=0.7,"B",IF(L874&gt;=0.6,"C",IF(L874&gt;=0.33,"D","F")))))</f>
        <v/>
      </c>
      <c r="N874" s="54">
        <f>IF(L874&gt;=0.33,"PASS","FAIL")</f>
        <v/>
      </c>
      <c r="O874" s="54">
        <f>L874&gt;=0.33</f>
        <v/>
      </c>
      <c r="P874" s="54">
        <f>RANK(L874,$L$2:$L$1001)</f>
        <v/>
      </c>
      <c r="Q874" s="54">
        <f>SUMPRODUCT(($C$2:$C$1001=C874)*($L$2:$L$1001&gt;L874))+1</f>
        <v/>
      </c>
      <c r="R874" s="57" t="n">
        <v>46091</v>
      </c>
      <c r="S874" s="58" t="n">
        <v>0.4791666666666667</v>
      </c>
      <c r="T874" s="59" t="n">
        <v>0.875</v>
      </c>
      <c r="U874" s="55">
        <f>IF(N874="PASS",IF(L874&gt;=0.9,"Excellent performance","Good, keep improving"),"Needs immediate attention")</f>
        <v/>
      </c>
    </row>
    <row r="875" ht="15" customHeight="1" s="39">
      <c r="A875" s="54" t="inlineStr">
        <is>
          <t>STU0874</t>
        </is>
      </c>
      <c r="B875" s="55" t="inlineStr">
        <is>
          <t>Vihaan Agarwal</t>
        </is>
      </c>
      <c r="C875" s="54" t="n">
        <v>7</v>
      </c>
      <c r="D875" s="54" t="inlineStr">
        <is>
          <t>B</t>
        </is>
      </c>
      <c r="E875" s="54" t="inlineStr">
        <is>
          <t>Male</t>
        </is>
      </c>
      <c r="F875" s="54" t="n">
        <v>100</v>
      </c>
      <c r="G875" s="54" t="n">
        <v>95</v>
      </c>
      <c r="H875" s="54" t="n">
        <v>96</v>
      </c>
      <c r="I875" s="54" t="n">
        <v>90</v>
      </c>
      <c r="J875" s="54" t="n">
        <v>83</v>
      </c>
      <c r="K875" s="54">
        <f>SUM(F875:J875)</f>
        <v/>
      </c>
      <c r="L875" s="56">
        <f>ROUND(K875/500,4)</f>
        <v/>
      </c>
      <c r="M875" s="54">
        <f>IF(L875&gt;=0.9,"A+",IF(L875&gt;=0.8,"A",IF(L875&gt;=0.7,"B",IF(L875&gt;=0.6,"C",IF(L875&gt;=0.33,"D","F")))))</f>
        <v/>
      </c>
      <c r="N875" s="54">
        <f>IF(L875&gt;=0.33,"PASS","FAIL")</f>
        <v/>
      </c>
      <c r="O875" s="54">
        <f>L875&gt;=0.33</f>
        <v/>
      </c>
      <c r="P875" s="54">
        <f>RANK(L875,$L$2:$L$1001)</f>
        <v/>
      </c>
      <c r="Q875" s="54">
        <f>SUMPRODUCT(($C$2:$C$1001=C875)*($L$2:$L$1001&gt;L875))+1</f>
        <v/>
      </c>
      <c r="R875" s="57" t="n">
        <v>46091</v>
      </c>
      <c r="S875" s="58" t="n">
        <v>0.5208333333333334</v>
      </c>
      <c r="T875" s="59" t="n">
        <v>0.787</v>
      </c>
      <c r="U875" s="55">
        <f>IF(N875="PASS",IF(L875&gt;=0.9,"Excellent performance","Good, keep improving"),"Needs immediate attention")</f>
        <v/>
      </c>
    </row>
    <row r="876" ht="15" customHeight="1" s="39">
      <c r="A876" s="54" t="inlineStr">
        <is>
          <t>STU0875</t>
        </is>
      </c>
      <c r="B876" s="55" t="inlineStr">
        <is>
          <t>Atharv Pathak</t>
        </is>
      </c>
      <c r="C876" s="54" t="n">
        <v>9</v>
      </c>
      <c r="D876" s="54" t="inlineStr">
        <is>
          <t>B</t>
        </is>
      </c>
      <c r="E876" s="54" t="inlineStr">
        <is>
          <t>Male</t>
        </is>
      </c>
      <c r="F876" s="54" t="n">
        <v>75</v>
      </c>
      <c r="G876" s="54" t="n">
        <v>80</v>
      </c>
      <c r="H876" s="54" t="n">
        <v>65</v>
      </c>
      <c r="I876" s="54" t="n">
        <v>67</v>
      </c>
      <c r="J876" s="54" t="n">
        <v>71</v>
      </c>
      <c r="K876" s="54">
        <f>SUM(F876:J876)</f>
        <v/>
      </c>
      <c r="L876" s="56">
        <f>ROUND(K876/500,4)</f>
        <v/>
      </c>
      <c r="M876" s="54">
        <f>IF(L876&gt;=0.9,"A+",IF(L876&gt;=0.8,"A",IF(L876&gt;=0.7,"B",IF(L876&gt;=0.6,"C",IF(L876&gt;=0.33,"D","F")))))</f>
        <v/>
      </c>
      <c r="N876" s="54">
        <f>IF(L876&gt;=0.33,"PASS","FAIL")</f>
        <v/>
      </c>
      <c r="O876" s="54">
        <f>L876&gt;=0.33</f>
        <v/>
      </c>
      <c r="P876" s="54">
        <f>RANK(L876,$L$2:$L$1001)</f>
        <v/>
      </c>
      <c r="Q876" s="54">
        <f>SUMPRODUCT(($C$2:$C$1001=C876)*($L$2:$L$1001&gt;L876))+1</f>
        <v/>
      </c>
      <c r="R876" s="57" t="n">
        <v>46091</v>
      </c>
      <c r="S876" s="58" t="n">
        <v>0.3854166666666667</v>
      </c>
      <c r="T876" s="59" t="n">
        <v>0.874</v>
      </c>
      <c r="U876" s="55">
        <f>IF(N876="PASS",IF(L876&gt;=0.9,"Excellent performance","Good, keep improving"),"Needs immediate attention")</f>
        <v/>
      </c>
    </row>
    <row r="877" ht="15" customHeight="1" s="39">
      <c r="A877" s="54" t="inlineStr">
        <is>
          <t>STU0876</t>
        </is>
      </c>
      <c r="B877" s="55" t="inlineStr">
        <is>
          <t>Yamini Thakur</t>
        </is>
      </c>
      <c r="C877" s="54" t="n">
        <v>12</v>
      </c>
      <c r="D877" s="54" t="inlineStr">
        <is>
          <t>A</t>
        </is>
      </c>
      <c r="E877" s="54" t="inlineStr">
        <is>
          <t>Female</t>
        </is>
      </c>
      <c r="F877" s="54" t="n">
        <v>79</v>
      </c>
      <c r="G877" s="54" t="n">
        <v>69</v>
      </c>
      <c r="H877" s="54" t="n">
        <v>69</v>
      </c>
      <c r="I877" s="54" t="n">
        <v>57</v>
      </c>
      <c r="J877" s="54" t="n">
        <v>73</v>
      </c>
      <c r="K877" s="54">
        <f>SUM(F877:J877)</f>
        <v/>
      </c>
      <c r="L877" s="56">
        <f>ROUND(K877/500,4)</f>
        <v/>
      </c>
      <c r="M877" s="54">
        <f>IF(L877&gt;=0.9,"A+",IF(L877&gt;=0.8,"A",IF(L877&gt;=0.7,"B",IF(L877&gt;=0.6,"C",IF(L877&gt;=0.33,"D","F")))))</f>
        <v/>
      </c>
      <c r="N877" s="54">
        <f>IF(L877&gt;=0.33,"PASS","FAIL")</f>
        <v/>
      </c>
      <c r="O877" s="54">
        <f>L877&gt;=0.33</f>
        <v/>
      </c>
      <c r="P877" s="54">
        <f>RANK(L877,$L$2:$L$1001)</f>
        <v/>
      </c>
      <c r="Q877" s="54">
        <f>SUMPRODUCT(($C$2:$C$1001=C877)*($L$2:$L$1001&gt;L877))+1</f>
        <v/>
      </c>
      <c r="R877" s="57" t="n">
        <v>46091</v>
      </c>
      <c r="S877" s="58" t="n">
        <v>0.4479166666666667</v>
      </c>
      <c r="T877" s="59" t="n">
        <v>0.973</v>
      </c>
      <c r="U877" s="55">
        <f>IF(N877="PASS",IF(L877&gt;=0.9,"Excellent performance","Good, keep improving"),"Needs immediate attention")</f>
        <v/>
      </c>
    </row>
    <row r="878" ht="15" customHeight="1" s="39">
      <c r="A878" s="54" t="inlineStr">
        <is>
          <t>STU0877</t>
        </is>
      </c>
      <c r="B878" s="55" t="inlineStr">
        <is>
          <t>Tanvi Srivastava</t>
        </is>
      </c>
      <c r="C878" s="54" t="n">
        <v>11</v>
      </c>
      <c r="D878" s="54" t="inlineStr">
        <is>
          <t>A</t>
        </is>
      </c>
      <c r="E878" s="54" t="inlineStr">
        <is>
          <t>Female</t>
        </is>
      </c>
      <c r="F878" s="54" t="n">
        <v>54</v>
      </c>
      <c r="G878" s="54" t="n">
        <v>75</v>
      </c>
      <c r="H878" s="54" t="n">
        <v>86</v>
      </c>
      <c r="I878" s="54" t="n">
        <v>69</v>
      </c>
      <c r="J878" s="54" t="n">
        <v>59</v>
      </c>
      <c r="K878" s="54">
        <f>SUM(F878:J878)</f>
        <v/>
      </c>
      <c r="L878" s="56">
        <f>ROUND(K878/500,4)</f>
        <v/>
      </c>
      <c r="M878" s="54">
        <f>IF(L878&gt;=0.9,"A+",IF(L878&gt;=0.8,"A",IF(L878&gt;=0.7,"B",IF(L878&gt;=0.6,"C",IF(L878&gt;=0.33,"D","F")))))</f>
        <v/>
      </c>
      <c r="N878" s="54">
        <f>IF(L878&gt;=0.33,"PASS","FAIL")</f>
        <v/>
      </c>
      <c r="O878" s="54">
        <f>L878&gt;=0.33</f>
        <v/>
      </c>
      <c r="P878" s="54">
        <f>RANK(L878,$L$2:$L$1001)</f>
        <v/>
      </c>
      <c r="Q878" s="54">
        <f>SUMPRODUCT(($C$2:$C$1001=C878)*($L$2:$L$1001&gt;L878))+1</f>
        <v/>
      </c>
      <c r="R878" s="57" t="n">
        <v>46091</v>
      </c>
      <c r="S878" s="58" t="n">
        <v>0.3854166666666667</v>
      </c>
      <c r="T878" s="59" t="n">
        <v>0.907</v>
      </c>
      <c r="U878" s="55">
        <f>IF(N878="PASS",IF(L878&gt;=0.9,"Excellent performance","Good, keep improving"),"Needs immediate attention")</f>
        <v/>
      </c>
    </row>
    <row r="879" ht="15" customHeight="1" s="39">
      <c r="A879" s="54" t="inlineStr">
        <is>
          <t>STU0878</t>
        </is>
      </c>
      <c r="B879" s="55" t="inlineStr">
        <is>
          <t>Yash Thakur</t>
        </is>
      </c>
      <c r="C879" s="54" t="n">
        <v>3</v>
      </c>
      <c r="D879" s="54" t="inlineStr">
        <is>
          <t>B</t>
        </is>
      </c>
      <c r="E879" s="54" t="inlineStr">
        <is>
          <t>Male</t>
        </is>
      </c>
      <c r="F879" s="54" t="n">
        <v>68</v>
      </c>
      <c r="G879" s="54" t="n">
        <v>84</v>
      </c>
      <c r="H879" s="54" t="n">
        <v>56</v>
      </c>
      <c r="I879" s="54" t="n">
        <v>53</v>
      </c>
      <c r="J879" s="54" t="n">
        <v>67</v>
      </c>
      <c r="K879" s="54">
        <f>SUM(F879:J879)</f>
        <v/>
      </c>
      <c r="L879" s="56">
        <f>ROUND(K879/500,4)</f>
        <v/>
      </c>
      <c r="M879" s="54">
        <f>IF(L879&gt;=0.9,"A+",IF(L879&gt;=0.8,"A",IF(L879&gt;=0.7,"B",IF(L879&gt;=0.6,"C",IF(L879&gt;=0.33,"D","F")))))</f>
        <v/>
      </c>
      <c r="N879" s="54">
        <f>IF(L879&gt;=0.33,"PASS","FAIL")</f>
        <v/>
      </c>
      <c r="O879" s="54">
        <f>L879&gt;=0.33</f>
        <v/>
      </c>
      <c r="P879" s="54">
        <f>RANK(L879,$L$2:$L$1001)</f>
        <v/>
      </c>
      <c r="Q879" s="54">
        <f>SUMPRODUCT(($C$2:$C$1001=C879)*($L$2:$L$1001&gt;L879))+1</f>
        <v/>
      </c>
      <c r="R879" s="57" t="n">
        <v>46091</v>
      </c>
      <c r="S879" s="58" t="n">
        <v>0.3645833333333333</v>
      </c>
      <c r="T879" s="59" t="n">
        <v>0.859</v>
      </c>
      <c r="U879" s="55">
        <f>IF(N879="PASS",IF(L879&gt;=0.9,"Excellent performance","Good, keep improving"),"Needs immediate attention")</f>
        <v/>
      </c>
    </row>
    <row r="880" ht="15" customHeight="1" s="39">
      <c r="A880" s="54" t="inlineStr">
        <is>
          <t>STU0879</t>
        </is>
      </c>
      <c r="B880" s="55" t="inlineStr">
        <is>
          <t>Nikhil Ahluwalia</t>
        </is>
      </c>
      <c r="C880" s="54" t="n">
        <v>8</v>
      </c>
      <c r="D880" s="54" t="inlineStr">
        <is>
          <t>B</t>
        </is>
      </c>
      <c r="E880" s="54" t="inlineStr">
        <is>
          <t>Male</t>
        </is>
      </c>
      <c r="F880" s="54" t="n">
        <v>66</v>
      </c>
      <c r="G880" s="54" t="n">
        <v>61</v>
      </c>
      <c r="H880" s="54" t="n">
        <v>39</v>
      </c>
      <c r="I880" s="54" t="n">
        <v>55</v>
      </c>
      <c r="J880" s="54" t="n">
        <v>72</v>
      </c>
      <c r="K880" s="54">
        <f>SUM(F880:J880)</f>
        <v/>
      </c>
      <c r="L880" s="56">
        <f>ROUND(K880/500,4)</f>
        <v/>
      </c>
      <c r="M880" s="54">
        <f>IF(L880&gt;=0.9,"A+",IF(L880&gt;=0.8,"A",IF(L880&gt;=0.7,"B",IF(L880&gt;=0.6,"C",IF(L880&gt;=0.33,"D","F")))))</f>
        <v/>
      </c>
      <c r="N880" s="54">
        <f>IF(L880&gt;=0.33,"PASS","FAIL")</f>
        <v/>
      </c>
      <c r="O880" s="54">
        <f>L880&gt;=0.33</f>
        <v/>
      </c>
      <c r="P880" s="54">
        <f>RANK(L880,$L$2:$L$1001)</f>
        <v/>
      </c>
      <c r="Q880" s="54">
        <f>SUMPRODUCT(($C$2:$C$1001=C880)*($L$2:$L$1001&gt;L880))+1</f>
        <v/>
      </c>
      <c r="R880" s="57" t="n">
        <v>46091</v>
      </c>
      <c r="S880" s="58" t="n">
        <v>0.4479166666666667</v>
      </c>
      <c r="T880" s="59" t="n">
        <v>0.8110000000000001</v>
      </c>
      <c r="U880" s="55">
        <f>IF(N880="PASS",IF(L880&gt;=0.9,"Excellent performance","Good, keep improving"),"Needs immediate attention")</f>
        <v/>
      </c>
    </row>
    <row r="881" ht="15" customHeight="1" s="39">
      <c r="A881" s="54" t="inlineStr">
        <is>
          <t>STU0880</t>
        </is>
      </c>
      <c r="B881" s="55" t="inlineStr">
        <is>
          <t>Urvi Trivedi</t>
        </is>
      </c>
      <c r="C881" s="54" t="n">
        <v>1</v>
      </c>
      <c r="D881" s="54" t="inlineStr">
        <is>
          <t>B</t>
        </is>
      </c>
      <c r="E881" s="54" t="inlineStr">
        <is>
          <t>Female</t>
        </is>
      </c>
      <c r="F881" s="54" t="n">
        <v>86</v>
      </c>
      <c r="G881" s="54" t="n">
        <v>70</v>
      </c>
      <c r="H881" s="54" t="n">
        <v>63</v>
      </c>
      <c r="I881" s="54" t="n">
        <v>68</v>
      </c>
      <c r="J881" s="54" t="n">
        <v>53</v>
      </c>
      <c r="K881" s="54">
        <f>SUM(F881:J881)</f>
        <v/>
      </c>
      <c r="L881" s="56">
        <f>ROUND(K881/500,4)</f>
        <v/>
      </c>
      <c r="M881" s="54">
        <f>IF(L881&gt;=0.9,"A+",IF(L881&gt;=0.8,"A",IF(L881&gt;=0.7,"B",IF(L881&gt;=0.6,"C",IF(L881&gt;=0.33,"D","F")))))</f>
        <v/>
      </c>
      <c r="N881" s="54">
        <f>IF(L881&gt;=0.33,"PASS","FAIL")</f>
        <v/>
      </c>
      <c r="O881" s="54">
        <f>L881&gt;=0.33</f>
        <v/>
      </c>
      <c r="P881" s="54">
        <f>RANK(L881,$L$2:$L$1001)</f>
        <v/>
      </c>
      <c r="Q881" s="54">
        <f>SUMPRODUCT(($C$2:$C$1001=C881)*($L$2:$L$1001&gt;L881))+1</f>
        <v/>
      </c>
      <c r="R881" s="57" t="n">
        <v>46091</v>
      </c>
      <c r="S881" s="58" t="n">
        <v>0.4895833333333333</v>
      </c>
      <c r="T881" s="59" t="n">
        <v>0.805</v>
      </c>
      <c r="U881" s="55">
        <f>IF(N881="PASS",IF(L881&gt;=0.9,"Excellent performance","Good, keep improving"),"Needs immediate attention")</f>
        <v/>
      </c>
    </row>
    <row r="882" ht="15" customHeight="1" s="39">
      <c r="A882" s="54" t="inlineStr">
        <is>
          <t>STU0881</t>
        </is>
      </c>
      <c r="B882" s="55" t="inlineStr">
        <is>
          <t>Meera Thakur</t>
        </is>
      </c>
      <c r="C882" s="54" t="n">
        <v>12</v>
      </c>
      <c r="D882" s="54" t="inlineStr">
        <is>
          <t>B</t>
        </is>
      </c>
      <c r="E882" s="54" t="inlineStr">
        <is>
          <t>Female</t>
        </is>
      </c>
      <c r="F882" s="54" t="n">
        <v>51</v>
      </c>
      <c r="G882" s="54" t="n">
        <v>77</v>
      </c>
      <c r="H882" s="54" t="n">
        <v>83</v>
      </c>
      <c r="I882" s="54" t="n">
        <v>59</v>
      </c>
      <c r="J882" s="54" t="n">
        <v>74</v>
      </c>
      <c r="K882" s="54">
        <f>SUM(F882:J882)</f>
        <v/>
      </c>
      <c r="L882" s="56">
        <f>ROUND(K882/500,4)</f>
        <v/>
      </c>
      <c r="M882" s="54">
        <f>IF(L882&gt;=0.9,"A+",IF(L882&gt;=0.8,"A",IF(L882&gt;=0.7,"B",IF(L882&gt;=0.6,"C",IF(L882&gt;=0.33,"D","F")))))</f>
        <v/>
      </c>
      <c r="N882" s="54">
        <f>IF(L882&gt;=0.33,"PASS","FAIL")</f>
        <v/>
      </c>
      <c r="O882" s="54">
        <f>L882&gt;=0.33</f>
        <v/>
      </c>
      <c r="P882" s="54">
        <f>RANK(L882,$L$2:$L$1001)</f>
        <v/>
      </c>
      <c r="Q882" s="54">
        <f>SUMPRODUCT(($C$2:$C$1001=C882)*($L$2:$L$1001&gt;L882))+1</f>
        <v/>
      </c>
      <c r="R882" s="57" t="n">
        <v>46091</v>
      </c>
      <c r="S882" s="58" t="n">
        <v>0.4375</v>
      </c>
      <c r="T882" s="59" t="n">
        <v>0.981</v>
      </c>
      <c r="U882" s="55">
        <f>IF(N882="PASS",IF(L882&gt;=0.9,"Excellent performance","Good, keep improving"),"Needs immediate attention")</f>
        <v/>
      </c>
    </row>
    <row r="883" ht="15" customHeight="1" s="39">
      <c r="A883" s="54" t="inlineStr">
        <is>
          <t>STU0882</t>
        </is>
      </c>
      <c r="B883" s="55" t="inlineStr">
        <is>
          <t>Vidhi Iyer</t>
        </is>
      </c>
      <c r="C883" s="54" t="n">
        <v>11</v>
      </c>
      <c r="D883" s="54" t="inlineStr">
        <is>
          <t>C</t>
        </is>
      </c>
      <c r="E883" s="54" t="inlineStr">
        <is>
          <t>Female</t>
        </is>
      </c>
      <c r="F883" s="54" t="n">
        <v>83</v>
      </c>
      <c r="G883" s="54" t="n">
        <v>85</v>
      </c>
      <c r="H883" s="54" t="n">
        <v>67</v>
      </c>
      <c r="I883" s="54" t="n">
        <v>73</v>
      </c>
      <c r="J883" s="54" t="n">
        <v>45</v>
      </c>
      <c r="K883" s="54">
        <f>SUM(F883:J883)</f>
        <v/>
      </c>
      <c r="L883" s="56">
        <f>ROUND(K883/500,4)</f>
        <v/>
      </c>
      <c r="M883" s="54">
        <f>IF(L883&gt;=0.9,"A+",IF(L883&gt;=0.8,"A",IF(L883&gt;=0.7,"B",IF(L883&gt;=0.6,"C",IF(L883&gt;=0.33,"D","F")))))</f>
        <v/>
      </c>
      <c r="N883" s="54">
        <f>IF(L883&gt;=0.33,"PASS","FAIL")</f>
        <v/>
      </c>
      <c r="O883" s="54">
        <f>L883&gt;=0.33</f>
        <v/>
      </c>
      <c r="P883" s="54">
        <f>RANK(L883,$L$2:$L$1001)</f>
        <v/>
      </c>
      <c r="Q883" s="54">
        <f>SUMPRODUCT(($C$2:$C$1001=C883)*($L$2:$L$1001&gt;L883))+1</f>
        <v/>
      </c>
      <c r="R883" s="57" t="n">
        <v>46091</v>
      </c>
      <c r="S883" s="58" t="n">
        <v>0.46875</v>
      </c>
      <c r="T883" s="59" t="n">
        <v>0.922</v>
      </c>
      <c r="U883" s="55">
        <f>IF(N883="PASS",IF(L883&gt;=0.9,"Excellent performance","Good, keep improving"),"Needs immediate attention")</f>
        <v/>
      </c>
    </row>
    <row r="884" ht="15" customHeight="1" s="39">
      <c r="A884" s="54" t="inlineStr">
        <is>
          <t>STU0883</t>
        </is>
      </c>
      <c r="B884" s="55" t="inlineStr">
        <is>
          <t>Sara Sen</t>
        </is>
      </c>
      <c r="C884" s="54" t="n">
        <v>10</v>
      </c>
      <c r="D884" s="54" t="inlineStr">
        <is>
          <t>A</t>
        </is>
      </c>
      <c r="E884" s="54" t="inlineStr">
        <is>
          <t>Female</t>
        </is>
      </c>
      <c r="F884" s="54" t="n">
        <v>78</v>
      </c>
      <c r="G884" s="54" t="n">
        <v>73</v>
      </c>
      <c r="H884" s="54" t="n">
        <v>54</v>
      </c>
      <c r="I884" s="54" t="n">
        <v>69</v>
      </c>
      <c r="J884" s="54" t="n">
        <v>55</v>
      </c>
      <c r="K884" s="54">
        <f>SUM(F884:J884)</f>
        <v/>
      </c>
      <c r="L884" s="56">
        <f>ROUND(K884/500,4)</f>
        <v/>
      </c>
      <c r="M884" s="54">
        <f>IF(L884&gt;=0.9,"A+",IF(L884&gt;=0.8,"A",IF(L884&gt;=0.7,"B",IF(L884&gt;=0.6,"C",IF(L884&gt;=0.33,"D","F")))))</f>
        <v/>
      </c>
      <c r="N884" s="54">
        <f>IF(L884&gt;=0.33,"PASS","FAIL")</f>
        <v/>
      </c>
      <c r="O884" s="54">
        <f>L884&gt;=0.33</f>
        <v/>
      </c>
      <c r="P884" s="54">
        <f>RANK(L884,$L$2:$L$1001)</f>
        <v/>
      </c>
      <c r="Q884" s="54">
        <f>SUMPRODUCT(($C$2:$C$1001=C884)*($L$2:$L$1001&gt;L884))+1</f>
        <v/>
      </c>
      <c r="R884" s="57" t="n">
        <v>46091</v>
      </c>
      <c r="S884" s="58" t="n">
        <v>0.46875</v>
      </c>
      <c r="T884" s="59" t="n">
        <v>0.9370000000000001</v>
      </c>
      <c r="U884" s="55">
        <f>IF(N884="PASS",IF(L884&gt;=0.9,"Excellent performance","Good, keep improving"),"Needs immediate attention")</f>
        <v/>
      </c>
    </row>
    <row r="885" ht="15" customHeight="1" s="39">
      <c r="A885" s="54" t="inlineStr">
        <is>
          <t>STU0884</t>
        </is>
      </c>
      <c r="B885" s="55" t="inlineStr">
        <is>
          <t>Gauri Arora</t>
        </is>
      </c>
      <c r="C885" s="54" t="n">
        <v>11</v>
      </c>
      <c r="D885" s="54" t="inlineStr">
        <is>
          <t>B</t>
        </is>
      </c>
      <c r="E885" s="54" t="inlineStr">
        <is>
          <t>Female</t>
        </is>
      </c>
      <c r="F885" s="54" t="n">
        <v>60</v>
      </c>
      <c r="G885" s="54" t="n">
        <v>80</v>
      </c>
      <c r="H885" s="54" t="n">
        <v>70</v>
      </c>
      <c r="I885" s="54" t="n">
        <v>73</v>
      </c>
      <c r="J885" s="54" t="n">
        <v>62</v>
      </c>
      <c r="K885" s="54">
        <f>SUM(F885:J885)</f>
        <v/>
      </c>
      <c r="L885" s="56">
        <f>ROUND(K885/500,4)</f>
        <v/>
      </c>
      <c r="M885" s="54">
        <f>IF(L885&gt;=0.9,"A+",IF(L885&gt;=0.8,"A",IF(L885&gt;=0.7,"B",IF(L885&gt;=0.6,"C",IF(L885&gt;=0.33,"D","F")))))</f>
        <v/>
      </c>
      <c r="N885" s="54">
        <f>IF(L885&gt;=0.33,"PASS","FAIL")</f>
        <v/>
      </c>
      <c r="O885" s="54">
        <f>L885&gt;=0.33</f>
        <v/>
      </c>
      <c r="P885" s="54">
        <f>RANK(L885,$L$2:$L$1001)</f>
        <v/>
      </c>
      <c r="Q885" s="54">
        <f>SUMPRODUCT(($C$2:$C$1001=C885)*($L$2:$L$1001&gt;L885))+1</f>
        <v/>
      </c>
      <c r="R885" s="57" t="n">
        <v>46091</v>
      </c>
      <c r="S885" s="58" t="n">
        <v>0.5208333333333334</v>
      </c>
      <c r="T885" s="59" t="n">
        <v>0.845</v>
      </c>
      <c r="U885" s="55">
        <f>IF(N885="PASS",IF(L885&gt;=0.9,"Excellent performance","Good, keep improving"),"Needs immediate attention")</f>
        <v/>
      </c>
    </row>
    <row r="886" ht="15" customHeight="1" s="39">
      <c r="A886" s="54" t="inlineStr">
        <is>
          <t>STU0885</t>
        </is>
      </c>
      <c r="B886" s="55" t="inlineStr">
        <is>
          <t>Siya Banerjee</t>
        </is>
      </c>
      <c r="C886" s="54" t="n">
        <v>5</v>
      </c>
      <c r="D886" s="54" t="inlineStr">
        <is>
          <t>D</t>
        </is>
      </c>
      <c r="E886" s="54" t="inlineStr">
        <is>
          <t>Female</t>
        </is>
      </c>
      <c r="F886" s="54" t="n">
        <v>91</v>
      </c>
      <c r="G886" s="54" t="n">
        <v>95</v>
      </c>
      <c r="H886" s="54" t="n">
        <v>96</v>
      </c>
      <c r="I886" s="54" t="n">
        <v>96</v>
      </c>
      <c r="J886" s="54" t="n">
        <v>88</v>
      </c>
      <c r="K886" s="54">
        <f>SUM(F886:J886)</f>
        <v/>
      </c>
      <c r="L886" s="56">
        <f>ROUND(K886/500,4)</f>
        <v/>
      </c>
      <c r="M886" s="54">
        <f>IF(L886&gt;=0.9,"A+",IF(L886&gt;=0.8,"A",IF(L886&gt;=0.7,"B",IF(L886&gt;=0.6,"C",IF(L886&gt;=0.33,"D","F")))))</f>
        <v/>
      </c>
      <c r="N886" s="54">
        <f>IF(L886&gt;=0.33,"PASS","FAIL")</f>
        <v/>
      </c>
      <c r="O886" s="54">
        <f>L886&gt;=0.33</f>
        <v/>
      </c>
      <c r="P886" s="54">
        <f>RANK(L886,$L$2:$L$1001)</f>
        <v/>
      </c>
      <c r="Q886" s="54">
        <f>SUMPRODUCT(($C$2:$C$1001=C886)*($L$2:$L$1001&gt;L886))+1</f>
        <v/>
      </c>
      <c r="R886" s="57" t="n">
        <v>46091</v>
      </c>
      <c r="S886" s="58" t="n">
        <v>0.3541666666666667</v>
      </c>
      <c r="T886" s="59" t="n">
        <v>0.88</v>
      </c>
      <c r="U886" s="55">
        <f>IF(N886="PASS",IF(L886&gt;=0.9,"Excellent performance","Good, keep improving"),"Needs immediate attention")</f>
        <v/>
      </c>
    </row>
    <row r="887" ht="15" customHeight="1" s="39">
      <c r="A887" s="54" t="inlineStr">
        <is>
          <t>STU0886</t>
        </is>
      </c>
      <c r="B887" s="55" t="inlineStr">
        <is>
          <t>Reyansh Mehta</t>
        </is>
      </c>
      <c r="C887" s="54" t="n">
        <v>9</v>
      </c>
      <c r="D887" s="54" t="inlineStr">
        <is>
          <t>C</t>
        </is>
      </c>
      <c r="E887" s="54" t="inlineStr">
        <is>
          <t>Male</t>
        </is>
      </c>
      <c r="F887" s="54" t="n">
        <v>53</v>
      </c>
      <c r="G887" s="54" t="n">
        <v>69</v>
      </c>
      <c r="H887" s="54" t="n">
        <v>67</v>
      </c>
      <c r="I887" s="54" t="n">
        <v>66</v>
      </c>
      <c r="J887" s="54" t="n">
        <v>75</v>
      </c>
      <c r="K887" s="54">
        <f>SUM(F887:J887)</f>
        <v/>
      </c>
      <c r="L887" s="56">
        <f>ROUND(K887/500,4)</f>
        <v/>
      </c>
      <c r="M887" s="54">
        <f>IF(L887&gt;=0.9,"A+",IF(L887&gt;=0.8,"A",IF(L887&gt;=0.7,"B",IF(L887&gt;=0.6,"C",IF(L887&gt;=0.33,"D","F")))))</f>
        <v/>
      </c>
      <c r="N887" s="54">
        <f>IF(L887&gt;=0.33,"PASS","FAIL")</f>
        <v/>
      </c>
      <c r="O887" s="54">
        <f>L887&gt;=0.33</f>
        <v/>
      </c>
      <c r="P887" s="54">
        <f>RANK(L887,$L$2:$L$1001)</f>
        <v/>
      </c>
      <c r="Q887" s="54">
        <f>SUMPRODUCT(($C$2:$C$1001=C887)*($L$2:$L$1001&gt;L887))+1</f>
        <v/>
      </c>
      <c r="R887" s="57" t="n">
        <v>46091</v>
      </c>
      <c r="S887" s="58" t="n">
        <v>0.40625</v>
      </c>
      <c r="T887" s="59" t="n">
        <v>0.906</v>
      </c>
      <c r="U887" s="55">
        <f>IF(N887="PASS",IF(L887&gt;=0.9,"Excellent performance","Good, keep improving"),"Needs immediate attention")</f>
        <v/>
      </c>
    </row>
    <row r="888" ht="15" customHeight="1" s="39">
      <c r="A888" s="54" t="inlineStr">
        <is>
          <t>STU0887</t>
        </is>
      </c>
      <c r="B888" s="55" t="inlineStr">
        <is>
          <t>Gaurav Rawat</t>
        </is>
      </c>
      <c r="C888" s="54" t="n">
        <v>10</v>
      </c>
      <c r="D888" s="54" t="inlineStr">
        <is>
          <t>B</t>
        </is>
      </c>
      <c r="E888" s="54" t="inlineStr">
        <is>
          <t>Male</t>
        </is>
      </c>
      <c r="F888" s="54" t="n">
        <v>83</v>
      </c>
      <c r="G888" s="54" t="n">
        <v>86</v>
      </c>
      <c r="H888" s="54" t="n">
        <v>68</v>
      </c>
      <c r="I888" s="54" t="n">
        <v>81</v>
      </c>
      <c r="J888" s="54" t="n">
        <v>73</v>
      </c>
      <c r="K888" s="54">
        <f>SUM(F888:J888)</f>
        <v/>
      </c>
      <c r="L888" s="56">
        <f>ROUND(K888/500,4)</f>
        <v/>
      </c>
      <c r="M888" s="54">
        <f>IF(L888&gt;=0.9,"A+",IF(L888&gt;=0.8,"A",IF(L888&gt;=0.7,"B",IF(L888&gt;=0.6,"C",IF(L888&gt;=0.33,"D","F")))))</f>
        <v/>
      </c>
      <c r="N888" s="54">
        <f>IF(L888&gt;=0.33,"PASS","FAIL")</f>
        <v/>
      </c>
      <c r="O888" s="54">
        <f>L888&gt;=0.33</f>
        <v/>
      </c>
      <c r="P888" s="54">
        <f>RANK(L888,$L$2:$L$1001)</f>
        <v/>
      </c>
      <c r="Q888" s="54">
        <f>SUMPRODUCT(($C$2:$C$1001=C888)*($L$2:$L$1001&gt;L888))+1</f>
        <v/>
      </c>
      <c r="R888" s="57" t="n">
        <v>46091</v>
      </c>
      <c r="S888" s="58" t="n">
        <v>0.3854166666666667</v>
      </c>
      <c r="T888" s="59" t="n">
        <v>0.802</v>
      </c>
      <c r="U888" s="55">
        <f>IF(N888="PASS",IF(L888&gt;=0.9,"Excellent performance","Good, keep improving"),"Needs immediate attention")</f>
        <v/>
      </c>
    </row>
    <row r="889" ht="15" customHeight="1" s="39">
      <c r="A889" s="54" t="inlineStr">
        <is>
          <t>STU0888</t>
        </is>
      </c>
      <c r="B889" s="55" t="inlineStr">
        <is>
          <t>Diya Saxena</t>
        </is>
      </c>
      <c r="C889" s="54" t="n">
        <v>1</v>
      </c>
      <c r="D889" s="54" t="inlineStr">
        <is>
          <t>B</t>
        </is>
      </c>
      <c r="E889" s="54" t="inlineStr">
        <is>
          <t>Female</t>
        </is>
      </c>
      <c r="F889" s="54" t="n">
        <v>69</v>
      </c>
      <c r="G889" s="54" t="n">
        <v>67</v>
      </c>
      <c r="H889" s="54" t="n">
        <v>64</v>
      </c>
      <c r="I889" s="54" t="n">
        <v>79</v>
      </c>
      <c r="J889" s="54" t="n">
        <v>79</v>
      </c>
      <c r="K889" s="54">
        <f>SUM(F889:J889)</f>
        <v/>
      </c>
      <c r="L889" s="56">
        <f>ROUND(K889/500,4)</f>
        <v/>
      </c>
      <c r="M889" s="54">
        <f>IF(L889&gt;=0.9,"A+",IF(L889&gt;=0.8,"A",IF(L889&gt;=0.7,"B",IF(L889&gt;=0.6,"C",IF(L889&gt;=0.33,"D","F")))))</f>
        <v/>
      </c>
      <c r="N889" s="54">
        <f>IF(L889&gt;=0.33,"PASS","FAIL")</f>
        <v/>
      </c>
      <c r="O889" s="54">
        <f>L889&gt;=0.33</f>
        <v/>
      </c>
      <c r="P889" s="54">
        <f>RANK(L889,$L$2:$L$1001)</f>
        <v/>
      </c>
      <c r="Q889" s="54">
        <f>SUMPRODUCT(($C$2:$C$1001=C889)*($L$2:$L$1001&gt;L889))+1</f>
        <v/>
      </c>
      <c r="R889" s="57" t="n">
        <v>46091</v>
      </c>
      <c r="S889" s="58" t="n">
        <v>0.3645833333333333</v>
      </c>
      <c r="T889" s="59" t="n">
        <v>0.83</v>
      </c>
      <c r="U889" s="55">
        <f>IF(N889="PASS",IF(L889&gt;=0.9,"Excellent performance","Good, keep improving"),"Needs immediate attention")</f>
        <v/>
      </c>
    </row>
    <row r="890" ht="15" customHeight="1" s="39">
      <c r="A890" s="54" t="inlineStr">
        <is>
          <t>STU0889</t>
        </is>
      </c>
      <c r="B890" s="55" t="inlineStr">
        <is>
          <t>Yug Yadav</t>
        </is>
      </c>
      <c r="C890" s="54" t="n">
        <v>2</v>
      </c>
      <c r="D890" s="54" t="inlineStr">
        <is>
          <t>B</t>
        </is>
      </c>
      <c r="E890" s="54" t="inlineStr">
        <is>
          <t>Male</t>
        </is>
      </c>
      <c r="F890" s="54" t="n">
        <v>59</v>
      </c>
      <c r="G890" s="54" t="n">
        <v>65</v>
      </c>
      <c r="H890" s="54" t="n">
        <v>40</v>
      </c>
      <c r="I890" s="54" t="n">
        <v>61</v>
      </c>
      <c r="J890" s="54" t="n">
        <v>63</v>
      </c>
      <c r="K890" s="54">
        <f>SUM(F890:J890)</f>
        <v/>
      </c>
      <c r="L890" s="56">
        <f>ROUND(K890/500,4)</f>
        <v/>
      </c>
      <c r="M890" s="54">
        <f>IF(L890&gt;=0.9,"A+",IF(L890&gt;=0.8,"A",IF(L890&gt;=0.7,"B",IF(L890&gt;=0.6,"C",IF(L890&gt;=0.33,"D","F")))))</f>
        <v/>
      </c>
      <c r="N890" s="54">
        <f>IF(L890&gt;=0.33,"PASS","FAIL")</f>
        <v/>
      </c>
      <c r="O890" s="54">
        <f>L890&gt;=0.33</f>
        <v/>
      </c>
      <c r="P890" s="54">
        <f>RANK(L890,$L$2:$L$1001)</f>
        <v/>
      </c>
      <c r="Q890" s="54">
        <f>SUMPRODUCT(($C$2:$C$1001=C890)*($L$2:$L$1001&gt;L890))+1</f>
        <v/>
      </c>
      <c r="R890" s="57" t="n">
        <v>46091</v>
      </c>
      <c r="S890" s="58" t="n">
        <v>0.53125</v>
      </c>
      <c r="T890" s="59" t="n">
        <v>0.908</v>
      </c>
      <c r="U890" s="55">
        <f>IF(N890="PASS",IF(L890&gt;=0.9,"Excellent performance","Good, keep improving"),"Needs immediate attention")</f>
        <v/>
      </c>
    </row>
    <row r="891" ht="15" customHeight="1" s="39">
      <c r="A891" s="54" t="inlineStr">
        <is>
          <t>STU0890</t>
        </is>
      </c>
      <c r="B891" s="55" t="inlineStr">
        <is>
          <t>Arjun Chauhan</t>
        </is>
      </c>
      <c r="C891" s="54" t="n">
        <v>1</v>
      </c>
      <c r="D891" s="54" t="inlineStr">
        <is>
          <t>B</t>
        </is>
      </c>
      <c r="E891" s="54" t="inlineStr">
        <is>
          <t>Male</t>
        </is>
      </c>
      <c r="F891" s="54" t="n">
        <v>79</v>
      </c>
      <c r="G891" s="54" t="n">
        <v>60</v>
      </c>
      <c r="H891" s="54" t="n">
        <v>65</v>
      </c>
      <c r="I891" s="54" t="n">
        <v>71</v>
      </c>
      <c r="J891" s="54" t="n">
        <v>68</v>
      </c>
      <c r="K891" s="54">
        <f>SUM(F891:J891)</f>
        <v/>
      </c>
      <c r="L891" s="56">
        <f>ROUND(K891/500,4)</f>
        <v/>
      </c>
      <c r="M891" s="54">
        <f>IF(L891&gt;=0.9,"A+",IF(L891&gt;=0.8,"A",IF(L891&gt;=0.7,"B",IF(L891&gt;=0.6,"C",IF(L891&gt;=0.33,"D","F")))))</f>
        <v/>
      </c>
      <c r="N891" s="54">
        <f>IF(L891&gt;=0.33,"PASS","FAIL")</f>
        <v/>
      </c>
      <c r="O891" s="54">
        <f>L891&gt;=0.33</f>
        <v/>
      </c>
      <c r="P891" s="54">
        <f>RANK(L891,$L$2:$L$1001)</f>
        <v/>
      </c>
      <c r="Q891" s="54">
        <f>SUMPRODUCT(($C$2:$C$1001=C891)*($L$2:$L$1001&gt;L891))+1</f>
        <v/>
      </c>
      <c r="R891" s="57" t="n">
        <v>46091</v>
      </c>
      <c r="S891" s="58" t="n">
        <v>0.4791666666666667</v>
      </c>
      <c r="T891" s="59" t="n">
        <v>0.8159999999999999</v>
      </c>
      <c r="U891" s="55">
        <f>IF(N891="PASS",IF(L891&gt;=0.9,"Excellent performance","Good, keep improving"),"Needs immediate attention")</f>
        <v/>
      </c>
    </row>
    <row r="892" ht="15" customHeight="1" s="39">
      <c r="A892" s="54" t="inlineStr">
        <is>
          <t>STU0891</t>
        </is>
      </c>
      <c r="B892" s="55" t="inlineStr">
        <is>
          <t>Neha Gupta</t>
        </is>
      </c>
      <c r="C892" s="54" t="n">
        <v>7</v>
      </c>
      <c r="D892" s="54" t="inlineStr">
        <is>
          <t>B</t>
        </is>
      </c>
      <c r="E892" s="54" t="inlineStr">
        <is>
          <t>Female</t>
        </is>
      </c>
      <c r="F892" s="54" t="n">
        <v>70</v>
      </c>
      <c r="G892" s="54" t="n">
        <v>54</v>
      </c>
      <c r="H892" s="54" t="n">
        <v>86</v>
      </c>
      <c r="I892" s="54" t="n">
        <v>55</v>
      </c>
      <c r="J892" s="54" t="n">
        <v>72</v>
      </c>
      <c r="K892" s="54">
        <f>SUM(F892:J892)</f>
        <v/>
      </c>
      <c r="L892" s="56">
        <f>ROUND(K892/500,4)</f>
        <v/>
      </c>
      <c r="M892" s="54">
        <f>IF(L892&gt;=0.9,"A+",IF(L892&gt;=0.8,"A",IF(L892&gt;=0.7,"B",IF(L892&gt;=0.6,"C",IF(L892&gt;=0.33,"D","F")))))</f>
        <v/>
      </c>
      <c r="N892" s="54">
        <f>IF(L892&gt;=0.33,"PASS","FAIL")</f>
        <v/>
      </c>
      <c r="O892" s="54">
        <f>L892&gt;=0.33</f>
        <v/>
      </c>
      <c r="P892" s="54">
        <f>RANK(L892,$L$2:$L$1001)</f>
        <v/>
      </c>
      <c r="Q892" s="54">
        <f>SUMPRODUCT(($C$2:$C$1001=C892)*($L$2:$L$1001&gt;L892))+1</f>
        <v/>
      </c>
      <c r="R892" s="57" t="n">
        <v>46091</v>
      </c>
      <c r="S892" s="58" t="n">
        <v>0.5208333333333334</v>
      </c>
      <c r="T892" s="59" t="n">
        <v>0.864</v>
      </c>
      <c r="U892" s="55">
        <f>IF(N892="PASS",IF(L892&gt;=0.9,"Excellent performance","Good, keep improving"),"Needs immediate attention")</f>
        <v/>
      </c>
    </row>
    <row r="893" ht="15" customHeight="1" s="39">
      <c r="A893" s="54" t="inlineStr">
        <is>
          <t>STU0892</t>
        </is>
      </c>
      <c r="B893" s="55" t="inlineStr">
        <is>
          <t>Mahi Tiwari</t>
        </is>
      </c>
      <c r="C893" s="54" t="n">
        <v>9</v>
      </c>
      <c r="D893" s="54" t="inlineStr">
        <is>
          <t>D</t>
        </is>
      </c>
      <c r="E893" s="54" t="inlineStr">
        <is>
          <t>Female</t>
        </is>
      </c>
      <c r="F893" s="54" t="n">
        <v>75</v>
      </c>
      <c r="G893" s="54" t="n">
        <v>82</v>
      </c>
      <c r="H893" s="54" t="n">
        <v>73</v>
      </c>
      <c r="I893" s="54" t="n">
        <v>53</v>
      </c>
      <c r="J893" s="54" t="n">
        <v>86</v>
      </c>
      <c r="K893" s="54">
        <f>SUM(F893:J893)</f>
        <v/>
      </c>
      <c r="L893" s="56">
        <f>ROUND(K893/500,4)</f>
        <v/>
      </c>
      <c r="M893" s="54">
        <f>IF(L893&gt;=0.9,"A+",IF(L893&gt;=0.8,"A",IF(L893&gt;=0.7,"B",IF(L893&gt;=0.6,"C",IF(L893&gt;=0.33,"D","F")))))</f>
        <v/>
      </c>
      <c r="N893" s="54">
        <f>IF(L893&gt;=0.33,"PASS","FAIL")</f>
        <v/>
      </c>
      <c r="O893" s="54">
        <f>L893&gt;=0.33</f>
        <v/>
      </c>
      <c r="P893" s="54">
        <f>RANK(L893,$L$2:$L$1001)</f>
        <v/>
      </c>
      <c r="Q893" s="54">
        <f>SUMPRODUCT(($C$2:$C$1001=C893)*($L$2:$L$1001&gt;L893))+1</f>
        <v/>
      </c>
      <c r="R893" s="57" t="n">
        <v>46091</v>
      </c>
      <c r="S893" s="58" t="n">
        <v>0.4895833333333333</v>
      </c>
      <c r="T893" s="59" t="n">
        <v>0.871</v>
      </c>
      <c r="U893" s="55">
        <f>IF(N893="PASS",IF(L893&gt;=0.9,"Excellent performance","Good, keep improving"),"Needs immediate attention")</f>
        <v/>
      </c>
    </row>
    <row r="894" ht="15" customHeight="1" s="39">
      <c r="A894" s="54" t="inlineStr">
        <is>
          <t>STU0893</t>
        </is>
      </c>
      <c r="B894" s="55" t="inlineStr">
        <is>
          <t>Zoya Trivedi</t>
        </is>
      </c>
      <c r="C894" s="54" t="n">
        <v>1</v>
      </c>
      <c r="D894" s="54" t="inlineStr">
        <is>
          <t>B</t>
        </is>
      </c>
      <c r="E894" s="54" t="inlineStr">
        <is>
          <t>Female</t>
        </is>
      </c>
      <c r="F894" s="54" t="n">
        <v>76</v>
      </c>
      <c r="G894" s="54" t="n">
        <v>61</v>
      </c>
      <c r="H894" s="54" t="n">
        <v>80</v>
      </c>
      <c r="I894" s="54" t="n">
        <v>84</v>
      </c>
      <c r="J894" s="54" t="n">
        <v>91</v>
      </c>
      <c r="K894" s="54">
        <f>SUM(F894:J894)</f>
        <v/>
      </c>
      <c r="L894" s="56">
        <f>ROUND(K894/500,4)</f>
        <v/>
      </c>
      <c r="M894" s="54">
        <f>IF(L894&gt;=0.9,"A+",IF(L894&gt;=0.8,"A",IF(L894&gt;=0.7,"B",IF(L894&gt;=0.6,"C",IF(L894&gt;=0.33,"D","F")))))</f>
        <v/>
      </c>
      <c r="N894" s="54">
        <f>IF(L894&gt;=0.33,"PASS","FAIL")</f>
        <v/>
      </c>
      <c r="O894" s="54">
        <f>L894&gt;=0.33</f>
        <v/>
      </c>
      <c r="P894" s="54">
        <f>RANK(L894,$L$2:$L$1001)</f>
        <v/>
      </c>
      <c r="Q894" s="54">
        <f>SUMPRODUCT(($C$2:$C$1001=C894)*($L$2:$L$1001&gt;L894))+1</f>
        <v/>
      </c>
      <c r="R894" s="57" t="n">
        <v>46091</v>
      </c>
      <c r="S894" s="58" t="n">
        <v>0.375</v>
      </c>
      <c r="T894" s="59" t="n">
        <v>0.84</v>
      </c>
      <c r="U894" s="55">
        <f>IF(N894="PASS",IF(L894&gt;=0.9,"Excellent performance","Good, keep improving"),"Needs immediate attention")</f>
        <v/>
      </c>
    </row>
    <row r="895" ht="15" customHeight="1" s="39">
      <c r="A895" s="54" t="inlineStr">
        <is>
          <t>STU0894</t>
        </is>
      </c>
      <c r="B895" s="55" t="inlineStr">
        <is>
          <t>Kiara Kulkarni</t>
        </is>
      </c>
      <c r="C895" s="54" t="n">
        <v>2</v>
      </c>
      <c r="D895" s="54" t="inlineStr">
        <is>
          <t>B</t>
        </is>
      </c>
      <c r="E895" s="54" t="inlineStr">
        <is>
          <t>Female</t>
        </is>
      </c>
      <c r="F895" s="54" t="n">
        <v>17</v>
      </c>
      <c r="G895" s="54" t="n">
        <v>36</v>
      </c>
      <c r="H895" s="54" t="n">
        <v>83</v>
      </c>
      <c r="I895" s="54" t="n">
        <v>59</v>
      </c>
      <c r="J895" s="54" t="n">
        <v>16</v>
      </c>
      <c r="K895" s="54">
        <f>SUM(F895:J895)</f>
        <v/>
      </c>
      <c r="L895" s="56">
        <f>ROUND(K895/500,4)</f>
        <v/>
      </c>
      <c r="M895" s="54">
        <f>IF(L895&gt;=0.9,"A+",IF(L895&gt;=0.8,"A",IF(L895&gt;=0.7,"B",IF(L895&gt;=0.6,"C",IF(L895&gt;=0.33,"D","F")))))</f>
        <v/>
      </c>
      <c r="N895" s="54">
        <f>IF(L895&gt;=0.33,"PASS","FAIL")</f>
        <v/>
      </c>
      <c r="O895" s="54">
        <f>L895&gt;=0.33</f>
        <v/>
      </c>
      <c r="P895" s="54">
        <f>RANK(L895,$L$2:$L$1001)</f>
        <v/>
      </c>
      <c r="Q895" s="54">
        <f>SUMPRODUCT(($C$2:$C$1001=C895)*($L$2:$L$1001&gt;L895))+1</f>
        <v/>
      </c>
      <c r="R895" s="57" t="n">
        <v>46091</v>
      </c>
      <c r="S895" s="58" t="n">
        <v>0.3645833333333333</v>
      </c>
      <c r="T895" s="59" t="n">
        <v>0.704</v>
      </c>
      <c r="U895" s="55">
        <f>IF(N895="PASS",IF(L895&gt;=0.9,"Excellent performance","Good, keep improving"),"Needs immediate attention")</f>
        <v/>
      </c>
    </row>
    <row r="896" ht="15" customHeight="1" s="39">
      <c r="A896" s="54" t="inlineStr">
        <is>
          <t>STU0895</t>
        </is>
      </c>
      <c r="B896" s="55" t="inlineStr">
        <is>
          <t>Lavanya Chopra</t>
        </is>
      </c>
      <c r="C896" s="54" t="n">
        <v>9</v>
      </c>
      <c r="D896" s="54" t="inlineStr">
        <is>
          <t>B</t>
        </is>
      </c>
      <c r="E896" s="54" t="inlineStr">
        <is>
          <t>Female</t>
        </is>
      </c>
      <c r="F896" s="54" t="n">
        <v>65</v>
      </c>
      <c r="G896" s="54" t="n">
        <v>60</v>
      </c>
      <c r="H896" s="54" t="n">
        <v>38</v>
      </c>
      <c r="I896" s="54" t="n">
        <v>75</v>
      </c>
      <c r="J896" s="54" t="n">
        <v>74</v>
      </c>
      <c r="K896" s="54">
        <f>SUM(F896:J896)</f>
        <v/>
      </c>
      <c r="L896" s="56">
        <f>ROUND(K896/500,4)</f>
        <v/>
      </c>
      <c r="M896" s="54">
        <f>IF(L896&gt;=0.9,"A+",IF(L896&gt;=0.8,"A",IF(L896&gt;=0.7,"B",IF(L896&gt;=0.6,"C",IF(L896&gt;=0.33,"D","F")))))</f>
        <v/>
      </c>
      <c r="N896" s="54">
        <f>IF(L896&gt;=0.33,"PASS","FAIL")</f>
        <v/>
      </c>
      <c r="O896" s="54">
        <f>L896&gt;=0.33</f>
        <v/>
      </c>
      <c r="P896" s="54">
        <f>RANK(L896,$L$2:$L$1001)</f>
        <v/>
      </c>
      <c r="Q896" s="54">
        <f>SUMPRODUCT(($C$2:$C$1001=C896)*($L$2:$L$1001&gt;L896))+1</f>
        <v/>
      </c>
      <c r="R896" s="57" t="n">
        <v>46091</v>
      </c>
      <c r="S896" s="58" t="n">
        <v>0.53125</v>
      </c>
      <c r="T896" s="59" t="n">
        <v>0.953</v>
      </c>
      <c r="U896" s="55">
        <f>IF(N896="PASS",IF(L896&gt;=0.9,"Excellent performance","Good, keep improving"),"Needs immediate attention")</f>
        <v/>
      </c>
    </row>
    <row r="897" ht="15" customHeight="1" s="39">
      <c r="A897" s="54" t="inlineStr">
        <is>
          <t>STU0896</t>
        </is>
      </c>
      <c r="B897" s="55" t="inlineStr">
        <is>
          <t>Pranav Bansal</t>
        </is>
      </c>
      <c r="C897" s="54" t="n">
        <v>12</v>
      </c>
      <c r="D897" s="54" t="inlineStr">
        <is>
          <t>C</t>
        </is>
      </c>
      <c r="E897" s="54" t="inlineStr">
        <is>
          <t>Male</t>
        </is>
      </c>
      <c r="F897" s="54" t="n">
        <v>46</v>
      </c>
      <c r="G897" s="54" t="n">
        <v>69</v>
      </c>
      <c r="H897" s="54" t="n">
        <v>62</v>
      </c>
      <c r="I897" s="54" t="n">
        <v>77</v>
      </c>
      <c r="J897" s="54" t="n">
        <v>68</v>
      </c>
      <c r="K897" s="54">
        <f>SUM(F897:J897)</f>
        <v/>
      </c>
      <c r="L897" s="56">
        <f>ROUND(K897/500,4)</f>
        <v/>
      </c>
      <c r="M897" s="54">
        <f>IF(L897&gt;=0.9,"A+",IF(L897&gt;=0.8,"A",IF(L897&gt;=0.7,"B",IF(L897&gt;=0.6,"C",IF(L897&gt;=0.33,"D","F")))))</f>
        <v/>
      </c>
      <c r="N897" s="54">
        <f>IF(L897&gt;=0.33,"PASS","FAIL")</f>
        <v/>
      </c>
      <c r="O897" s="54">
        <f>L897&gt;=0.33</f>
        <v/>
      </c>
      <c r="P897" s="54">
        <f>RANK(L897,$L$2:$L$1001)</f>
        <v/>
      </c>
      <c r="Q897" s="54">
        <f>SUMPRODUCT(($C$2:$C$1001=C897)*($L$2:$L$1001&gt;L897))+1</f>
        <v/>
      </c>
      <c r="R897" s="57" t="n">
        <v>46091</v>
      </c>
      <c r="S897" s="58" t="n">
        <v>0.4375</v>
      </c>
      <c r="T897" s="59" t="n">
        <v>0.8080000000000001</v>
      </c>
      <c r="U897" s="55">
        <f>IF(N897="PASS",IF(L897&gt;=0.9,"Excellent performance","Good, keep improving"),"Needs immediate attention")</f>
        <v/>
      </c>
    </row>
    <row r="898" ht="15" customHeight="1" s="39">
      <c r="A898" s="54" t="inlineStr">
        <is>
          <t>STU0897</t>
        </is>
      </c>
      <c r="B898" s="55" t="inlineStr">
        <is>
          <t>Jiya Naidu</t>
        </is>
      </c>
      <c r="C898" s="54" t="n">
        <v>8</v>
      </c>
      <c r="D898" s="54" t="inlineStr">
        <is>
          <t>D</t>
        </is>
      </c>
      <c r="E898" s="54" t="inlineStr">
        <is>
          <t>Female</t>
        </is>
      </c>
      <c r="F898" s="54" t="n">
        <v>27</v>
      </c>
      <c r="G898" s="54" t="n">
        <v>21</v>
      </c>
      <c r="H898" s="54" t="n">
        <v>28</v>
      </c>
      <c r="I898" s="54" t="n">
        <v>81</v>
      </c>
      <c r="J898" s="54" t="n">
        <v>71</v>
      </c>
      <c r="K898" s="54">
        <f>SUM(F898:J898)</f>
        <v/>
      </c>
      <c r="L898" s="56">
        <f>ROUND(K898/500,4)</f>
        <v/>
      </c>
      <c r="M898" s="54">
        <f>IF(L898&gt;=0.9,"A+",IF(L898&gt;=0.8,"A",IF(L898&gt;=0.7,"B",IF(L898&gt;=0.6,"C",IF(L898&gt;=0.33,"D","F")))))</f>
        <v/>
      </c>
      <c r="N898" s="54">
        <f>IF(L898&gt;=0.33,"PASS","FAIL")</f>
        <v/>
      </c>
      <c r="O898" s="54">
        <f>L898&gt;=0.33</f>
        <v/>
      </c>
      <c r="P898" s="54">
        <f>RANK(L898,$L$2:$L$1001)</f>
        <v/>
      </c>
      <c r="Q898" s="54">
        <f>SUMPRODUCT(($C$2:$C$1001=C898)*($L$2:$L$1001&gt;L898))+1</f>
        <v/>
      </c>
      <c r="R898" s="57" t="n">
        <v>46091</v>
      </c>
      <c r="S898" s="58" t="n">
        <v>0.46875</v>
      </c>
      <c r="T898" s="59" t="n">
        <v>0.579</v>
      </c>
      <c r="U898" s="55">
        <f>IF(N898="PASS",IF(L898&gt;=0.9,"Excellent performance","Good, keep improving"),"Needs immediate attention")</f>
        <v/>
      </c>
    </row>
    <row r="899" ht="15" customHeight="1" s="39">
      <c r="A899" s="54" t="inlineStr">
        <is>
          <t>STU0898</t>
        </is>
      </c>
      <c r="B899" s="55" t="inlineStr">
        <is>
          <t>Navya Sharma</t>
        </is>
      </c>
      <c r="C899" s="54" t="n">
        <v>11</v>
      </c>
      <c r="D899" s="54" t="inlineStr">
        <is>
          <t>A</t>
        </is>
      </c>
      <c r="E899" s="54" t="inlineStr">
        <is>
          <t>Female</t>
        </is>
      </c>
      <c r="F899" s="54" t="n">
        <v>80</v>
      </c>
      <c r="G899" s="54" t="n">
        <v>76</v>
      </c>
      <c r="H899" s="54" t="n">
        <v>43</v>
      </c>
      <c r="I899" s="54" t="n">
        <v>77</v>
      </c>
      <c r="J899" s="54" t="n">
        <v>81</v>
      </c>
      <c r="K899" s="54">
        <f>SUM(F899:J899)</f>
        <v/>
      </c>
      <c r="L899" s="56">
        <f>ROUND(K899/500,4)</f>
        <v/>
      </c>
      <c r="M899" s="54">
        <f>IF(L899&gt;=0.9,"A+",IF(L899&gt;=0.8,"A",IF(L899&gt;=0.7,"B",IF(L899&gt;=0.6,"C",IF(L899&gt;=0.33,"D","F")))))</f>
        <v/>
      </c>
      <c r="N899" s="54">
        <f>IF(L899&gt;=0.33,"PASS","FAIL")</f>
        <v/>
      </c>
      <c r="O899" s="54">
        <f>L899&gt;=0.33</f>
        <v/>
      </c>
      <c r="P899" s="54">
        <f>RANK(L899,$L$2:$L$1001)</f>
        <v/>
      </c>
      <c r="Q899" s="54">
        <f>SUMPRODUCT(($C$2:$C$1001=C899)*($L$2:$L$1001&gt;L899))+1</f>
        <v/>
      </c>
      <c r="R899" s="57" t="n">
        <v>46091</v>
      </c>
      <c r="S899" s="58" t="n">
        <v>0.3854166666666667</v>
      </c>
      <c r="T899" s="59" t="n">
        <v>0.972</v>
      </c>
      <c r="U899" s="55">
        <f>IF(N899="PASS",IF(L899&gt;=0.9,"Excellent performance","Good, keep improving"),"Needs immediate attention")</f>
        <v/>
      </c>
    </row>
    <row r="900" ht="15" customHeight="1" s="39">
      <c r="A900" s="54" t="inlineStr">
        <is>
          <t>STU0899</t>
        </is>
      </c>
      <c r="B900" s="55" t="inlineStr">
        <is>
          <t>Ananya Yadav</t>
        </is>
      </c>
      <c r="C900" s="54" t="n">
        <v>1</v>
      </c>
      <c r="D900" s="54" t="inlineStr">
        <is>
          <t>A</t>
        </is>
      </c>
      <c r="E900" s="54" t="inlineStr">
        <is>
          <t>Female</t>
        </is>
      </c>
      <c r="F900" s="54" t="n">
        <v>45</v>
      </c>
      <c r="G900" s="54" t="n">
        <v>80</v>
      </c>
      <c r="H900" s="54" t="n">
        <v>56</v>
      </c>
      <c r="I900" s="54" t="n">
        <v>69</v>
      </c>
      <c r="J900" s="54" t="n">
        <v>64</v>
      </c>
      <c r="K900" s="54">
        <f>SUM(F900:J900)</f>
        <v/>
      </c>
      <c r="L900" s="56">
        <f>ROUND(K900/500,4)</f>
        <v/>
      </c>
      <c r="M900" s="54">
        <f>IF(L900&gt;=0.9,"A+",IF(L900&gt;=0.8,"A",IF(L900&gt;=0.7,"B",IF(L900&gt;=0.6,"C",IF(L900&gt;=0.33,"D","F")))))</f>
        <v/>
      </c>
      <c r="N900" s="54">
        <f>IF(L900&gt;=0.33,"PASS","FAIL")</f>
        <v/>
      </c>
      <c r="O900" s="54">
        <f>L900&gt;=0.33</f>
        <v/>
      </c>
      <c r="P900" s="54">
        <f>RANK(L900,$L$2:$L$1001)</f>
        <v/>
      </c>
      <c r="Q900" s="54">
        <f>SUMPRODUCT(($C$2:$C$1001=C900)*($L$2:$L$1001&gt;L900))+1</f>
        <v/>
      </c>
      <c r="R900" s="57" t="n">
        <v>46091</v>
      </c>
      <c r="S900" s="58" t="n">
        <v>0.5208333333333334</v>
      </c>
      <c r="T900" s="59" t="n">
        <v>0.804</v>
      </c>
      <c r="U900" s="55">
        <f>IF(N900="PASS",IF(L900&gt;=0.9,"Excellent performance","Good, keep improving"),"Needs immediate attention")</f>
        <v/>
      </c>
    </row>
    <row r="901" ht="15" customHeight="1" s="39">
      <c r="A901" s="54" t="inlineStr">
        <is>
          <t>STU0900</t>
        </is>
      </c>
      <c r="B901" s="55" t="inlineStr">
        <is>
          <t>Dhruv Pandey</t>
        </is>
      </c>
      <c r="C901" s="54" t="n">
        <v>3</v>
      </c>
      <c r="D901" s="54" t="inlineStr">
        <is>
          <t>B</t>
        </is>
      </c>
      <c r="E901" s="54" t="inlineStr">
        <is>
          <t>Male</t>
        </is>
      </c>
      <c r="F901" s="54" t="n">
        <v>93</v>
      </c>
      <c r="G901" s="54" t="n">
        <v>81</v>
      </c>
      <c r="H901" s="54" t="n">
        <v>69</v>
      </c>
      <c r="I901" s="54" t="n">
        <v>88</v>
      </c>
      <c r="J901" s="54" t="n">
        <v>71</v>
      </c>
      <c r="K901" s="54">
        <f>SUM(F901:J901)</f>
        <v/>
      </c>
      <c r="L901" s="56">
        <f>ROUND(K901/500,4)</f>
        <v/>
      </c>
      <c r="M901" s="54">
        <f>IF(L901&gt;=0.9,"A+",IF(L901&gt;=0.8,"A",IF(L901&gt;=0.7,"B",IF(L901&gt;=0.6,"C",IF(L901&gt;=0.33,"D","F")))))</f>
        <v/>
      </c>
      <c r="N901" s="54">
        <f>IF(L901&gt;=0.33,"PASS","FAIL")</f>
        <v/>
      </c>
      <c r="O901" s="54">
        <f>L901&gt;=0.33</f>
        <v/>
      </c>
      <c r="P901" s="54">
        <f>RANK(L901,$L$2:$L$1001)</f>
        <v/>
      </c>
      <c r="Q901" s="54">
        <f>SUMPRODUCT(($C$2:$C$1001=C901)*($L$2:$L$1001&gt;L901))+1</f>
        <v/>
      </c>
      <c r="R901" s="57" t="n">
        <v>46091</v>
      </c>
      <c r="S901" s="58" t="n">
        <v>0.4895833333333333</v>
      </c>
      <c r="T901" s="59" t="n">
        <v>0.965</v>
      </c>
      <c r="U901" s="55">
        <f>IF(N901="PASS",IF(L901&gt;=0.9,"Excellent performance","Good, keep improving"),"Needs immediate attention")</f>
        <v/>
      </c>
    </row>
    <row r="902" ht="15" customHeight="1" s="39">
      <c r="A902" s="54" t="inlineStr">
        <is>
          <t>STU0901</t>
        </is>
      </c>
      <c r="B902" s="55" t="inlineStr">
        <is>
          <t>Falak Pathak</t>
        </is>
      </c>
      <c r="C902" s="54" t="n">
        <v>3</v>
      </c>
      <c r="D902" s="54" t="inlineStr">
        <is>
          <t>B</t>
        </is>
      </c>
      <c r="E902" s="54" t="inlineStr">
        <is>
          <t>Female</t>
        </is>
      </c>
      <c r="F902" s="54" t="n">
        <v>73</v>
      </c>
      <c r="G902" s="54" t="n">
        <v>69</v>
      </c>
      <c r="H902" s="54" t="n">
        <v>68</v>
      </c>
      <c r="I902" s="54" t="n">
        <v>81</v>
      </c>
      <c r="J902" s="54" t="n">
        <v>71</v>
      </c>
      <c r="K902" s="54">
        <f>SUM(F902:J902)</f>
        <v/>
      </c>
      <c r="L902" s="56">
        <f>ROUND(K902/500,4)</f>
        <v/>
      </c>
      <c r="M902" s="54">
        <f>IF(L902&gt;=0.9,"A+",IF(L902&gt;=0.8,"A",IF(L902&gt;=0.7,"B",IF(L902&gt;=0.6,"C",IF(L902&gt;=0.33,"D","F")))))</f>
        <v/>
      </c>
      <c r="N902" s="54">
        <f>IF(L902&gt;=0.33,"PASS","FAIL")</f>
        <v/>
      </c>
      <c r="O902" s="54">
        <f>L902&gt;=0.33</f>
        <v/>
      </c>
      <c r="P902" s="54">
        <f>RANK(L902,$L$2:$L$1001)</f>
        <v/>
      </c>
      <c r="Q902" s="54">
        <f>SUMPRODUCT(($C$2:$C$1001=C902)*($L$2:$L$1001&gt;L902))+1</f>
        <v/>
      </c>
      <c r="R902" s="57" t="n">
        <v>46091</v>
      </c>
      <c r="S902" s="58" t="n">
        <v>0.3645833333333333</v>
      </c>
      <c r="T902" s="59" t="n">
        <v>0.85</v>
      </c>
      <c r="U902" s="55">
        <f>IF(N902="PASS",IF(L902&gt;=0.9,"Excellent performance","Good, keep improving"),"Needs immediate attention")</f>
        <v/>
      </c>
    </row>
    <row r="903" ht="15" customHeight="1" s="39">
      <c r="A903" s="54" t="inlineStr">
        <is>
          <t>STU0902</t>
        </is>
      </c>
      <c r="B903" s="55" t="inlineStr">
        <is>
          <t>Fatima Patel</t>
        </is>
      </c>
      <c r="C903" s="54" t="n">
        <v>4</v>
      </c>
      <c r="D903" s="54" t="inlineStr">
        <is>
          <t>C</t>
        </is>
      </c>
      <c r="E903" s="54" t="inlineStr">
        <is>
          <t>Female</t>
        </is>
      </c>
      <c r="F903" s="54" t="n">
        <v>78</v>
      </c>
      <c r="G903" s="54" t="n">
        <v>61</v>
      </c>
      <c r="H903" s="54" t="n">
        <v>76</v>
      </c>
      <c r="I903" s="54" t="n">
        <v>63</v>
      </c>
      <c r="J903" s="54" t="n">
        <v>79</v>
      </c>
      <c r="K903" s="54">
        <f>SUM(F903:J903)</f>
        <v/>
      </c>
      <c r="L903" s="56">
        <f>ROUND(K903/500,4)</f>
        <v/>
      </c>
      <c r="M903" s="54">
        <f>IF(L903&gt;=0.9,"A+",IF(L903&gt;=0.8,"A",IF(L903&gt;=0.7,"B",IF(L903&gt;=0.6,"C",IF(L903&gt;=0.33,"D","F")))))</f>
        <v/>
      </c>
      <c r="N903" s="54">
        <f>IF(L903&gt;=0.33,"PASS","FAIL")</f>
        <v/>
      </c>
      <c r="O903" s="54">
        <f>L903&gt;=0.33</f>
        <v/>
      </c>
      <c r="P903" s="54">
        <f>RANK(L903,$L$2:$L$1001)</f>
        <v/>
      </c>
      <c r="Q903" s="54">
        <f>SUMPRODUCT(($C$2:$C$1001=C903)*($L$2:$L$1001&gt;L903))+1</f>
        <v/>
      </c>
      <c r="R903" s="57" t="n">
        <v>46091</v>
      </c>
      <c r="S903" s="58" t="n">
        <v>0.4166666666666667</v>
      </c>
      <c r="T903" s="59" t="n">
        <v>0.771</v>
      </c>
      <c r="U903" s="55">
        <f>IF(N903="PASS",IF(L903&gt;=0.9,"Excellent performance","Good, keep improving"),"Needs immediate attention")</f>
        <v/>
      </c>
    </row>
    <row r="904" ht="15" customHeight="1" s="39">
      <c r="A904" s="54" t="inlineStr">
        <is>
          <t>STU0903</t>
        </is>
      </c>
      <c r="B904" s="55" t="inlineStr">
        <is>
          <t>Sanya Patel</t>
        </is>
      </c>
      <c r="C904" s="54" t="n">
        <v>3</v>
      </c>
      <c r="D904" s="54" t="inlineStr">
        <is>
          <t>A</t>
        </is>
      </c>
      <c r="E904" s="54" t="inlineStr">
        <is>
          <t>Female</t>
        </is>
      </c>
      <c r="F904" s="54" t="n">
        <v>80</v>
      </c>
      <c r="G904" s="54" t="n">
        <v>75</v>
      </c>
      <c r="H904" s="54" t="n">
        <v>76</v>
      </c>
      <c r="I904" s="54" t="n">
        <v>31</v>
      </c>
      <c r="J904" s="54" t="n">
        <v>85</v>
      </c>
      <c r="K904" s="54">
        <f>SUM(F904:J904)</f>
        <v/>
      </c>
      <c r="L904" s="56">
        <f>ROUND(K904/500,4)</f>
        <v/>
      </c>
      <c r="M904" s="54">
        <f>IF(L904&gt;=0.9,"A+",IF(L904&gt;=0.8,"A",IF(L904&gt;=0.7,"B",IF(L904&gt;=0.6,"C",IF(L904&gt;=0.33,"D","F")))))</f>
        <v/>
      </c>
      <c r="N904" s="54">
        <f>IF(L904&gt;=0.33,"PASS","FAIL")</f>
        <v/>
      </c>
      <c r="O904" s="54">
        <f>L904&gt;=0.33</f>
        <v/>
      </c>
      <c r="P904" s="54">
        <f>RANK(L904,$L$2:$L$1001)</f>
        <v/>
      </c>
      <c r="Q904" s="54">
        <f>SUMPRODUCT(($C$2:$C$1001=C904)*($L$2:$L$1001&gt;L904))+1</f>
        <v/>
      </c>
      <c r="R904" s="57" t="n">
        <v>46091</v>
      </c>
      <c r="S904" s="58" t="n">
        <v>0.4791666666666667</v>
      </c>
      <c r="T904" s="59" t="n">
        <v>1</v>
      </c>
      <c r="U904" s="55">
        <f>IF(N904="PASS",IF(L904&gt;=0.9,"Excellent performance","Good, keep improving"),"Needs immediate attention")</f>
        <v/>
      </c>
    </row>
    <row r="905" ht="15" customHeight="1" s="39">
      <c r="A905" s="54" t="inlineStr">
        <is>
          <t>STU0904</t>
        </is>
      </c>
      <c r="B905" s="55" t="inlineStr">
        <is>
          <t>Ira Chowdhury</t>
        </is>
      </c>
      <c r="C905" s="54" t="n">
        <v>8</v>
      </c>
      <c r="D905" s="54" t="inlineStr">
        <is>
          <t>B</t>
        </is>
      </c>
      <c r="E905" s="54" t="inlineStr">
        <is>
          <t>Female</t>
        </is>
      </c>
      <c r="F905" s="54" t="n">
        <v>72</v>
      </c>
      <c r="G905" s="54" t="n">
        <v>69</v>
      </c>
      <c r="H905" s="54" t="n">
        <v>86</v>
      </c>
      <c r="I905" s="54" t="n">
        <v>71</v>
      </c>
      <c r="J905" s="54" t="n">
        <v>70</v>
      </c>
      <c r="K905" s="54">
        <f>SUM(F905:J905)</f>
        <v/>
      </c>
      <c r="L905" s="56">
        <f>ROUND(K905/500,4)</f>
        <v/>
      </c>
      <c r="M905" s="54">
        <f>IF(L905&gt;=0.9,"A+",IF(L905&gt;=0.8,"A",IF(L905&gt;=0.7,"B",IF(L905&gt;=0.6,"C",IF(L905&gt;=0.33,"D","F")))))</f>
        <v/>
      </c>
      <c r="N905" s="54">
        <f>IF(L905&gt;=0.33,"PASS","FAIL")</f>
        <v/>
      </c>
      <c r="O905" s="54">
        <f>L905&gt;=0.33</f>
        <v/>
      </c>
      <c r="P905" s="54">
        <f>RANK(L905,$L$2:$L$1001)</f>
        <v/>
      </c>
      <c r="Q905" s="54">
        <f>SUMPRODUCT(($C$2:$C$1001=C905)*($L$2:$L$1001&gt;L905))+1</f>
        <v/>
      </c>
      <c r="R905" s="57" t="n">
        <v>46091</v>
      </c>
      <c r="S905" s="58" t="n">
        <v>0.46875</v>
      </c>
      <c r="T905" s="59" t="n">
        <v>0.9399999999999999</v>
      </c>
      <c r="U905" s="55">
        <f>IF(N905="PASS",IF(L905&gt;=0.9,"Excellent performance","Good, keep improving"),"Needs immediate attention")</f>
        <v/>
      </c>
    </row>
    <row r="906" ht="15" customHeight="1" s="39">
      <c r="A906" s="54" t="inlineStr">
        <is>
          <t>STU0905</t>
        </is>
      </c>
      <c r="B906" s="55" t="inlineStr">
        <is>
          <t>Riya Reddy</t>
        </is>
      </c>
      <c r="C906" s="54" t="n">
        <v>5</v>
      </c>
      <c r="D906" s="54" t="inlineStr">
        <is>
          <t>D</t>
        </is>
      </c>
      <c r="E906" s="54" t="inlineStr">
        <is>
          <t>Female</t>
        </is>
      </c>
      <c r="F906" s="54" t="n">
        <v>75</v>
      </c>
      <c r="G906" s="54" t="n">
        <v>80</v>
      </c>
      <c r="H906" s="54" t="n">
        <v>75</v>
      </c>
      <c r="I906" s="54" t="n">
        <v>55</v>
      </c>
      <c r="J906" s="54" t="n">
        <v>63</v>
      </c>
      <c r="K906" s="54">
        <f>SUM(F906:J906)</f>
        <v/>
      </c>
      <c r="L906" s="56">
        <f>ROUND(K906/500,4)</f>
        <v/>
      </c>
      <c r="M906" s="54">
        <f>IF(L906&gt;=0.9,"A+",IF(L906&gt;=0.8,"A",IF(L906&gt;=0.7,"B",IF(L906&gt;=0.6,"C",IF(L906&gt;=0.33,"D","F")))))</f>
        <v/>
      </c>
      <c r="N906" s="54">
        <f>IF(L906&gt;=0.33,"PASS","FAIL")</f>
        <v/>
      </c>
      <c r="O906" s="54">
        <f>L906&gt;=0.33</f>
        <v/>
      </c>
      <c r="P906" s="54">
        <f>RANK(L906,$L$2:$L$1001)</f>
        <v/>
      </c>
      <c r="Q906" s="54">
        <f>SUMPRODUCT(($C$2:$C$1001=C906)*($L$2:$L$1001&gt;L906))+1</f>
        <v/>
      </c>
      <c r="R906" s="57" t="n">
        <v>46091</v>
      </c>
      <c r="S906" s="58" t="n">
        <v>0.4791666666666667</v>
      </c>
      <c r="T906" s="59" t="n">
        <v>0.806</v>
      </c>
      <c r="U906" s="55">
        <f>IF(N906="PASS",IF(L906&gt;=0.9,"Excellent performance","Good, keep improving"),"Needs immediate attention")</f>
        <v/>
      </c>
    </row>
    <row r="907" ht="15" customHeight="1" s="39">
      <c r="A907" s="54" t="inlineStr">
        <is>
          <t>STU0906</t>
        </is>
      </c>
      <c r="B907" s="55" t="inlineStr">
        <is>
          <t>Esha Bhatia</t>
        </is>
      </c>
      <c r="C907" s="54" t="n">
        <v>8</v>
      </c>
      <c r="D907" s="54" t="inlineStr">
        <is>
          <t>A</t>
        </is>
      </c>
      <c r="E907" s="54" t="inlineStr">
        <is>
          <t>Female</t>
        </is>
      </c>
      <c r="F907" s="54" t="n">
        <v>73</v>
      </c>
      <c r="G907" s="54" t="n">
        <v>52</v>
      </c>
      <c r="H907" s="54" t="n">
        <v>67</v>
      </c>
      <c r="I907" s="54" t="n">
        <v>42</v>
      </c>
      <c r="J907" s="54" t="n">
        <v>75</v>
      </c>
      <c r="K907" s="54">
        <f>SUM(F907:J907)</f>
        <v/>
      </c>
      <c r="L907" s="56">
        <f>ROUND(K907/500,4)</f>
        <v/>
      </c>
      <c r="M907" s="54">
        <f>IF(L907&gt;=0.9,"A+",IF(L907&gt;=0.8,"A",IF(L907&gt;=0.7,"B",IF(L907&gt;=0.6,"C",IF(L907&gt;=0.33,"D","F")))))</f>
        <v/>
      </c>
      <c r="N907" s="54">
        <f>IF(L907&gt;=0.33,"PASS","FAIL")</f>
        <v/>
      </c>
      <c r="O907" s="54">
        <f>L907&gt;=0.33</f>
        <v/>
      </c>
      <c r="P907" s="54">
        <f>RANK(L907,$L$2:$L$1001)</f>
        <v/>
      </c>
      <c r="Q907" s="54">
        <f>SUMPRODUCT(($C$2:$C$1001=C907)*($L$2:$L$1001&gt;L907))+1</f>
        <v/>
      </c>
      <c r="R907" s="57" t="n">
        <v>46091</v>
      </c>
      <c r="S907" s="58" t="n">
        <v>0.3333333333333333</v>
      </c>
      <c r="T907" s="59" t="n">
        <v>0.982</v>
      </c>
      <c r="U907" s="55">
        <f>IF(N907="PASS",IF(L907&gt;=0.9,"Excellent performance","Good, keep improving"),"Needs immediate attention")</f>
        <v/>
      </c>
    </row>
    <row r="908" ht="15" customHeight="1" s="39">
      <c r="A908" s="54" t="inlineStr">
        <is>
          <t>STU0907</t>
        </is>
      </c>
      <c r="B908" s="55" t="inlineStr">
        <is>
          <t>Lavanya Chopra</t>
        </is>
      </c>
      <c r="C908" s="54" t="n">
        <v>5</v>
      </c>
      <c r="D908" s="54" t="inlineStr">
        <is>
          <t>B</t>
        </is>
      </c>
      <c r="E908" s="54" t="inlineStr">
        <is>
          <t>Female</t>
        </is>
      </c>
      <c r="F908" s="54" t="n">
        <v>82</v>
      </c>
      <c r="G908" s="54" t="n">
        <v>52</v>
      </c>
      <c r="H908" s="54" t="n">
        <v>72</v>
      </c>
      <c r="I908" s="54" t="n">
        <v>93</v>
      </c>
      <c r="J908" s="54" t="n">
        <v>90</v>
      </c>
      <c r="K908" s="54">
        <f>SUM(F908:J908)</f>
        <v/>
      </c>
      <c r="L908" s="56">
        <f>ROUND(K908/500,4)</f>
        <v/>
      </c>
      <c r="M908" s="54">
        <f>IF(L908&gt;=0.9,"A+",IF(L908&gt;=0.8,"A",IF(L908&gt;=0.7,"B",IF(L908&gt;=0.6,"C",IF(L908&gt;=0.33,"D","F")))))</f>
        <v/>
      </c>
      <c r="N908" s="54">
        <f>IF(L908&gt;=0.33,"PASS","FAIL")</f>
        <v/>
      </c>
      <c r="O908" s="54">
        <f>L908&gt;=0.33</f>
        <v/>
      </c>
      <c r="P908" s="54">
        <f>RANK(L908,$L$2:$L$1001)</f>
        <v/>
      </c>
      <c r="Q908" s="54">
        <f>SUMPRODUCT(($C$2:$C$1001=C908)*($L$2:$L$1001&gt;L908))+1</f>
        <v/>
      </c>
      <c r="R908" s="57" t="n">
        <v>46091</v>
      </c>
      <c r="S908" s="58" t="n">
        <v>0.4583333333333333</v>
      </c>
      <c r="T908" s="59" t="n">
        <v>0.837</v>
      </c>
      <c r="U908" s="55">
        <f>IF(N908="PASS",IF(L908&gt;=0.9,"Excellent performance","Good, keep improving"),"Needs immediate attention")</f>
        <v/>
      </c>
    </row>
    <row r="909" ht="15" customHeight="1" s="39">
      <c r="A909" s="54" t="inlineStr">
        <is>
          <t>STU0908</t>
        </is>
      </c>
      <c r="B909" s="55" t="inlineStr">
        <is>
          <t>Mohit Sethi</t>
        </is>
      </c>
      <c r="C909" s="54" t="n">
        <v>3</v>
      </c>
      <c r="D909" s="54" t="inlineStr">
        <is>
          <t>C</t>
        </is>
      </c>
      <c r="E909" s="54" t="inlineStr">
        <is>
          <t>Male</t>
        </is>
      </c>
      <c r="F909" s="54" t="n">
        <v>82</v>
      </c>
      <c r="G909" s="54" t="n">
        <v>74</v>
      </c>
      <c r="H909" s="54" t="n">
        <v>87</v>
      </c>
      <c r="I909" s="54" t="n">
        <v>86</v>
      </c>
      <c r="J909" s="54" t="n">
        <v>88</v>
      </c>
      <c r="K909" s="54">
        <f>SUM(F909:J909)</f>
        <v/>
      </c>
      <c r="L909" s="56">
        <f>ROUND(K909/500,4)</f>
        <v/>
      </c>
      <c r="M909" s="54">
        <f>IF(L909&gt;=0.9,"A+",IF(L909&gt;=0.8,"A",IF(L909&gt;=0.7,"B",IF(L909&gt;=0.6,"C",IF(L909&gt;=0.33,"D","F")))))</f>
        <v/>
      </c>
      <c r="N909" s="54">
        <f>IF(L909&gt;=0.33,"PASS","FAIL")</f>
        <v/>
      </c>
      <c r="O909" s="54">
        <f>L909&gt;=0.33</f>
        <v/>
      </c>
      <c r="P909" s="54">
        <f>RANK(L909,$L$2:$L$1001)</f>
        <v/>
      </c>
      <c r="Q909" s="54">
        <f>SUMPRODUCT(($C$2:$C$1001=C909)*($L$2:$L$1001&gt;L909))+1</f>
        <v/>
      </c>
      <c r="R909" s="57" t="n">
        <v>46091</v>
      </c>
      <c r="S909" s="58" t="n">
        <v>0.3854166666666667</v>
      </c>
      <c r="T909" s="59" t="n">
        <v>0.8</v>
      </c>
      <c r="U909" s="55">
        <f>IF(N909="PASS",IF(L909&gt;=0.9,"Excellent performance","Good, keep improving"),"Needs immediate attention")</f>
        <v/>
      </c>
    </row>
    <row r="910" ht="15" customHeight="1" s="39">
      <c r="A910" s="54" t="inlineStr">
        <is>
          <t>STU0909</t>
        </is>
      </c>
      <c r="B910" s="55" t="inlineStr">
        <is>
          <t>Rudra Rao</t>
        </is>
      </c>
      <c r="C910" s="54" t="n">
        <v>10</v>
      </c>
      <c r="D910" s="54" t="inlineStr">
        <is>
          <t>D</t>
        </is>
      </c>
      <c r="E910" s="54" t="inlineStr">
        <is>
          <t>Male</t>
        </is>
      </c>
      <c r="F910" s="54" t="n">
        <v>55</v>
      </c>
      <c r="G910" s="54" t="n">
        <v>75</v>
      </c>
      <c r="H910" s="54" t="n">
        <v>77</v>
      </c>
      <c r="I910" s="54" t="n">
        <v>94</v>
      </c>
      <c r="J910" s="54" t="n">
        <v>82</v>
      </c>
      <c r="K910" s="54">
        <f>SUM(F910:J910)</f>
        <v/>
      </c>
      <c r="L910" s="56">
        <f>ROUND(K910/500,4)</f>
        <v/>
      </c>
      <c r="M910" s="54">
        <f>IF(L910&gt;=0.9,"A+",IF(L910&gt;=0.8,"A",IF(L910&gt;=0.7,"B",IF(L910&gt;=0.6,"C",IF(L910&gt;=0.33,"D","F")))))</f>
        <v/>
      </c>
      <c r="N910" s="54">
        <f>IF(L910&gt;=0.33,"PASS","FAIL")</f>
        <v/>
      </c>
      <c r="O910" s="54">
        <f>L910&gt;=0.33</f>
        <v/>
      </c>
      <c r="P910" s="54">
        <f>RANK(L910,$L$2:$L$1001)</f>
        <v/>
      </c>
      <c r="Q910" s="54">
        <f>SUMPRODUCT(($C$2:$C$1001=C910)*($L$2:$L$1001&gt;L910))+1</f>
        <v/>
      </c>
      <c r="R910" s="57" t="n">
        <v>46091</v>
      </c>
      <c r="S910" s="58" t="n">
        <v>0.5104166666666666</v>
      </c>
      <c r="T910" s="59" t="n">
        <v>0.967</v>
      </c>
      <c r="U910" s="55">
        <f>IF(N910="PASS",IF(L910&gt;=0.9,"Excellent performance","Good, keep improving"),"Needs immediate attention")</f>
        <v/>
      </c>
    </row>
    <row r="911" ht="15" customHeight="1" s="39">
      <c r="A911" s="54" t="inlineStr">
        <is>
          <t>STU0910</t>
        </is>
      </c>
      <c r="B911" s="55" t="inlineStr">
        <is>
          <t>Tara Dubey</t>
        </is>
      </c>
      <c r="C911" s="54" t="n">
        <v>7</v>
      </c>
      <c r="D911" s="54" t="inlineStr">
        <is>
          <t>D</t>
        </is>
      </c>
      <c r="E911" s="54" t="inlineStr">
        <is>
          <t>Female</t>
        </is>
      </c>
      <c r="F911" s="54" t="n">
        <v>86</v>
      </c>
      <c r="G911" s="54" t="n">
        <v>81</v>
      </c>
      <c r="H911" s="54" t="n">
        <v>89</v>
      </c>
      <c r="I911" s="54" t="n">
        <v>81</v>
      </c>
      <c r="J911" s="54" t="n">
        <v>92</v>
      </c>
      <c r="K911" s="54">
        <f>SUM(F911:J911)</f>
        <v/>
      </c>
      <c r="L911" s="56">
        <f>ROUND(K911/500,4)</f>
        <v/>
      </c>
      <c r="M911" s="54">
        <f>IF(L911&gt;=0.9,"A+",IF(L911&gt;=0.8,"A",IF(L911&gt;=0.7,"B",IF(L911&gt;=0.6,"C",IF(L911&gt;=0.33,"D","F")))))</f>
        <v/>
      </c>
      <c r="N911" s="54">
        <f>IF(L911&gt;=0.33,"PASS","FAIL")</f>
        <v/>
      </c>
      <c r="O911" s="54">
        <f>L911&gt;=0.33</f>
        <v/>
      </c>
      <c r="P911" s="54">
        <f>RANK(L911,$L$2:$L$1001)</f>
        <v/>
      </c>
      <c r="Q911" s="54">
        <f>SUMPRODUCT(($C$2:$C$1001=C911)*($L$2:$L$1001&gt;L911))+1</f>
        <v/>
      </c>
      <c r="R911" s="57" t="n">
        <v>46091</v>
      </c>
      <c r="S911" s="58" t="n">
        <v>0.3645833333333333</v>
      </c>
      <c r="T911" s="59" t="n">
        <v>0.825</v>
      </c>
      <c r="U911" s="55">
        <f>IF(N911="PASS",IF(L911&gt;=0.9,"Excellent performance","Good, keep improving"),"Needs immediate attention")</f>
        <v/>
      </c>
    </row>
    <row r="912" ht="15" customHeight="1" s="39">
      <c r="A912" s="54" t="inlineStr">
        <is>
          <t>STU0911</t>
        </is>
      </c>
      <c r="B912" s="55" t="inlineStr">
        <is>
          <t>Kiara Bose</t>
        </is>
      </c>
      <c r="C912" s="54" t="n">
        <v>4</v>
      </c>
      <c r="D912" s="54" t="inlineStr">
        <is>
          <t>B</t>
        </is>
      </c>
      <c r="E912" s="54" t="inlineStr">
        <is>
          <t>Female</t>
        </is>
      </c>
      <c r="F912" s="54" t="n">
        <v>90</v>
      </c>
      <c r="G912" s="54" t="n">
        <v>88</v>
      </c>
      <c r="H912" s="54" t="n">
        <v>100</v>
      </c>
      <c r="I912" s="54" t="n">
        <v>97</v>
      </c>
      <c r="J912" s="54" t="n">
        <v>87</v>
      </c>
      <c r="K912" s="54">
        <f>SUM(F912:J912)</f>
        <v/>
      </c>
      <c r="L912" s="56">
        <f>ROUND(K912/500,4)</f>
        <v/>
      </c>
      <c r="M912" s="54">
        <f>IF(L912&gt;=0.9,"A+",IF(L912&gt;=0.8,"A",IF(L912&gt;=0.7,"B",IF(L912&gt;=0.6,"C",IF(L912&gt;=0.33,"D","F")))))</f>
        <v/>
      </c>
      <c r="N912" s="54">
        <f>IF(L912&gt;=0.33,"PASS","FAIL")</f>
        <v/>
      </c>
      <c r="O912" s="54">
        <f>L912&gt;=0.33</f>
        <v/>
      </c>
      <c r="P912" s="54">
        <f>RANK(L912,$L$2:$L$1001)</f>
        <v/>
      </c>
      <c r="Q912" s="54">
        <f>SUMPRODUCT(($C$2:$C$1001=C912)*($L$2:$L$1001&gt;L912))+1</f>
        <v/>
      </c>
      <c r="R912" s="57" t="n">
        <v>46091</v>
      </c>
      <c r="S912" s="58" t="n">
        <v>0.53125</v>
      </c>
      <c r="T912" s="59" t="n">
        <v>0.834</v>
      </c>
      <c r="U912" s="55">
        <f>IF(N912="PASS",IF(L912&gt;=0.9,"Excellent performance","Good, keep improving"),"Needs immediate attention")</f>
        <v/>
      </c>
    </row>
    <row r="913" ht="15" customHeight="1" s="39">
      <c r="A913" s="54" t="inlineStr">
        <is>
          <t>STU0912</t>
        </is>
      </c>
      <c r="B913" s="55" t="inlineStr">
        <is>
          <t>Rohan Arora</t>
        </is>
      </c>
      <c r="C913" s="54" t="n">
        <v>3</v>
      </c>
      <c r="D913" s="54" t="inlineStr">
        <is>
          <t>B</t>
        </is>
      </c>
      <c r="E913" s="54" t="inlineStr">
        <is>
          <t>Male</t>
        </is>
      </c>
      <c r="F913" s="54" t="n">
        <v>53</v>
      </c>
      <c r="G913" s="54" t="n">
        <v>82</v>
      </c>
      <c r="H913" s="54" t="n">
        <v>72</v>
      </c>
      <c r="I913" s="54" t="n">
        <v>73</v>
      </c>
      <c r="J913" s="54" t="n">
        <v>71</v>
      </c>
      <c r="K913" s="54">
        <f>SUM(F913:J913)</f>
        <v/>
      </c>
      <c r="L913" s="56">
        <f>ROUND(K913/500,4)</f>
        <v/>
      </c>
      <c r="M913" s="54">
        <f>IF(L913&gt;=0.9,"A+",IF(L913&gt;=0.8,"A",IF(L913&gt;=0.7,"B",IF(L913&gt;=0.6,"C",IF(L913&gt;=0.33,"D","F")))))</f>
        <v/>
      </c>
      <c r="N913" s="54">
        <f>IF(L913&gt;=0.33,"PASS","FAIL")</f>
        <v/>
      </c>
      <c r="O913" s="54">
        <f>L913&gt;=0.33</f>
        <v/>
      </c>
      <c r="P913" s="54">
        <f>RANK(L913,$L$2:$L$1001)</f>
        <v/>
      </c>
      <c r="Q913" s="54">
        <f>SUMPRODUCT(($C$2:$C$1001=C913)*($L$2:$L$1001&gt;L913))+1</f>
        <v/>
      </c>
      <c r="R913" s="57" t="n">
        <v>46091</v>
      </c>
      <c r="S913" s="58" t="n">
        <v>0.4791666666666667</v>
      </c>
      <c r="T913" s="59" t="n">
        <v>0.78</v>
      </c>
      <c r="U913" s="55">
        <f>IF(N913="PASS",IF(L913&gt;=0.9,"Excellent performance","Good, keep improving"),"Needs immediate attention")</f>
        <v/>
      </c>
    </row>
    <row r="914" ht="15" customHeight="1" s="39">
      <c r="A914" s="54" t="inlineStr">
        <is>
          <t>STU0913</t>
        </is>
      </c>
      <c r="B914" s="55" t="inlineStr">
        <is>
          <t>Ojasvi Bansal</t>
        </is>
      </c>
      <c r="C914" s="54" t="n">
        <v>9</v>
      </c>
      <c r="D914" s="54" t="inlineStr">
        <is>
          <t>C</t>
        </is>
      </c>
      <c r="E914" s="54" t="inlineStr">
        <is>
          <t>Female</t>
        </is>
      </c>
      <c r="F914" s="54" t="n">
        <v>46</v>
      </c>
      <c r="G914" s="54" t="n">
        <v>26</v>
      </c>
      <c r="H914" s="54" t="n">
        <v>30</v>
      </c>
      <c r="I914" s="54" t="n">
        <v>23</v>
      </c>
      <c r="J914" s="54" t="n">
        <v>55</v>
      </c>
      <c r="K914" s="54">
        <f>SUM(F914:J914)</f>
        <v/>
      </c>
      <c r="L914" s="56">
        <f>ROUND(K914/500,4)</f>
        <v/>
      </c>
      <c r="M914" s="54">
        <f>IF(L914&gt;=0.9,"A+",IF(L914&gt;=0.8,"A",IF(L914&gt;=0.7,"B",IF(L914&gt;=0.6,"C",IF(L914&gt;=0.33,"D","F")))))</f>
        <v/>
      </c>
      <c r="N914" s="54">
        <f>IF(L914&gt;=0.33,"PASS","FAIL")</f>
        <v/>
      </c>
      <c r="O914" s="54">
        <f>L914&gt;=0.33</f>
        <v/>
      </c>
      <c r="P914" s="54">
        <f>RANK(L914,$L$2:$L$1001)</f>
        <v/>
      </c>
      <c r="Q914" s="54">
        <f>SUMPRODUCT(($C$2:$C$1001=C914)*($L$2:$L$1001&gt;L914))+1</f>
        <v/>
      </c>
      <c r="R914" s="57" t="n">
        <v>46091</v>
      </c>
      <c r="S914" s="58" t="n">
        <v>0.3645833333333333</v>
      </c>
      <c r="T914" s="59" t="n">
        <v>0.716</v>
      </c>
      <c r="U914" s="55">
        <f>IF(N914="PASS",IF(L914&gt;=0.9,"Excellent performance","Good, keep improving"),"Needs immediate attention")</f>
        <v/>
      </c>
    </row>
    <row r="915" ht="15" customHeight="1" s="39">
      <c r="A915" s="54" t="inlineStr">
        <is>
          <t>STU0914</t>
        </is>
      </c>
      <c r="B915" s="55" t="inlineStr">
        <is>
          <t>Rahul Das</t>
        </is>
      </c>
      <c r="C915" s="54" t="n">
        <v>12</v>
      </c>
      <c r="D915" s="54" t="inlineStr">
        <is>
          <t>C</t>
        </is>
      </c>
      <c r="E915" s="54" t="inlineStr">
        <is>
          <t>Male</t>
        </is>
      </c>
      <c r="F915" s="54" t="n">
        <v>69</v>
      </c>
      <c r="G915" s="54" t="n">
        <v>56</v>
      </c>
      <c r="H915" s="54" t="n">
        <v>60</v>
      </c>
      <c r="I915" s="54" t="n">
        <v>64</v>
      </c>
      <c r="J915" s="54" t="n">
        <v>76</v>
      </c>
      <c r="K915" s="54">
        <f>SUM(F915:J915)</f>
        <v/>
      </c>
      <c r="L915" s="56">
        <f>ROUND(K915/500,4)</f>
        <v/>
      </c>
      <c r="M915" s="54">
        <f>IF(L915&gt;=0.9,"A+",IF(L915&gt;=0.8,"A",IF(L915&gt;=0.7,"B",IF(L915&gt;=0.6,"C",IF(L915&gt;=0.33,"D","F")))))</f>
        <v/>
      </c>
      <c r="N915" s="54">
        <f>IF(L915&gt;=0.33,"PASS","FAIL")</f>
        <v/>
      </c>
      <c r="O915" s="54">
        <f>L915&gt;=0.33</f>
        <v/>
      </c>
      <c r="P915" s="54">
        <f>RANK(L915,$L$2:$L$1001)</f>
        <v/>
      </c>
      <c r="Q915" s="54">
        <f>SUMPRODUCT(($C$2:$C$1001=C915)*($L$2:$L$1001&gt;L915))+1</f>
        <v/>
      </c>
      <c r="R915" s="57" t="n">
        <v>46091</v>
      </c>
      <c r="S915" s="58" t="n">
        <v>0.34375</v>
      </c>
      <c r="T915" s="59" t="n">
        <v>0.902</v>
      </c>
      <c r="U915" s="55">
        <f>IF(N915="PASS",IF(L915&gt;=0.9,"Excellent performance","Good, keep improving"),"Needs immediate attention")</f>
        <v/>
      </c>
    </row>
    <row r="916" ht="15" customHeight="1" s="39">
      <c r="A916" s="54" t="inlineStr">
        <is>
          <t>STU0915</t>
        </is>
      </c>
      <c r="B916" s="55" t="inlineStr">
        <is>
          <t>Rudra Pillai</t>
        </is>
      </c>
      <c r="C916" s="54" t="n">
        <v>7</v>
      </c>
      <c r="D916" s="54" t="inlineStr">
        <is>
          <t>C</t>
        </is>
      </c>
      <c r="E916" s="54" t="inlineStr">
        <is>
          <t>Male</t>
        </is>
      </c>
      <c r="F916" s="54" t="n">
        <v>52</v>
      </c>
      <c r="G916" s="54" t="n">
        <v>66</v>
      </c>
      <c r="H916" s="54" t="n">
        <v>71</v>
      </c>
      <c r="I916" s="54" t="n">
        <v>52</v>
      </c>
      <c r="J916" s="54" t="n">
        <v>59</v>
      </c>
      <c r="K916" s="54">
        <f>SUM(F916:J916)</f>
        <v/>
      </c>
      <c r="L916" s="56">
        <f>ROUND(K916/500,4)</f>
        <v/>
      </c>
      <c r="M916" s="54">
        <f>IF(L916&gt;=0.9,"A+",IF(L916&gt;=0.8,"A",IF(L916&gt;=0.7,"B",IF(L916&gt;=0.6,"C",IF(L916&gt;=0.33,"D","F")))))</f>
        <v/>
      </c>
      <c r="N916" s="54">
        <f>IF(L916&gt;=0.33,"PASS","FAIL")</f>
        <v/>
      </c>
      <c r="O916" s="54">
        <f>L916&gt;=0.33</f>
        <v/>
      </c>
      <c r="P916" s="54">
        <f>RANK(L916,$L$2:$L$1001)</f>
        <v/>
      </c>
      <c r="Q916" s="54">
        <f>SUMPRODUCT(($C$2:$C$1001=C916)*($L$2:$L$1001&gt;L916))+1</f>
        <v/>
      </c>
      <c r="R916" s="57" t="n">
        <v>46091</v>
      </c>
      <c r="S916" s="58" t="n">
        <v>0.375</v>
      </c>
      <c r="T916" s="59" t="n">
        <v>0.916</v>
      </c>
      <c r="U916" s="55">
        <f>IF(N916="PASS",IF(L916&gt;=0.9,"Excellent performance","Good, keep improving"),"Needs immediate attention")</f>
        <v/>
      </c>
    </row>
    <row r="917" ht="15" customHeight="1" s="39">
      <c r="A917" s="54" t="inlineStr">
        <is>
          <t>STU0916</t>
        </is>
      </c>
      <c r="B917" s="55" t="inlineStr">
        <is>
          <t>Shaurya Bose</t>
        </is>
      </c>
      <c r="C917" s="54" t="n">
        <v>2</v>
      </c>
      <c r="D917" s="54" t="inlineStr">
        <is>
          <t>A</t>
        </is>
      </c>
      <c r="E917" s="54" t="inlineStr">
        <is>
          <t>Male</t>
        </is>
      </c>
      <c r="F917" s="54" t="n">
        <v>80</v>
      </c>
      <c r="G917" s="54" t="n">
        <v>75</v>
      </c>
      <c r="H917" s="54" t="n">
        <v>64</v>
      </c>
      <c r="I917" s="54" t="n">
        <v>63</v>
      </c>
      <c r="J917" s="54" t="n">
        <v>69</v>
      </c>
      <c r="K917" s="54">
        <f>SUM(F917:J917)</f>
        <v/>
      </c>
      <c r="L917" s="56">
        <f>ROUND(K917/500,4)</f>
        <v/>
      </c>
      <c r="M917" s="54">
        <f>IF(L917&gt;=0.9,"A+",IF(L917&gt;=0.8,"A",IF(L917&gt;=0.7,"B",IF(L917&gt;=0.6,"C",IF(L917&gt;=0.33,"D","F")))))</f>
        <v/>
      </c>
      <c r="N917" s="54">
        <f>IF(L917&gt;=0.33,"PASS","FAIL")</f>
        <v/>
      </c>
      <c r="O917" s="54">
        <f>L917&gt;=0.33</f>
        <v/>
      </c>
      <c r="P917" s="54">
        <f>RANK(L917,$L$2:$L$1001)</f>
        <v/>
      </c>
      <c r="Q917" s="54">
        <f>SUMPRODUCT(($C$2:$C$1001=C917)*($L$2:$L$1001&gt;L917))+1</f>
        <v/>
      </c>
      <c r="R917" s="57" t="n">
        <v>46091</v>
      </c>
      <c r="S917" s="58" t="n">
        <v>0.34375</v>
      </c>
      <c r="T917" s="59" t="n">
        <v>0.872</v>
      </c>
      <c r="U917" s="55">
        <f>IF(N917="PASS",IF(L917&gt;=0.9,"Excellent performance","Good, keep improving"),"Needs immediate attention")</f>
        <v/>
      </c>
    </row>
    <row r="918" ht="15" customHeight="1" s="39">
      <c r="A918" s="54" t="inlineStr">
        <is>
          <t>STU0917</t>
        </is>
      </c>
      <c r="B918" s="55" t="inlineStr">
        <is>
          <t>Sara Chopra</t>
        </is>
      </c>
      <c r="C918" s="54" t="n">
        <v>6</v>
      </c>
      <c r="D918" s="54" t="inlineStr">
        <is>
          <t>A</t>
        </is>
      </c>
      <c r="E918" s="54" t="inlineStr">
        <is>
          <t>Female</t>
        </is>
      </c>
      <c r="F918" s="54" t="n">
        <v>88</v>
      </c>
      <c r="G918" s="54" t="n">
        <v>84</v>
      </c>
      <c r="H918" s="54" t="n">
        <v>81</v>
      </c>
      <c r="I918" s="54" t="n">
        <v>87</v>
      </c>
      <c r="J918" s="54" t="n">
        <v>98</v>
      </c>
      <c r="K918" s="54">
        <f>SUM(F918:J918)</f>
        <v/>
      </c>
      <c r="L918" s="56">
        <f>ROUND(K918/500,4)</f>
        <v/>
      </c>
      <c r="M918" s="54">
        <f>IF(L918&gt;=0.9,"A+",IF(L918&gt;=0.8,"A",IF(L918&gt;=0.7,"B",IF(L918&gt;=0.6,"C",IF(L918&gt;=0.33,"D","F")))))</f>
        <v/>
      </c>
      <c r="N918" s="54">
        <f>IF(L918&gt;=0.33,"PASS","FAIL")</f>
        <v/>
      </c>
      <c r="O918" s="54">
        <f>L918&gt;=0.33</f>
        <v/>
      </c>
      <c r="P918" s="54">
        <f>RANK(L918,$L$2:$L$1001)</f>
        <v/>
      </c>
      <c r="Q918" s="54">
        <f>SUMPRODUCT(($C$2:$C$1001=C918)*($L$2:$L$1001&gt;L918))+1</f>
        <v/>
      </c>
      <c r="R918" s="57" t="n">
        <v>46091</v>
      </c>
      <c r="S918" s="58" t="n">
        <v>0.3541666666666667</v>
      </c>
      <c r="T918" s="59" t="n">
        <v>0.754</v>
      </c>
      <c r="U918" s="55">
        <f>IF(N918="PASS",IF(L918&gt;=0.9,"Excellent performance","Good, keep improving"),"Needs immediate attention")</f>
        <v/>
      </c>
    </row>
    <row r="919" ht="15" customHeight="1" s="39">
      <c r="A919" s="54" t="inlineStr">
        <is>
          <t>STU0918</t>
        </is>
      </c>
      <c r="B919" s="55" t="inlineStr">
        <is>
          <t>Simran Verma</t>
        </is>
      </c>
      <c r="C919" s="54" t="n">
        <v>9</v>
      </c>
      <c r="D919" s="54" t="inlineStr">
        <is>
          <t>B</t>
        </is>
      </c>
      <c r="E919" s="54" t="inlineStr">
        <is>
          <t>Female</t>
        </is>
      </c>
      <c r="F919" s="54" t="n">
        <v>83</v>
      </c>
      <c r="G919" s="54" t="n">
        <v>57</v>
      </c>
      <c r="H919" s="54" t="n">
        <v>74</v>
      </c>
      <c r="I919" s="54" t="n">
        <v>58</v>
      </c>
      <c r="J919" s="54" t="n">
        <v>70</v>
      </c>
      <c r="K919" s="54">
        <f>SUM(F919:J919)</f>
        <v/>
      </c>
      <c r="L919" s="56">
        <f>ROUND(K919/500,4)</f>
        <v/>
      </c>
      <c r="M919" s="54">
        <f>IF(L919&gt;=0.9,"A+",IF(L919&gt;=0.8,"A",IF(L919&gt;=0.7,"B",IF(L919&gt;=0.6,"C",IF(L919&gt;=0.33,"D","F")))))</f>
        <v/>
      </c>
      <c r="N919" s="54">
        <f>IF(L919&gt;=0.33,"PASS","FAIL")</f>
        <v/>
      </c>
      <c r="O919" s="54">
        <f>L919&gt;=0.33</f>
        <v/>
      </c>
      <c r="P919" s="54">
        <f>RANK(L919,$L$2:$L$1001)</f>
        <v/>
      </c>
      <c r="Q919" s="54">
        <f>SUMPRODUCT(($C$2:$C$1001=C919)*($L$2:$L$1001&gt;L919))+1</f>
        <v/>
      </c>
      <c r="R919" s="57" t="n">
        <v>46091</v>
      </c>
      <c r="S919" s="58" t="n">
        <v>0.4479166666666667</v>
      </c>
      <c r="T919" s="59" t="n">
        <v>0.9419999999999999</v>
      </c>
      <c r="U919" s="55">
        <f>IF(N919="PASS",IF(L919&gt;=0.9,"Excellent performance","Good, keep improving"),"Needs immediate attention")</f>
        <v/>
      </c>
    </row>
    <row r="920" ht="15" customHeight="1" s="39">
      <c r="A920" s="54" t="inlineStr">
        <is>
          <t>STU0919</t>
        </is>
      </c>
      <c r="B920" s="55" t="inlineStr">
        <is>
          <t>Harsh Trivedi</t>
        </is>
      </c>
      <c r="C920" s="54" t="n">
        <v>12</v>
      </c>
      <c r="D920" s="54" t="inlineStr">
        <is>
          <t>A</t>
        </is>
      </c>
      <c r="E920" s="54" t="inlineStr">
        <is>
          <t>Male</t>
        </is>
      </c>
      <c r="F920" s="54" t="n">
        <v>93</v>
      </c>
      <c r="G920" s="54" t="n">
        <v>99</v>
      </c>
      <c r="H920" s="54" t="n">
        <v>92</v>
      </c>
      <c r="I920" s="54" t="n">
        <v>80</v>
      </c>
      <c r="J920" s="54" t="n">
        <v>86</v>
      </c>
      <c r="K920" s="54">
        <f>SUM(F920:J920)</f>
        <v/>
      </c>
      <c r="L920" s="56">
        <f>ROUND(K920/500,4)</f>
        <v/>
      </c>
      <c r="M920" s="54">
        <f>IF(L920&gt;=0.9,"A+",IF(L920&gt;=0.8,"A",IF(L920&gt;=0.7,"B",IF(L920&gt;=0.6,"C",IF(L920&gt;=0.33,"D","F")))))</f>
        <v/>
      </c>
      <c r="N920" s="54">
        <f>IF(L920&gt;=0.33,"PASS","FAIL")</f>
        <v/>
      </c>
      <c r="O920" s="54">
        <f>L920&gt;=0.33</f>
        <v/>
      </c>
      <c r="P920" s="54">
        <f>RANK(L920,$L$2:$L$1001)</f>
        <v/>
      </c>
      <c r="Q920" s="54">
        <f>SUMPRODUCT(($C$2:$C$1001=C920)*($L$2:$L$1001&gt;L920))+1</f>
        <v/>
      </c>
      <c r="R920" s="57" t="n">
        <v>46091</v>
      </c>
      <c r="S920" s="58" t="n">
        <v>0.3645833333333333</v>
      </c>
      <c r="T920" s="59" t="n">
        <v>0.857</v>
      </c>
      <c r="U920" s="55">
        <f>IF(N920="PASS",IF(L920&gt;=0.9,"Excellent performance","Good, keep improving"),"Needs immediate attention")</f>
        <v/>
      </c>
    </row>
    <row r="921" ht="15" customHeight="1" s="39">
      <c r="A921" s="54" t="inlineStr">
        <is>
          <t>STU0920</t>
        </is>
      </c>
      <c r="B921" s="55" t="inlineStr">
        <is>
          <t>Trisha Mehta</t>
        </is>
      </c>
      <c r="C921" s="54" t="n">
        <v>6</v>
      </c>
      <c r="D921" s="54" t="inlineStr">
        <is>
          <t>A</t>
        </is>
      </c>
      <c r="E921" s="54" t="inlineStr">
        <is>
          <t>Female</t>
        </is>
      </c>
      <c r="F921" s="54" t="n">
        <v>70</v>
      </c>
      <c r="G921" s="54" t="n">
        <v>60</v>
      </c>
      <c r="H921" s="54" t="n">
        <v>81</v>
      </c>
      <c r="I921" s="54" t="n">
        <v>73</v>
      </c>
      <c r="J921" s="54" t="n">
        <v>59</v>
      </c>
      <c r="K921" s="54">
        <f>SUM(F921:J921)</f>
        <v/>
      </c>
      <c r="L921" s="56">
        <f>ROUND(K921/500,4)</f>
        <v/>
      </c>
      <c r="M921" s="54">
        <f>IF(L921&gt;=0.9,"A+",IF(L921&gt;=0.8,"A",IF(L921&gt;=0.7,"B",IF(L921&gt;=0.6,"C",IF(L921&gt;=0.33,"D","F")))))</f>
        <v/>
      </c>
      <c r="N921" s="54">
        <f>IF(L921&gt;=0.33,"PASS","FAIL")</f>
        <v/>
      </c>
      <c r="O921" s="54">
        <f>L921&gt;=0.33</f>
        <v/>
      </c>
      <c r="P921" s="54">
        <f>RANK(L921,$L$2:$L$1001)</f>
        <v/>
      </c>
      <c r="Q921" s="54">
        <f>SUMPRODUCT(($C$2:$C$1001=C921)*($L$2:$L$1001&gt;L921))+1</f>
        <v/>
      </c>
      <c r="R921" s="57" t="n">
        <v>46091</v>
      </c>
      <c r="S921" s="58" t="n">
        <v>0.3541666666666667</v>
      </c>
      <c r="T921" s="59" t="n">
        <v>0.821</v>
      </c>
      <c r="U921" s="55">
        <f>IF(N921="PASS",IF(L921&gt;=0.9,"Excellent performance","Good, keep improving"),"Needs immediate attention")</f>
        <v/>
      </c>
    </row>
    <row r="922" ht="15" customHeight="1" s="39">
      <c r="A922" s="54" t="inlineStr">
        <is>
          <t>STU0921</t>
        </is>
      </c>
      <c r="B922" s="55" t="inlineStr">
        <is>
          <t>Esha Chowdhury</t>
        </is>
      </c>
      <c r="C922" s="54" t="n">
        <v>3</v>
      </c>
      <c r="D922" s="54" t="inlineStr">
        <is>
          <t>A</t>
        </is>
      </c>
      <c r="E922" s="54" t="inlineStr">
        <is>
          <t>Female</t>
        </is>
      </c>
      <c r="F922" s="54" t="n">
        <v>86</v>
      </c>
      <c r="G922" s="54" t="n">
        <v>81</v>
      </c>
      <c r="H922" s="54" t="n">
        <v>62</v>
      </c>
      <c r="I922" s="54" t="n">
        <v>72</v>
      </c>
      <c r="J922" s="54" t="n">
        <v>61</v>
      </c>
      <c r="K922" s="54">
        <f>SUM(F922:J922)</f>
        <v/>
      </c>
      <c r="L922" s="56">
        <f>ROUND(K922/500,4)</f>
        <v/>
      </c>
      <c r="M922" s="54">
        <f>IF(L922&gt;=0.9,"A+",IF(L922&gt;=0.8,"A",IF(L922&gt;=0.7,"B",IF(L922&gt;=0.6,"C",IF(L922&gt;=0.33,"D","F")))))</f>
        <v/>
      </c>
      <c r="N922" s="54">
        <f>IF(L922&gt;=0.33,"PASS","FAIL")</f>
        <v/>
      </c>
      <c r="O922" s="54">
        <f>L922&gt;=0.33</f>
        <v/>
      </c>
      <c r="P922" s="54">
        <f>RANK(L922,$L$2:$L$1001)</f>
        <v/>
      </c>
      <c r="Q922" s="54">
        <f>SUMPRODUCT(($C$2:$C$1001=C922)*($L$2:$L$1001&gt;L922))+1</f>
        <v/>
      </c>
      <c r="R922" s="57" t="n">
        <v>46091</v>
      </c>
      <c r="S922" s="58" t="n">
        <v>0.5208333333333334</v>
      </c>
      <c r="T922" s="59" t="n">
        <v>0.9409999999999999</v>
      </c>
      <c r="U922" s="55">
        <f>IF(N922="PASS",IF(L922&gt;=0.9,"Excellent performance","Good, keep improving"),"Needs immediate attention")</f>
        <v/>
      </c>
    </row>
    <row r="923" ht="15" customHeight="1" s="39">
      <c r="A923" s="54" t="inlineStr">
        <is>
          <t>STU0922</t>
        </is>
      </c>
      <c r="B923" s="55" t="inlineStr">
        <is>
          <t>Sahil Bhatia</t>
        </is>
      </c>
      <c r="C923" s="54" t="n">
        <v>11</v>
      </c>
      <c r="D923" s="54" t="inlineStr">
        <is>
          <t>B</t>
        </is>
      </c>
      <c r="E923" s="54" t="inlineStr">
        <is>
          <t>Male</t>
        </is>
      </c>
      <c r="F923" s="54" t="n">
        <v>77</v>
      </c>
      <c r="G923" s="54" t="n">
        <v>57</v>
      </c>
      <c r="H923" s="54" t="n">
        <v>76</v>
      </c>
      <c r="I923" s="54" t="n">
        <v>95</v>
      </c>
      <c r="J923" s="54" t="n">
        <v>77</v>
      </c>
      <c r="K923" s="54">
        <f>SUM(F923:J923)</f>
        <v/>
      </c>
      <c r="L923" s="56">
        <f>ROUND(K923/500,4)</f>
        <v/>
      </c>
      <c r="M923" s="54">
        <f>IF(L923&gt;=0.9,"A+",IF(L923&gt;=0.8,"A",IF(L923&gt;=0.7,"B",IF(L923&gt;=0.6,"C",IF(L923&gt;=0.33,"D","F")))))</f>
        <v/>
      </c>
      <c r="N923" s="54">
        <f>IF(L923&gt;=0.33,"PASS","FAIL")</f>
        <v/>
      </c>
      <c r="O923" s="54">
        <f>L923&gt;=0.33</f>
        <v/>
      </c>
      <c r="P923" s="54">
        <f>RANK(L923,$L$2:$L$1001)</f>
        <v/>
      </c>
      <c r="Q923" s="54">
        <f>SUMPRODUCT(($C$2:$C$1001=C923)*($L$2:$L$1001&gt;L923))+1</f>
        <v/>
      </c>
      <c r="R923" s="57" t="n">
        <v>46091</v>
      </c>
      <c r="S923" s="58" t="n">
        <v>0.3854166666666667</v>
      </c>
      <c r="T923" s="59" t="n">
        <v>0.985</v>
      </c>
      <c r="U923" s="55">
        <f>IF(N923="PASS",IF(L923&gt;=0.9,"Excellent performance","Good, keep improving"),"Needs immediate attention")</f>
        <v/>
      </c>
    </row>
    <row r="924" ht="15" customHeight="1" s="39">
      <c r="A924" s="54" t="inlineStr">
        <is>
          <t>STU0923</t>
        </is>
      </c>
      <c r="B924" s="55" t="inlineStr">
        <is>
          <t>Yug Malhotra</t>
        </is>
      </c>
      <c r="C924" s="54" t="n">
        <v>11</v>
      </c>
      <c r="D924" s="54" t="inlineStr">
        <is>
          <t>D</t>
        </is>
      </c>
      <c r="E924" s="54" t="inlineStr">
        <is>
          <t>Male</t>
        </is>
      </c>
      <c r="F924" s="54" t="n">
        <v>71</v>
      </c>
      <c r="G924" s="54" t="n">
        <v>57</v>
      </c>
      <c r="H924" s="54" t="n">
        <v>63</v>
      </c>
      <c r="I924" s="54" t="n">
        <v>71</v>
      </c>
      <c r="J924" s="54" t="n">
        <v>74</v>
      </c>
      <c r="K924" s="54">
        <f>SUM(F924:J924)</f>
        <v/>
      </c>
      <c r="L924" s="56">
        <f>ROUND(K924/500,4)</f>
        <v/>
      </c>
      <c r="M924" s="54">
        <f>IF(L924&gt;=0.9,"A+",IF(L924&gt;=0.8,"A",IF(L924&gt;=0.7,"B",IF(L924&gt;=0.6,"C",IF(L924&gt;=0.33,"D","F")))))</f>
        <v/>
      </c>
      <c r="N924" s="54">
        <f>IF(L924&gt;=0.33,"PASS","FAIL")</f>
        <v/>
      </c>
      <c r="O924" s="54">
        <f>L924&gt;=0.33</f>
        <v/>
      </c>
      <c r="P924" s="54">
        <f>RANK(L924,$L$2:$L$1001)</f>
        <v/>
      </c>
      <c r="Q924" s="54">
        <f>SUMPRODUCT(($C$2:$C$1001=C924)*($L$2:$L$1001&gt;L924))+1</f>
        <v/>
      </c>
      <c r="R924" s="57" t="n">
        <v>46091</v>
      </c>
      <c r="S924" s="58" t="n">
        <v>0.3958333333333333</v>
      </c>
      <c r="T924" s="59" t="n">
        <v>0.797</v>
      </c>
      <c r="U924" s="55">
        <f>IF(N924="PASS",IF(L924&gt;=0.9,"Excellent performance","Good, keep improving"),"Needs immediate attention")</f>
        <v/>
      </c>
    </row>
    <row r="925" ht="15" customHeight="1" s="39">
      <c r="A925" s="54" t="inlineStr">
        <is>
          <t>STU0924</t>
        </is>
      </c>
      <c r="B925" s="55" t="inlineStr">
        <is>
          <t>Yash Mukherjee</t>
        </is>
      </c>
      <c r="C925" s="54" t="n">
        <v>11</v>
      </c>
      <c r="D925" s="54" t="inlineStr">
        <is>
          <t>B</t>
        </is>
      </c>
      <c r="E925" s="54" t="inlineStr">
        <is>
          <t>Male</t>
        </is>
      </c>
      <c r="F925" s="54" t="n">
        <v>61</v>
      </c>
      <c r="G925" s="54" t="n">
        <v>60</v>
      </c>
      <c r="H925" s="54" t="n">
        <v>74</v>
      </c>
      <c r="I925" s="54" t="n">
        <v>80</v>
      </c>
      <c r="J925" s="54" t="n">
        <v>83</v>
      </c>
      <c r="K925" s="54">
        <f>SUM(F925:J925)</f>
        <v/>
      </c>
      <c r="L925" s="56">
        <f>ROUND(K925/500,4)</f>
        <v/>
      </c>
      <c r="M925" s="54">
        <f>IF(L925&gt;=0.9,"A+",IF(L925&gt;=0.8,"A",IF(L925&gt;=0.7,"B",IF(L925&gt;=0.6,"C",IF(L925&gt;=0.33,"D","F")))))</f>
        <v/>
      </c>
      <c r="N925" s="54">
        <f>IF(L925&gt;=0.33,"PASS","FAIL")</f>
        <v/>
      </c>
      <c r="O925" s="54">
        <f>L925&gt;=0.33</f>
        <v/>
      </c>
      <c r="P925" s="54">
        <f>RANK(L925,$L$2:$L$1001)</f>
        <v/>
      </c>
      <c r="Q925" s="54">
        <f>SUMPRODUCT(($C$2:$C$1001=C925)*($L$2:$L$1001&gt;L925))+1</f>
        <v/>
      </c>
      <c r="R925" s="57" t="n">
        <v>46091</v>
      </c>
      <c r="S925" s="58" t="n">
        <v>0.3541666666666667</v>
      </c>
      <c r="T925" s="59" t="n">
        <v>0.833</v>
      </c>
      <c r="U925" s="55">
        <f>IF(N925="PASS",IF(L925&gt;=0.9,"Excellent performance","Good, keep improving"),"Needs immediate attention")</f>
        <v/>
      </c>
    </row>
    <row r="926" ht="15" customHeight="1" s="39">
      <c r="A926" s="54" t="inlineStr">
        <is>
          <t>STU0925</t>
        </is>
      </c>
      <c r="B926" s="55" t="inlineStr">
        <is>
          <t>Ishaan Sethi</t>
        </is>
      </c>
      <c r="C926" s="54" t="n">
        <v>7</v>
      </c>
      <c r="D926" s="54" t="inlineStr">
        <is>
          <t>A</t>
        </is>
      </c>
      <c r="E926" s="54" t="inlineStr">
        <is>
          <t>Male</t>
        </is>
      </c>
      <c r="F926" s="54" t="n">
        <v>64</v>
      </c>
      <c r="G926" s="54" t="n">
        <v>50</v>
      </c>
      <c r="H926" s="54" t="n">
        <v>81</v>
      </c>
      <c r="I926" s="54" t="n">
        <v>74</v>
      </c>
      <c r="J926" s="54" t="n">
        <v>68</v>
      </c>
      <c r="K926" s="54">
        <f>SUM(F926:J926)</f>
        <v/>
      </c>
      <c r="L926" s="56">
        <f>ROUND(K926/500,4)</f>
        <v/>
      </c>
      <c r="M926" s="54">
        <f>IF(L926&gt;=0.9,"A+",IF(L926&gt;=0.8,"A",IF(L926&gt;=0.7,"B",IF(L926&gt;=0.6,"C",IF(L926&gt;=0.33,"D","F")))))</f>
        <v/>
      </c>
      <c r="N926" s="54">
        <f>IF(L926&gt;=0.33,"PASS","FAIL")</f>
        <v/>
      </c>
      <c r="O926" s="54">
        <f>L926&gt;=0.33</f>
        <v/>
      </c>
      <c r="P926" s="54">
        <f>RANK(L926,$L$2:$L$1001)</f>
        <v/>
      </c>
      <c r="Q926" s="54">
        <f>SUMPRODUCT(($C$2:$C$1001=C926)*($L$2:$L$1001&gt;L926))+1</f>
        <v/>
      </c>
      <c r="R926" s="57" t="n">
        <v>46091</v>
      </c>
      <c r="S926" s="58" t="n">
        <v>0.46875</v>
      </c>
      <c r="T926" s="59" t="n">
        <v>0.8080000000000001</v>
      </c>
      <c r="U926" s="55">
        <f>IF(N926="PASS",IF(L926&gt;=0.9,"Excellent performance","Good, keep improving"),"Needs immediate attention")</f>
        <v/>
      </c>
    </row>
    <row r="927" ht="15" customHeight="1" s="39">
      <c r="A927" s="54" t="inlineStr">
        <is>
          <t>STU0926</t>
        </is>
      </c>
      <c r="B927" s="55" t="inlineStr">
        <is>
          <t>Mahi Joshi</t>
        </is>
      </c>
      <c r="C927" s="54" t="n">
        <v>12</v>
      </c>
      <c r="D927" s="54" t="inlineStr">
        <is>
          <t>C</t>
        </is>
      </c>
      <c r="E927" s="54" t="inlineStr">
        <is>
          <t>Female</t>
        </is>
      </c>
      <c r="F927" s="54" t="n">
        <v>62</v>
      </c>
      <c r="G927" s="54" t="n">
        <v>69</v>
      </c>
      <c r="H927" s="54" t="n">
        <v>86</v>
      </c>
      <c r="I927" s="54" t="n">
        <v>73</v>
      </c>
      <c r="J927" s="54" t="n">
        <v>82</v>
      </c>
      <c r="K927" s="54">
        <f>SUM(F927:J927)</f>
        <v/>
      </c>
      <c r="L927" s="56">
        <f>ROUND(K927/500,4)</f>
        <v/>
      </c>
      <c r="M927" s="54">
        <f>IF(L927&gt;=0.9,"A+",IF(L927&gt;=0.8,"A",IF(L927&gt;=0.7,"B",IF(L927&gt;=0.6,"C",IF(L927&gt;=0.33,"D","F")))))</f>
        <v/>
      </c>
      <c r="N927" s="54">
        <f>IF(L927&gt;=0.33,"PASS","FAIL")</f>
        <v/>
      </c>
      <c r="O927" s="54">
        <f>L927&gt;=0.33</f>
        <v/>
      </c>
      <c r="P927" s="54">
        <f>RANK(L927,$L$2:$L$1001)</f>
        <v/>
      </c>
      <c r="Q927" s="54">
        <f>SUMPRODUCT(($C$2:$C$1001=C927)*($L$2:$L$1001&gt;L927))+1</f>
        <v/>
      </c>
      <c r="R927" s="57" t="n">
        <v>46091</v>
      </c>
      <c r="S927" s="58" t="n">
        <v>0.4895833333333333</v>
      </c>
      <c r="T927" s="59" t="n">
        <v>0.8149999999999999</v>
      </c>
      <c r="U927" s="55">
        <f>IF(N927="PASS",IF(L927&gt;=0.9,"Excellent performance","Good, keep improving"),"Needs immediate attention")</f>
        <v/>
      </c>
    </row>
    <row r="928" ht="15" customHeight="1" s="39">
      <c r="A928" s="54" t="inlineStr">
        <is>
          <t>STU0927</t>
        </is>
      </c>
      <c r="B928" s="55" t="inlineStr">
        <is>
          <t>Rohan Mukherjee</t>
        </is>
      </c>
      <c r="C928" s="54" t="n">
        <v>1</v>
      </c>
      <c r="D928" s="54" t="inlineStr">
        <is>
          <t>C</t>
        </is>
      </c>
      <c r="E928" s="54" t="inlineStr">
        <is>
          <t>Male</t>
        </is>
      </c>
      <c r="F928" s="54" t="n">
        <v>58</v>
      </c>
      <c r="G928" s="54" t="n">
        <v>52</v>
      </c>
      <c r="H928" s="54" t="n">
        <v>56</v>
      </c>
      <c r="I928" s="54" t="n">
        <v>79</v>
      </c>
      <c r="J928" s="54" t="n">
        <v>71</v>
      </c>
      <c r="K928" s="54">
        <f>SUM(F928:J928)</f>
        <v/>
      </c>
      <c r="L928" s="56">
        <f>ROUND(K928/500,4)</f>
        <v/>
      </c>
      <c r="M928" s="54">
        <f>IF(L928&gt;=0.9,"A+",IF(L928&gt;=0.8,"A",IF(L928&gt;=0.7,"B",IF(L928&gt;=0.6,"C",IF(L928&gt;=0.33,"D","F")))))</f>
        <v/>
      </c>
      <c r="N928" s="54">
        <f>IF(L928&gt;=0.33,"PASS","FAIL")</f>
        <v/>
      </c>
      <c r="O928" s="54">
        <f>L928&gt;=0.33</f>
        <v/>
      </c>
      <c r="P928" s="54">
        <f>RANK(L928,$L$2:$L$1001)</f>
        <v/>
      </c>
      <c r="Q928" s="54">
        <f>SUMPRODUCT(($C$2:$C$1001=C928)*($L$2:$L$1001&gt;L928))+1</f>
        <v/>
      </c>
      <c r="R928" s="57" t="n">
        <v>46091</v>
      </c>
      <c r="S928" s="58" t="n">
        <v>0.5208333333333334</v>
      </c>
      <c r="T928" s="59" t="n">
        <v>0.918</v>
      </c>
      <c r="U928" s="55">
        <f>IF(N928="PASS",IF(L928&gt;=0.9,"Excellent performance","Good, keep improving"),"Needs immediate attention")</f>
        <v/>
      </c>
    </row>
    <row r="929" ht="15" customHeight="1" s="39">
      <c r="A929" s="54" t="inlineStr">
        <is>
          <t>STU0928</t>
        </is>
      </c>
      <c r="B929" s="55" t="inlineStr">
        <is>
          <t>Isha Kapoor</t>
        </is>
      </c>
      <c r="C929" s="54" t="n">
        <v>2</v>
      </c>
      <c r="D929" s="54" t="inlineStr">
        <is>
          <t>C</t>
        </is>
      </c>
      <c r="E929" s="54" t="inlineStr">
        <is>
          <t>Female</t>
        </is>
      </c>
      <c r="F929" s="54" t="n">
        <v>57</v>
      </c>
      <c r="G929" s="54" t="n">
        <v>20</v>
      </c>
      <c r="H929" s="54" t="n">
        <v>25</v>
      </c>
      <c r="I929" s="54" t="n">
        <v>15</v>
      </c>
      <c r="J929" s="54" t="n">
        <v>75</v>
      </c>
      <c r="K929" s="54">
        <f>SUM(F929:J929)</f>
        <v/>
      </c>
      <c r="L929" s="56">
        <f>ROUND(K929/500,4)</f>
        <v/>
      </c>
      <c r="M929" s="54">
        <f>IF(L929&gt;=0.9,"A+",IF(L929&gt;=0.8,"A",IF(L929&gt;=0.7,"B",IF(L929&gt;=0.6,"C",IF(L929&gt;=0.33,"D","F")))))</f>
        <v/>
      </c>
      <c r="N929" s="54">
        <f>IF(L929&gt;=0.33,"PASS","FAIL")</f>
        <v/>
      </c>
      <c r="O929" s="54">
        <f>L929&gt;=0.33</f>
        <v/>
      </c>
      <c r="P929" s="54">
        <f>RANK(L929,$L$2:$L$1001)</f>
        <v/>
      </c>
      <c r="Q929" s="54">
        <f>SUMPRODUCT(($C$2:$C$1001=C929)*($L$2:$L$1001&gt;L929))+1</f>
        <v/>
      </c>
      <c r="R929" s="57" t="n">
        <v>46091</v>
      </c>
      <c r="S929" s="58" t="n">
        <v>0.3541666666666667</v>
      </c>
      <c r="T929" s="59" t="n">
        <v>0.595</v>
      </c>
      <c r="U929" s="55">
        <f>IF(N929="PASS",IF(L929&gt;=0.9,"Excellent performance","Good, keep improving"),"Needs immediate attention")</f>
        <v/>
      </c>
    </row>
    <row r="930" ht="15" customHeight="1" s="39">
      <c r="A930" s="54" t="inlineStr">
        <is>
          <t>STU0929</t>
        </is>
      </c>
      <c r="B930" s="55" t="inlineStr">
        <is>
          <t>Trisha Kulkarni</t>
        </is>
      </c>
      <c r="C930" s="54" t="n">
        <v>7</v>
      </c>
      <c r="D930" s="54" t="inlineStr">
        <is>
          <t>C</t>
        </is>
      </c>
      <c r="E930" s="54" t="inlineStr">
        <is>
          <t>Female</t>
        </is>
      </c>
      <c r="F930" s="54" t="n">
        <v>64</v>
      </c>
      <c r="G930" s="54" t="n">
        <v>66</v>
      </c>
      <c r="H930" s="54" t="n">
        <v>75</v>
      </c>
      <c r="I930" s="54" t="n">
        <v>66</v>
      </c>
      <c r="J930" s="54" t="n">
        <v>57</v>
      </c>
      <c r="K930" s="54">
        <f>SUM(F930:J930)</f>
        <v/>
      </c>
      <c r="L930" s="56">
        <f>ROUND(K930/500,4)</f>
        <v/>
      </c>
      <c r="M930" s="54">
        <f>IF(L930&gt;=0.9,"A+",IF(L930&gt;=0.8,"A",IF(L930&gt;=0.7,"B",IF(L930&gt;=0.6,"C",IF(L930&gt;=0.33,"D","F")))))</f>
        <v/>
      </c>
      <c r="N930" s="54">
        <f>IF(L930&gt;=0.33,"PASS","FAIL")</f>
        <v/>
      </c>
      <c r="O930" s="54">
        <f>L930&gt;=0.33</f>
        <v/>
      </c>
      <c r="P930" s="54">
        <f>RANK(L930,$L$2:$L$1001)</f>
        <v/>
      </c>
      <c r="Q930" s="54">
        <f>SUMPRODUCT(($C$2:$C$1001=C930)*($L$2:$L$1001&gt;L930))+1</f>
        <v/>
      </c>
      <c r="R930" s="57" t="n">
        <v>46091</v>
      </c>
      <c r="S930" s="58" t="n">
        <v>0.3645833333333333</v>
      </c>
      <c r="T930" s="59" t="n">
        <v>0.769</v>
      </c>
      <c r="U930" s="55">
        <f>IF(N930="PASS",IF(L930&gt;=0.9,"Excellent performance","Good, keep improving"),"Needs immediate attention")</f>
        <v/>
      </c>
    </row>
    <row r="931" ht="15" customHeight="1" s="39">
      <c r="A931" s="54" t="inlineStr">
        <is>
          <t>STU0930</t>
        </is>
      </c>
      <c r="B931" s="55" t="inlineStr">
        <is>
          <t>Bhavya Jain</t>
        </is>
      </c>
      <c r="C931" s="54" t="n">
        <v>8</v>
      </c>
      <c r="D931" s="54" t="inlineStr">
        <is>
          <t>A</t>
        </is>
      </c>
      <c r="E931" s="54" t="inlineStr">
        <is>
          <t>Female</t>
        </is>
      </c>
      <c r="F931" s="54" t="n">
        <v>79</v>
      </c>
      <c r="G931" s="54" t="n">
        <v>64</v>
      </c>
      <c r="H931" s="54" t="n">
        <v>73</v>
      </c>
      <c r="I931" s="54" t="n">
        <v>60</v>
      </c>
      <c r="J931" s="54" t="n">
        <v>73</v>
      </c>
      <c r="K931" s="54">
        <f>SUM(F931:J931)</f>
        <v/>
      </c>
      <c r="L931" s="56">
        <f>ROUND(K931/500,4)</f>
        <v/>
      </c>
      <c r="M931" s="54">
        <f>IF(L931&gt;=0.9,"A+",IF(L931&gt;=0.8,"A",IF(L931&gt;=0.7,"B",IF(L931&gt;=0.6,"C",IF(L931&gt;=0.33,"D","F")))))</f>
        <v/>
      </c>
      <c r="N931" s="54">
        <f>IF(L931&gt;=0.33,"PASS","FAIL")</f>
        <v/>
      </c>
      <c r="O931" s="54">
        <f>L931&gt;=0.33</f>
        <v/>
      </c>
      <c r="P931" s="54">
        <f>RANK(L931,$L$2:$L$1001)</f>
        <v/>
      </c>
      <c r="Q931" s="54">
        <f>SUMPRODUCT(($C$2:$C$1001=C931)*($L$2:$L$1001&gt;L931))+1</f>
        <v/>
      </c>
      <c r="R931" s="57" t="n">
        <v>46091</v>
      </c>
      <c r="S931" s="58" t="n">
        <v>0.4375</v>
      </c>
      <c r="T931" s="59" t="n">
        <v>0.878</v>
      </c>
      <c r="U931" s="55">
        <f>IF(N931="PASS",IF(L931&gt;=0.9,"Excellent performance","Good, keep improving"),"Needs immediate attention")</f>
        <v/>
      </c>
    </row>
    <row r="932" ht="15" customHeight="1" s="39">
      <c r="A932" s="54" t="inlineStr">
        <is>
          <t>STU0931</t>
        </is>
      </c>
      <c r="B932" s="55" t="inlineStr">
        <is>
          <t>Pranav Mukherjee</t>
        </is>
      </c>
      <c r="C932" s="54" t="n">
        <v>3</v>
      </c>
      <c r="D932" s="54" t="inlineStr">
        <is>
          <t>A</t>
        </is>
      </c>
      <c r="E932" s="54" t="inlineStr">
        <is>
          <t>Male</t>
        </is>
      </c>
      <c r="F932" s="54" t="n">
        <v>81</v>
      </c>
      <c r="G932" s="54" t="n">
        <v>68</v>
      </c>
      <c r="H932" s="54" t="n">
        <v>74</v>
      </c>
      <c r="I932" s="54" t="n">
        <v>55</v>
      </c>
      <c r="J932" s="54" t="n">
        <v>72</v>
      </c>
      <c r="K932" s="54">
        <f>SUM(F932:J932)</f>
        <v/>
      </c>
      <c r="L932" s="56">
        <f>ROUND(K932/500,4)</f>
        <v/>
      </c>
      <c r="M932" s="54">
        <f>IF(L932&gt;=0.9,"A+",IF(L932&gt;=0.8,"A",IF(L932&gt;=0.7,"B",IF(L932&gt;=0.6,"C",IF(L932&gt;=0.33,"D","F")))))</f>
        <v/>
      </c>
      <c r="N932" s="54">
        <f>IF(L932&gt;=0.33,"PASS","FAIL")</f>
        <v/>
      </c>
      <c r="O932" s="54">
        <f>L932&gt;=0.33</f>
        <v/>
      </c>
      <c r="P932" s="54">
        <f>RANK(L932,$L$2:$L$1001)</f>
        <v/>
      </c>
      <c r="Q932" s="54">
        <f>SUMPRODUCT(($C$2:$C$1001=C932)*($L$2:$L$1001&gt;L932))+1</f>
        <v/>
      </c>
      <c r="R932" s="57" t="n">
        <v>46091</v>
      </c>
      <c r="S932" s="58" t="n">
        <v>0.46875</v>
      </c>
      <c r="T932" s="59" t="n">
        <v>0.953</v>
      </c>
      <c r="U932" s="55">
        <f>IF(N932="PASS",IF(L932&gt;=0.9,"Excellent performance","Good, keep improving"),"Needs immediate attention")</f>
        <v/>
      </c>
    </row>
    <row r="933" ht="15" customHeight="1" s="39">
      <c r="A933" s="54" t="inlineStr">
        <is>
          <t>STU0932</t>
        </is>
      </c>
      <c r="B933" s="55" t="inlineStr">
        <is>
          <t>Vivaan Sethi</t>
        </is>
      </c>
      <c r="C933" s="54" t="n">
        <v>6</v>
      </c>
      <c r="D933" s="54" t="inlineStr">
        <is>
          <t>C</t>
        </is>
      </c>
      <c r="E933" s="54" t="inlineStr">
        <is>
          <t>Male</t>
        </is>
      </c>
      <c r="F933" s="54" t="n">
        <v>88</v>
      </c>
      <c r="G933" s="54" t="n">
        <v>74</v>
      </c>
      <c r="H933" s="54" t="n">
        <v>71</v>
      </c>
      <c r="I933" s="54" t="n">
        <v>74</v>
      </c>
      <c r="J933" s="54" t="n">
        <v>44</v>
      </c>
      <c r="K933" s="54">
        <f>SUM(F933:J933)</f>
        <v/>
      </c>
      <c r="L933" s="56">
        <f>ROUND(K933/500,4)</f>
        <v/>
      </c>
      <c r="M933" s="54">
        <f>IF(L933&gt;=0.9,"A+",IF(L933&gt;=0.8,"A",IF(L933&gt;=0.7,"B",IF(L933&gt;=0.6,"C",IF(L933&gt;=0.33,"D","F")))))</f>
        <v/>
      </c>
      <c r="N933" s="54">
        <f>IF(L933&gt;=0.33,"PASS","FAIL")</f>
        <v/>
      </c>
      <c r="O933" s="54">
        <f>L933&gt;=0.33</f>
        <v/>
      </c>
      <c r="P933" s="54">
        <f>RANK(L933,$L$2:$L$1001)</f>
        <v/>
      </c>
      <c r="Q933" s="54">
        <f>SUMPRODUCT(($C$2:$C$1001=C933)*($L$2:$L$1001&gt;L933))+1</f>
        <v/>
      </c>
      <c r="R933" s="57" t="n">
        <v>46091</v>
      </c>
      <c r="S933" s="58" t="n">
        <v>0.3333333333333333</v>
      </c>
      <c r="T933" s="59" t="n">
        <v>0.786</v>
      </c>
      <c r="U933" s="55">
        <f>IF(N933="PASS",IF(L933&gt;=0.9,"Excellent performance","Good, keep improving"),"Needs immediate attention")</f>
        <v/>
      </c>
    </row>
    <row r="934" ht="15" customHeight="1" s="39">
      <c r="A934" s="54" t="inlineStr">
        <is>
          <t>STU0933</t>
        </is>
      </c>
      <c r="B934" s="55" t="inlineStr">
        <is>
          <t>Pooja Joshi</t>
        </is>
      </c>
      <c r="C934" s="54" t="n">
        <v>9</v>
      </c>
      <c r="D934" s="54" t="inlineStr">
        <is>
          <t>A</t>
        </is>
      </c>
      <c r="E934" s="54" t="inlineStr">
        <is>
          <t>Female</t>
        </is>
      </c>
      <c r="F934" s="54" t="n">
        <v>67</v>
      </c>
      <c r="G934" s="54" t="n">
        <v>66</v>
      </c>
      <c r="H934" s="54" t="n">
        <v>48</v>
      </c>
      <c r="I934" s="54" t="n">
        <v>75</v>
      </c>
      <c r="J934" s="54" t="n">
        <v>70</v>
      </c>
      <c r="K934" s="54">
        <f>SUM(F934:J934)</f>
        <v/>
      </c>
      <c r="L934" s="56">
        <f>ROUND(K934/500,4)</f>
        <v/>
      </c>
      <c r="M934" s="54">
        <f>IF(L934&gt;=0.9,"A+",IF(L934&gt;=0.8,"A",IF(L934&gt;=0.7,"B",IF(L934&gt;=0.6,"C",IF(L934&gt;=0.33,"D","F")))))</f>
        <v/>
      </c>
      <c r="N934" s="54">
        <f>IF(L934&gt;=0.33,"PASS","FAIL")</f>
        <v/>
      </c>
      <c r="O934" s="54">
        <f>L934&gt;=0.33</f>
        <v/>
      </c>
      <c r="P934" s="54">
        <f>RANK(L934,$L$2:$L$1001)</f>
        <v/>
      </c>
      <c r="Q934" s="54">
        <f>SUMPRODUCT(($C$2:$C$1001=C934)*($L$2:$L$1001&gt;L934))+1</f>
        <v/>
      </c>
      <c r="R934" s="57" t="n">
        <v>46091</v>
      </c>
      <c r="S934" s="58" t="n">
        <v>0.4895833333333333</v>
      </c>
      <c r="T934" s="59" t="n">
        <v>0.758</v>
      </c>
      <c r="U934" s="55">
        <f>IF(N934="PASS",IF(L934&gt;=0.9,"Excellent performance","Good, keep improving"),"Needs immediate attention")</f>
        <v/>
      </c>
    </row>
    <row r="935" ht="15" customHeight="1" s="39">
      <c r="A935" s="54" t="inlineStr">
        <is>
          <t>STU0934</t>
        </is>
      </c>
      <c r="B935" s="55" t="inlineStr">
        <is>
          <t>Kabir Menon</t>
        </is>
      </c>
      <c r="C935" s="54" t="n">
        <v>12</v>
      </c>
      <c r="D935" s="54" t="inlineStr">
        <is>
          <t>B</t>
        </is>
      </c>
      <c r="E935" s="54" t="inlineStr">
        <is>
          <t>Male</t>
        </is>
      </c>
      <c r="F935" s="54" t="n">
        <v>18</v>
      </c>
      <c r="G935" s="54" t="n">
        <v>26</v>
      </c>
      <c r="H935" s="54" t="n">
        <v>21</v>
      </c>
      <c r="I935" s="54" t="n">
        <v>50</v>
      </c>
      <c r="J935" s="54" t="n">
        <v>81</v>
      </c>
      <c r="K935" s="54">
        <f>SUM(F935:J935)</f>
        <v/>
      </c>
      <c r="L935" s="56">
        <f>ROUND(K935/500,4)</f>
        <v/>
      </c>
      <c r="M935" s="54">
        <f>IF(L935&gt;=0.9,"A+",IF(L935&gt;=0.8,"A",IF(L935&gt;=0.7,"B",IF(L935&gt;=0.6,"C",IF(L935&gt;=0.33,"D","F")))))</f>
        <v/>
      </c>
      <c r="N935" s="54">
        <f>IF(L935&gt;=0.33,"PASS","FAIL")</f>
        <v/>
      </c>
      <c r="O935" s="54">
        <f>L935&gt;=0.33</f>
        <v/>
      </c>
      <c r="P935" s="54">
        <f>RANK(L935,$L$2:$L$1001)</f>
        <v/>
      </c>
      <c r="Q935" s="54">
        <f>SUMPRODUCT(($C$2:$C$1001=C935)*($L$2:$L$1001&gt;L935))+1</f>
        <v/>
      </c>
      <c r="R935" s="57" t="n">
        <v>46091</v>
      </c>
      <c r="S935" s="58" t="n">
        <v>0.46875</v>
      </c>
      <c r="T935" s="59" t="n">
        <v>0.624</v>
      </c>
      <c r="U935" s="55">
        <f>IF(N935="PASS",IF(L935&gt;=0.9,"Excellent performance","Good, keep improving"),"Needs immediate attention")</f>
        <v/>
      </c>
    </row>
    <row r="936" ht="15" customHeight="1" s="39">
      <c r="A936" s="54" t="inlineStr">
        <is>
          <t>STU0935</t>
        </is>
      </c>
      <c r="B936" s="55" t="inlineStr">
        <is>
          <t>Fatima Das</t>
        </is>
      </c>
      <c r="C936" s="54" t="n">
        <v>1</v>
      </c>
      <c r="D936" s="54" t="inlineStr">
        <is>
          <t>C</t>
        </is>
      </c>
      <c r="E936" s="54" t="inlineStr">
        <is>
          <t>Female</t>
        </is>
      </c>
      <c r="F936" s="54" t="n">
        <v>59</v>
      </c>
      <c r="G936" s="54" t="n">
        <v>54</v>
      </c>
      <c r="H936" s="54" t="n">
        <v>55</v>
      </c>
      <c r="I936" s="54" t="n">
        <v>75</v>
      </c>
      <c r="J936" s="54" t="n">
        <v>75</v>
      </c>
      <c r="K936" s="54">
        <f>SUM(F936:J936)</f>
        <v/>
      </c>
      <c r="L936" s="56">
        <f>ROUND(K936/500,4)</f>
        <v/>
      </c>
      <c r="M936" s="54">
        <f>IF(L936&gt;=0.9,"A+",IF(L936&gt;=0.8,"A",IF(L936&gt;=0.7,"B",IF(L936&gt;=0.6,"C",IF(L936&gt;=0.33,"D","F")))))</f>
        <v/>
      </c>
      <c r="N936" s="54">
        <f>IF(L936&gt;=0.33,"PASS","FAIL")</f>
        <v/>
      </c>
      <c r="O936" s="54">
        <f>L936&gt;=0.33</f>
        <v/>
      </c>
      <c r="P936" s="54">
        <f>RANK(L936,$L$2:$L$1001)</f>
        <v/>
      </c>
      <c r="Q936" s="54">
        <f>SUMPRODUCT(($C$2:$C$1001=C936)*($L$2:$L$1001&gt;L936))+1</f>
        <v/>
      </c>
      <c r="R936" s="57" t="n">
        <v>46091</v>
      </c>
      <c r="S936" s="58" t="n">
        <v>0.5208333333333334</v>
      </c>
      <c r="T936" s="59" t="n">
        <v>0.856</v>
      </c>
      <c r="U936" s="55">
        <f>IF(N936="PASS",IF(L936&gt;=0.9,"Excellent performance","Good, keep improving"),"Needs immediate attention")</f>
        <v/>
      </c>
    </row>
    <row r="937" ht="15" customHeight="1" s="39">
      <c r="A937" s="54" t="inlineStr">
        <is>
          <t>STU0936</t>
        </is>
      </c>
      <c r="B937" s="55" t="inlineStr">
        <is>
          <t>Chirag Saxena</t>
        </is>
      </c>
      <c r="C937" s="54" t="n">
        <v>7</v>
      </c>
      <c r="D937" s="54" t="inlineStr">
        <is>
          <t>A</t>
        </is>
      </c>
      <c r="E937" s="54" t="inlineStr">
        <is>
          <t>Male</t>
        </is>
      </c>
      <c r="F937" s="54" t="n">
        <v>59</v>
      </c>
      <c r="G937" s="54" t="n">
        <v>56</v>
      </c>
      <c r="H937" s="54" t="n">
        <v>71</v>
      </c>
      <c r="I937" s="54" t="n">
        <v>79</v>
      </c>
      <c r="J937" s="54" t="n">
        <v>73</v>
      </c>
      <c r="K937" s="54">
        <f>SUM(F937:J937)</f>
        <v/>
      </c>
      <c r="L937" s="56">
        <f>ROUND(K937/500,4)</f>
        <v/>
      </c>
      <c r="M937" s="54">
        <f>IF(L937&gt;=0.9,"A+",IF(L937&gt;=0.8,"A",IF(L937&gt;=0.7,"B",IF(L937&gt;=0.6,"C",IF(L937&gt;=0.33,"D","F")))))</f>
        <v/>
      </c>
      <c r="N937" s="54">
        <f>IF(L937&gt;=0.33,"PASS","FAIL")</f>
        <v/>
      </c>
      <c r="O937" s="54">
        <f>L937&gt;=0.33</f>
        <v/>
      </c>
      <c r="P937" s="54">
        <f>RANK(L937,$L$2:$L$1001)</f>
        <v/>
      </c>
      <c r="Q937" s="54">
        <f>SUMPRODUCT(($C$2:$C$1001=C937)*($L$2:$L$1001&gt;L937))+1</f>
        <v/>
      </c>
      <c r="R937" s="57" t="n">
        <v>46091</v>
      </c>
      <c r="S937" s="58" t="n">
        <v>0.53125</v>
      </c>
      <c r="T937" s="59" t="n">
        <v>0.866</v>
      </c>
      <c r="U937" s="55">
        <f>IF(N937="PASS",IF(L937&gt;=0.9,"Excellent performance","Good, keep improving"),"Needs immediate attention")</f>
        <v/>
      </c>
    </row>
    <row r="938" ht="15" customHeight="1" s="39">
      <c r="A938" s="54" t="inlineStr">
        <is>
          <t>STU0937</t>
        </is>
      </c>
      <c r="B938" s="55" t="inlineStr">
        <is>
          <t>Sara Dubey</t>
        </is>
      </c>
      <c r="C938" s="54" t="n">
        <v>7</v>
      </c>
      <c r="D938" s="54" t="inlineStr">
        <is>
          <t>B</t>
        </is>
      </c>
      <c r="E938" s="54" t="inlineStr">
        <is>
          <t>Female</t>
        </is>
      </c>
      <c r="F938" s="54" t="n">
        <v>82</v>
      </c>
      <c r="G938" s="54" t="n">
        <v>55</v>
      </c>
      <c r="H938" s="54" t="n">
        <v>52</v>
      </c>
      <c r="I938" s="54" t="n">
        <v>62</v>
      </c>
      <c r="J938" s="54" t="n">
        <v>61</v>
      </c>
      <c r="K938" s="54">
        <f>SUM(F938:J938)</f>
        <v/>
      </c>
      <c r="L938" s="56">
        <f>ROUND(K938/500,4)</f>
        <v/>
      </c>
      <c r="M938" s="54">
        <f>IF(L938&gt;=0.9,"A+",IF(L938&gt;=0.8,"A",IF(L938&gt;=0.7,"B",IF(L938&gt;=0.6,"C",IF(L938&gt;=0.33,"D","F")))))</f>
        <v/>
      </c>
      <c r="N938" s="54">
        <f>IF(L938&gt;=0.33,"PASS","FAIL")</f>
        <v/>
      </c>
      <c r="O938" s="54">
        <f>L938&gt;=0.33</f>
        <v/>
      </c>
      <c r="P938" s="54">
        <f>RANK(L938,$L$2:$L$1001)</f>
        <v/>
      </c>
      <c r="Q938" s="54">
        <f>SUMPRODUCT(($C$2:$C$1001=C938)*($L$2:$L$1001&gt;L938))+1</f>
        <v/>
      </c>
      <c r="R938" s="57" t="n">
        <v>46091</v>
      </c>
      <c r="S938" s="58" t="n">
        <v>0.3958333333333333</v>
      </c>
      <c r="T938" s="59" t="n">
        <v>0.85</v>
      </c>
      <c r="U938" s="55">
        <f>IF(N938="PASS",IF(L938&gt;=0.9,"Excellent performance","Good, keep improving"),"Needs immediate attention")</f>
        <v/>
      </c>
    </row>
    <row r="939" ht="15" customHeight="1" s="39">
      <c r="A939" s="54" t="inlineStr">
        <is>
          <t>STU0938</t>
        </is>
      </c>
      <c r="B939" s="55" t="inlineStr">
        <is>
          <t>Devansh Gupta</t>
        </is>
      </c>
      <c r="C939" s="54" t="n">
        <v>1</v>
      </c>
      <c r="D939" s="54" t="inlineStr">
        <is>
          <t>D</t>
        </is>
      </c>
      <c r="E939" s="54" t="inlineStr">
        <is>
          <t>Male</t>
        </is>
      </c>
      <c r="F939" s="54" t="n">
        <v>72</v>
      </c>
      <c r="G939" s="54" t="n">
        <v>57</v>
      </c>
      <c r="H939" s="54" t="n">
        <v>60</v>
      </c>
      <c r="I939" s="54" t="n">
        <v>70</v>
      </c>
      <c r="J939" s="54" t="n">
        <v>62</v>
      </c>
      <c r="K939" s="54">
        <f>SUM(F939:J939)</f>
        <v/>
      </c>
      <c r="L939" s="56">
        <f>ROUND(K939/500,4)</f>
        <v/>
      </c>
      <c r="M939" s="54">
        <f>IF(L939&gt;=0.9,"A+",IF(L939&gt;=0.8,"A",IF(L939&gt;=0.7,"B",IF(L939&gt;=0.6,"C",IF(L939&gt;=0.33,"D","F")))))</f>
        <v/>
      </c>
      <c r="N939" s="54">
        <f>IF(L939&gt;=0.33,"PASS","FAIL")</f>
        <v/>
      </c>
      <c r="O939" s="54">
        <f>L939&gt;=0.33</f>
        <v/>
      </c>
      <c r="P939" s="54">
        <f>RANK(L939,$L$2:$L$1001)</f>
        <v/>
      </c>
      <c r="Q939" s="54">
        <f>SUMPRODUCT(($C$2:$C$1001=C939)*($L$2:$L$1001&gt;L939))+1</f>
        <v/>
      </c>
      <c r="R939" s="57" t="n">
        <v>46091</v>
      </c>
      <c r="S939" s="58" t="n">
        <v>0.3854166666666667</v>
      </c>
      <c r="T939" s="59" t="n">
        <v>0.843</v>
      </c>
      <c r="U939" s="55">
        <f>IF(N939="PASS",IF(L939&gt;=0.9,"Excellent performance","Good, keep improving"),"Needs immediate attention")</f>
        <v/>
      </c>
    </row>
    <row r="940" ht="15" customHeight="1" s="39">
      <c r="A940" s="54" t="inlineStr">
        <is>
          <t>STU0939</t>
        </is>
      </c>
      <c r="B940" s="55" t="inlineStr">
        <is>
          <t>Sahil Gupta</t>
        </is>
      </c>
      <c r="C940" s="54" t="n">
        <v>2</v>
      </c>
      <c r="D940" s="54" t="inlineStr">
        <is>
          <t>B</t>
        </is>
      </c>
      <c r="E940" s="54" t="inlineStr">
        <is>
          <t>Male</t>
        </is>
      </c>
      <c r="F940" s="54" t="n">
        <v>68</v>
      </c>
      <c r="G940" s="54" t="n">
        <v>49</v>
      </c>
      <c r="H940" s="54" t="n">
        <v>64</v>
      </c>
      <c r="I940" s="54" t="n">
        <v>76</v>
      </c>
      <c r="J940" s="54" t="n">
        <v>74</v>
      </c>
      <c r="K940" s="54">
        <f>SUM(F940:J940)</f>
        <v/>
      </c>
      <c r="L940" s="56">
        <f>ROUND(K940/500,4)</f>
        <v/>
      </c>
      <c r="M940" s="54">
        <f>IF(L940&gt;=0.9,"A+",IF(L940&gt;=0.8,"A",IF(L940&gt;=0.7,"B",IF(L940&gt;=0.6,"C",IF(L940&gt;=0.33,"D","F")))))</f>
        <v/>
      </c>
      <c r="N940" s="54">
        <f>IF(L940&gt;=0.33,"PASS","FAIL")</f>
        <v/>
      </c>
      <c r="O940" s="54">
        <f>L940&gt;=0.33</f>
        <v/>
      </c>
      <c r="P940" s="54">
        <f>RANK(L940,$L$2:$L$1001)</f>
        <v/>
      </c>
      <c r="Q940" s="54">
        <f>SUMPRODUCT(($C$2:$C$1001=C940)*($L$2:$L$1001&gt;L940))+1</f>
        <v/>
      </c>
      <c r="R940" s="57" t="n">
        <v>46091</v>
      </c>
      <c r="S940" s="58" t="n">
        <v>0.46875</v>
      </c>
      <c r="T940" s="59" t="n">
        <v>0.879</v>
      </c>
      <c r="U940" s="55">
        <f>IF(N940="PASS",IF(L940&gt;=0.9,"Excellent performance","Good, keep improving"),"Needs immediate attention")</f>
        <v/>
      </c>
    </row>
    <row r="941" ht="15" customHeight="1" s="39">
      <c r="A941" s="54" t="inlineStr">
        <is>
          <t>STU0940</t>
        </is>
      </c>
      <c r="B941" s="55" t="inlineStr">
        <is>
          <t>Vihaan Tiwari</t>
        </is>
      </c>
      <c r="C941" s="54" t="n">
        <v>10</v>
      </c>
      <c r="D941" s="54" t="inlineStr">
        <is>
          <t>C</t>
        </is>
      </c>
      <c r="E941" s="54" t="inlineStr">
        <is>
          <t>Male</t>
        </is>
      </c>
      <c r="F941" s="54" t="n">
        <v>86</v>
      </c>
      <c r="G941" s="54" t="n">
        <v>88</v>
      </c>
      <c r="H941" s="54" t="n">
        <v>100</v>
      </c>
      <c r="I941" s="54" t="n">
        <v>94</v>
      </c>
      <c r="J941" s="54" t="n">
        <v>84</v>
      </c>
      <c r="K941" s="54">
        <f>SUM(F941:J941)</f>
        <v/>
      </c>
      <c r="L941" s="56">
        <f>ROUND(K941/500,4)</f>
        <v/>
      </c>
      <c r="M941" s="54">
        <f>IF(L941&gt;=0.9,"A+",IF(L941&gt;=0.8,"A",IF(L941&gt;=0.7,"B",IF(L941&gt;=0.6,"C",IF(L941&gt;=0.33,"D","F")))))</f>
        <v/>
      </c>
      <c r="N941" s="54">
        <f>IF(L941&gt;=0.33,"PASS","FAIL")</f>
        <v/>
      </c>
      <c r="O941" s="54">
        <f>L941&gt;=0.33</f>
        <v/>
      </c>
      <c r="P941" s="54">
        <f>RANK(L941,$L$2:$L$1001)</f>
        <v/>
      </c>
      <c r="Q941" s="54">
        <f>SUMPRODUCT(($C$2:$C$1001=C941)*($L$2:$L$1001&gt;L941))+1</f>
        <v/>
      </c>
      <c r="R941" s="57" t="n">
        <v>46091</v>
      </c>
      <c r="S941" s="58" t="n">
        <v>0.34375</v>
      </c>
      <c r="T941" s="59" t="n">
        <v>0.892</v>
      </c>
      <c r="U941" s="55">
        <f>IF(N941="PASS",IF(L941&gt;=0.9,"Excellent performance","Good, keep improving"),"Needs immediate attention")</f>
        <v/>
      </c>
    </row>
    <row r="942" ht="15" customHeight="1" s="39">
      <c r="A942" s="54" t="inlineStr">
        <is>
          <t>STU0941</t>
        </is>
      </c>
      <c r="B942" s="55" t="inlineStr">
        <is>
          <t>Om Nair</t>
        </is>
      </c>
      <c r="C942" s="54" t="n">
        <v>8</v>
      </c>
      <c r="D942" s="54" t="inlineStr">
        <is>
          <t>D</t>
        </is>
      </c>
      <c r="E942" s="54" t="inlineStr">
        <is>
          <t>Male</t>
        </is>
      </c>
      <c r="F942" s="54" t="n">
        <v>66</v>
      </c>
      <c r="G942" s="54" t="n">
        <v>71</v>
      </c>
      <c r="H942" s="54" t="n">
        <v>70</v>
      </c>
      <c r="I942" s="54" t="n">
        <v>73</v>
      </c>
      <c r="J942" s="54" t="n">
        <v>73</v>
      </c>
      <c r="K942" s="54">
        <f>SUM(F942:J942)</f>
        <v/>
      </c>
      <c r="L942" s="56">
        <f>ROUND(K942/500,4)</f>
        <v/>
      </c>
      <c r="M942" s="54">
        <f>IF(L942&gt;=0.9,"A+",IF(L942&gt;=0.8,"A",IF(L942&gt;=0.7,"B",IF(L942&gt;=0.6,"C",IF(L942&gt;=0.33,"D","F")))))</f>
        <v/>
      </c>
      <c r="N942" s="54">
        <f>IF(L942&gt;=0.33,"PASS","FAIL")</f>
        <v/>
      </c>
      <c r="O942" s="54">
        <f>L942&gt;=0.33</f>
        <v/>
      </c>
      <c r="P942" s="54">
        <f>RANK(L942,$L$2:$L$1001)</f>
        <v/>
      </c>
      <c r="Q942" s="54">
        <f>SUMPRODUCT(($C$2:$C$1001=C942)*($L$2:$L$1001&gt;L942))+1</f>
        <v/>
      </c>
      <c r="R942" s="57" t="n">
        <v>46091</v>
      </c>
      <c r="S942" s="58" t="n">
        <v>0.5104166666666666</v>
      </c>
      <c r="T942" s="59" t="n">
        <v>0.975</v>
      </c>
      <c r="U942" s="55">
        <f>IF(N942="PASS",IF(L942&gt;=0.9,"Excellent performance","Good, keep improving"),"Needs immediate attention")</f>
        <v/>
      </c>
    </row>
    <row r="943" ht="15" customHeight="1" s="39">
      <c r="A943" s="54" t="inlineStr">
        <is>
          <t>STU0942</t>
        </is>
      </c>
      <c r="B943" s="55" t="inlineStr">
        <is>
          <t>Jiya Ahluwalia</t>
        </is>
      </c>
      <c r="C943" s="54" t="n">
        <v>6</v>
      </c>
      <c r="D943" s="54" t="inlineStr">
        <is>
          <t>D</t>
        </is>
      </c>
      <c r="E943" s="54" t="inlineStr">
        <is>
          <t>Female</t>
        </is>
      </c>
      <c r="F943" s="54" t="n">
        <v>59</v>
      </c>
      <c r="G943" s="54" t="n">
        <v>62</v>
      </c>
      <c r="H943" s="54" t="n">
        <v>65</v>
      </c>
      <c r="I943" s="54" t="n">
        <v>73</v>
      </c>
      <c r="J943" s="54" t="n">
        <v>79</v>
      </c>
      <c r="K943" s="54">
        <f>SUM(F943:J943)</f>
        <v/>
      </c>
      <c r="L943" s="56">
        <f>ROUND(K943/500,4)</f>
        <v/>
      </c>
      <c r="M943" s="54">
        <f>IF(L943&gt;=0.9,"A+",IF(L943&gt;=0.8,"A",IF(L943&gt;=0.7,"B",IF(L943&gt;=0.6,"C",IF(L943&gt;=0.33,"D","F")))))</f>
        <v/>
      </c>
      <c r="N943" s="54">
        <f>IF(L943&gt;=0.33,"PASS","FAIL")</f>
        <v/>
      </c>
      <c r="O943" s="54">
        <f>L943&gt;=0.33</f>
        <v/>
      </c>
      <c r="P943" s="54">
        <f>RANK(L943,$L$2:$L$1001)</f>
        <v/>
      </c>
      <c r="Q943" s="54">
        <f>SUMPRODUCT(($C$2:$C$1001=C943)*($L$2:$L$1001&gt;L943))+1</f>
        <v/>
      </c>
      <c r="R943" s="57" t="n">
        <v>46091</v>
      </c>
      <c r="S943" s="58" t="n">
        <v>0.40625</v>
      </c>
      <c r="T943" s="59" t="n">
        <v>0.945</v>
      </c>
      <c r="U943" s="55">
        <f>IF(N943="PASS",IF(L943&gt;=0.9,"Excellent performance","Good, keep improving"),"Needs immediate attention")</f>
        <v/>
      </c>
    </row>
    <row r="944" ht="15" customHeight="1" s="39">
      <c r="A944" s="54" t="inlineStr">
        <is>
          <t>STU0943</t>
        </is>
      </c>
      <c r="B944" s="55" t="inlineStr">
        <is>
          <t>Ayaan Sharma</t>
        </is>
      </c>
      <c r="C944" s="54" t="n">
        <v>2</v>
      </c>
      <c r="D944" s="54" t="inlineStr">
        <is>
          <t>A</t>
        </is>
      </c>
      <c r="E944" s="54" t="inlineStr">
        <is>
          <t>Male</t>
        </is>
      </c>
      <c r="F944" s="54" t="n">
        <v>56</v>
      </c>
      <c r="G944" s="54" t="n">
        <v>81</v>
      </c>
      <c r="H944" s="54" t="n">
        <v>86</v>
      </c>
      <c r="I944" s="54" t="n">
        <v>53</v>
      </c>
      <c r="J944" s="54" t="n">
        <v>64</v>
      </c>
      <c r="K944" s="54">
        <f>SUM(F944:J944)</f>
        <v/>
      </c>
      <c r="L944" s="56">
        <f>ROUND(K944/500,4)</f>
        <v/>
      </c>
      <c r="M944" s="54">
        <f>IF(L944&gt;=0.9,"A+",IF(L944&gt;=0.8,"A",IF(L944&gt;=0.7,"B",IF(L944&gt;=0.6,"C",IF(L944&gt;=0.33,"D","F")))))</f>
        <v/>
      </c>
      <c r="N944" s="54">
        <f>IF(L944&gt;=0.33,"PASS","FAIL")</f>
        <v/>
      </c>
      <c r="O944" s="54">
        <f>L944&gt;=0.33</f>
        <v/>
      </c>
      <c r="P944" s="54">
        <f>RANK(L944,$L$2:$L$1001)</f>
        <v/>
      </c>
      <c r="Q944" s="54">
        <f>SUMPRODUCT(($C$2:$C$1001=C944)*($L$2:$L$1001&gt;L944))+1</f>
        <v/>
      </c>
      <c r="R944" s="57" t="n">
        <v>46091</v>
      </c>
      <c r="S944" s="58" t="n">
        <v>0.3958333333333333</v>
      </c>
      <c r="T944" s="59" t="n">
        <v>0.865</v>
      </c>
      <c r="U944" s="55">
        <f>IF(N944="PASS",IF(L944&gt;=0.9,"Excellent performance","Good, keep improving"),"Needs immediate attention")</f>
        <v/>
      </c>
    </row>
    <row r="945" ht="15" customHeight="1" s="39">
      <c r="A945" s="54" t="inlineStr">
        <is>
          <t>STU0944</t>
        </is>
      </c>
      <c r="B945" s="55" t="inlineStr">
        <is>
          <t>Manav Agarwal</t>
        </is>
      </c>
      <c r="C945" s="54" t="n">
        <v>5</v>
      </c>
      <c r="D945" s="54" t="inlineStr">
        <is>
          <t>C</t>
        </is>
      </c>
      <c r="E945" s="54" t="inlineStr">
        <is>
          <t>Male</t>
        </is>
      </c>
      <c r="F945" s="54" t="n">
        <v>97</v>
      </c>
      <c r="G945" s="54" t="n">
        <v>67</v>
      </c>
      <c r="H945" s="54" t="n">
        <v>73</v>
      </c>
      <c r="I945" s="54" t="n">
        <v>86</v>
      </c>
      <c r="J945" s="54" t="n">
        <v>65</v>
      </c>
      <c r="K945" s="54">
        <f>SUM(F945:J945)</f>
        <v/>
      </c>
      <c r="L945" s="56">
        <f>ROUND(K945/500,4)</f>
        <v/>
      </c>
      <c r="M945" s="54">
        <f>IF(L945&gt;=0.9,"A+",IF(L945&gt;=0.8,"A",IF(L945&gt;=0.7,"B",IF(L945&gt;=0.6,"C",IF(L945&gt;=0.33,"D","F")))))</f>
        <v/>
      </c>
      <c r="N945" s="54">
        <f>IF(L945&gt;=0.33,"PASS","FAIL")</f>
        <v/>
      </c>
      <c r="O945" s="54">
        <f>L945&gt;=0.33</f>
        <v/>
      </c>
      <c r="P945" s="54">
        <f>RANK(L945,$L$2:$L$1001)</f>
        <v/>
      </c>
      <c r="Q945" s="54">
        <f>SUMPRODUCT(($C$2:$C$1001=C945)*($L$2:$L$1001&gt;L945))+1</f>
        <v/>
      </c>
      <c r="R945" s="57" t="n">
        <v>46091</v>
      </c>
      <c r="S945" s="58" t="n">
        <v>0.4270833333333333</v>
      </c>
      <c r="T945" s="59" t="n">
        <v>0.819</v>
      </c>
      <c r="U945" s="55">
        <f>IF(N945="PASS",IF(L945&gt;=0.9,"Excellent performance","Good, keep improving"),"Needs immediate attention")</f>
        <v/>
      </c>
    </row>
    <row r="946" ht="15" customHeight="1" s="39">
      <c r="A946" s="54" t="inlineStr">
        <is>
          <t>STU0945</t>
        </is>
      </c>
      <c r="B946" s="55" t="inlineStr">
        <is>
          <t>Siya Ghosh</t>
        </is>
      </c>
      <c r="C946" s="54" t="n">
        <v>11</v>
      </c>
      <c r="D946" s="54" t="inlineStr">
        <is>
          <t>A</t>
        </is>
      </c>
      <c r="E946" s="54" t="inlineStr">
        <is>
          <t>Female</t>
        </is>
      </c>
      <c r="F946" s="54" t="n">
        <v>44</v>
      </c>
      <c r="G946" s="54" t="n">
        <v>68</v>
      </c>
      <c r="H946" s="54" t="n">
        <v>65</v>
      </c>
      <c r="I946" s="54" t="n">
        <v>78</v>
      </c>
      <c r="J946" s="54" t="n">
        <v>77</v>
      </c>
      <c r="K946" s="54">
        <f>SUM(F946:J946)</f>
        <v/>
      </c>
      <c r="L946" s="56">
        <f>ROUND(K946/500,4)</f>
        <v/>
      </c>
      <c r="M946" s="54">
        <f>IF(L946&gt;=0.9,"A+",IF(L946&gt;=0.8,"A",IF(L946&gt;=0.7,"B",IF(L946&gt;=0.6,"C",IF(L946&gt;=0.33,"D","F")))))</f>
        <v/>
      </c>
      <c r="N946" s="54">
        <f>IF(L946&gt;=0.33,"PASS","FAIL")</f>
        <v/>
      </c>
      <c r="O946" s="54">
        <f>L946&gt;=0.33</f>
        <v/>
      </c>
      <c r="P946" s="54">
        <f>RANK(L946,$L$2:$L$1001)</f>
        <v/>
      </c>
      <c r="Q946" s="54">
        <f>SUMPRODUCT(($C$2:$C$1001=C946)*($L$2:$L$1001&gt;L946))+1</f>
        <v/>
      </c>
      <c r="R946" s="57" t="n">
        <v>46091</v>
      </c>
      <c r="S946" s="58" t="n">
        <v>0.4479166666666667</v>
      </c>
      <c r="T946" s="59" t="n">
        <v>0.767</v>
      </c>
      <c r="U946" s="55">
        <f>IF(N946="PASS",IF(L946&gt;=0.9,"Excellent performance","Good, keep improving"),"Needs immediate attention")</f>
        <v/>
      </c>
    </row>
    <row r="947" ht="15" customHeight="1" s="39">
      <c r="A947" s="54" t="inlineStr">
        <is>
          <t>STU0946</t>
        </is>
      </c>
      <c r="B947" s="55" t="inlineStr">
        <is>
          <t>Tara Pandey</t>
        </is>
      </c>
      <c r="C947" s="54" t="n">
        <v>4</v>
      </c>
      <c r="D947" s="54" t="inlineStr">
        <is>
          <t>B</t>
        </is>
      </c>
      <c r="E947" s="54" t="inlineStr">
        <is>
          <t>Female</t>
        </is>
      </c>
      <c r="F947" s="54" t="n">
        <v>57</v>
      </c>
      <c r="G947" s="54" t="n">
        <v>81</v>
      </c>
      <c r="H947" s="54" t="n">
        <v>89</v>
      </c>
      <c r="I947" s="54" t="n">
        <v>81</v>
      </c>
      <c r="J947" s="54" t="n">
        <v>57</v>
      </c>
      <c r="K947" s="54">
        <f>SUM(F947:J947)</f>
        <v/>
      </c>
      <c r="L947" s="56">
        <f>ROUND(K947/500,4)</f>
        <v/>
      </c>
      <c r="M947" s="54">
        <f>IF(L947&gt;=0.9,"A+",IF(L947&gt;=0.8,"A",IF(L947&gt;=0.7,"B",IF(L947&gt;=0.6,"C",IF(L947&gt;=0.33,"D","F")))))</f>
        <v/>
      </c>
      <c r="N947" s="54">
        <f>IF(L947&gt;=0.33,"PASS","FAIL")</f>
        <v/>
      </c>
      <c r="O947" s="54">
        <f>L947&gt;=0.33</f>
        <v/>
      </c>
      <c r="P947" s="54">
        <f>RANK(L947,$L$2:$L$1001)</f>
        <v/>
      </c>
      <c r="Q947" s="54">
        <f>SUMPRODUCT(($C$2:$C$1001=C947)*($L$2:$L$1001&gt;L947))+1</f>
        <v/>
      </c>
      <c r="R947" s="57" t="n">
        <v>46091</v>
      </c>
      <c r="S947" s="58" t="n">
        <v>0.3958333333333333</v>
      </c>
      <c r="T947" s="59" t="n">
        <v>0.898</v>
      </c>
      <c r="U947" s="55">
        <f>IF(N947="PASS",IF(L947&gt;=0.9,"Excellent performance","Good, keep improving"),"Needs immediate attention")</f>
        <v/>
      </c>
    </row>
    <row r="948" ht="15" customHeight="1" s="39">
      <c r="A948" s="54" t="inlineStr">
        <is>
          <t>STU0947</t>
        </is>
      </c>
      <c r="B948" s="55" t="inlineStr">
        <is>
          <t>Deepak Trivedi</t>
        </is>
      </c>
      <c r="C948" s="54" t="n">
        <v>3</v>
      </c>
      <c r="D948" s="54" t="inlineStr">
        <is>
          <t>C</t>
        </is>
      </c>
      <c r="E948" s="54" t="inlineStr">
        <is>
          <t>Male</t>
        </is>
      </c>
      <c r="F948" s="54" t="n">
        <v>80</v>
      </c>
      <c r="G948" s="54" t="n">
        <v>84</v>
      </c>
      <c r="H948" s="54" t="n">
        <v>60</v>
      </c>
      <c r="I948" s="54" t="n">
        <v>70</v>
      </c>
      <c r="J948" s="54" t="n">
        <v>64</v>
      </c>
      <c r="K948" s="54">
        <f>SUM(F948:J948)</f>
        <v/>
      </c>
      <c r="L948" s="56">
        <f>ROUND(K948/500,4)</f>
        <v/>
      </c>
      <c r="M948" s="54">
        <f>IF(L948&gt;=0.9,"A+",IF(L948&gt;=0.8,"A",IF(L948&gt;=0.7,"B",IF(L948&gt;=0.6,"C",IF(L948&gt;=0.33,"D","F")))))</f>
        <v/>
      </c>
      <c r="N948" s="54">
        <f>IF(L948&gt;=0.33,"PASS","FAIL")</f>
        <v/>
      </c>
      <c r="O948" s="54">
        <f>L948&gt;=0.33</f>
        <v/>
      </c>
      <c r="P948" s="54">
        <f>RANK(L948,$L$2:$L$1001)</f>
        <v/>
      </c>
      <c r="Q948" s="54">
        <f>SUMPRODUCT(($C$2:$C$1001=C948)*($L$2:$L$1001&gt;L948))+1</f>
        <v/>
      </c>
      <c r="R948" s="57" t="n">
        <v>46091</v>
      </c>
      <c r="S948" s="58" t="n">
        <v>0.4791666666666667</v>
      </c>
      <c r="T948" s="59" t="n">
        <v>0.973</v>
      </c>
      <c r="U948" s="55">
        <f>IF(N948="PASS",IF(L948&gt;=0.9,"Excellent performance","Good, keep improving"),"Needs immediate attention")</f>
        <v/>
      </c>
    </row>
    <row r="949" ht="15" customHeight="1" s="39">
      <c r="A949" s="54" t="inlineStr">
        <is>
          <t>STU0948</t>
        </is>
      </c>
      <c r="B949" s="55" t="inlineStr">
        <is>
          <t>Gauri Iyer</t>
        </is>
      </c>
      <c r="C949" s="54" t="n">
        <v>10</v>
      </c>
      <c r="D949" s="54" t="inlineStr">
        <is>
          <t>C</t>
        </is>
      </c>
      <c r="E949" s="54" t="inlineStr">
        <is>
          <t>Female</t>
        </is>
      </c>
      <c r="F949" s="54" t="n">
        <v>99</v>
      </c>
      <c r="G949" s="54" t="n">
        <v>92</v>
      </c>
      <c r="H949" s="54" t="n">
        <v>91</v>
      </c>
      <c r="I949" s="54" t="n">
        <v>88</v>
      </c>
      <c r="J949" s="54" t="n">
        <v>93</v>
      </c>
      <c r="K949" s="54">
        <f>SUM(F949:J949)</f>
        <v/>
      </c>
      <c r="L949" s="56">
        <f>ROUND(K949/500,4)</f>
        <v/>
      </c>
      <c r="M949" s="54">
        <f>IF(L949&gt;=0.9,"A+",IF(L949&gt;=0.8,"A",IF(L949&gt;=0.7,"B",IF(L949&gt;=0.6,"C",IF(L949&gt;=0.33,"D","F")))))</f>
        <v/>
      </c>
      <c r="N949" s="54">
        <f>IF(L949&gt;=0.33,"PASS","FAIL")</f>
        <v/>
      </c>
      <c r="O949" s="54">
        <f>L949&gt;=0.33</f>
        <v/>
      </c>
      <c r="P949" s="54">
        <f>RANK(L949,$L$2:$L$1001)</f>
        <v/>
      </c>
      <c r="Q949" s="54">
        <f>SUMPRODUCT(($C$2:$C$1001=C949)*($L$2:$L$1001&gt;L949))+1</f>
        <v/>
      </c>
      <c r="R949" s="57" t="n">
        <v>46091</v>
      </c>
      <c r="S949" s="58" t="n">
        <v>0.5</v>
      </c>
      <c r="T949" s="59" t="n">
        <v>0.973</v>
      </c>
      <c r="U949" s="55">
        <f>IF(N949="PASS",IF(L949&gt;=0.9,"Excellent performance","Good, keep improving"),"Needs immediate attention")</f>
        <v/>
      </c>
    </row>
    <row r="950" ht="15" customHeight="1" s="39">
      <c r="A950" s="54" t="inlineStr">
        <is>
          <t>STU0949</t>
        </is>
      </c>
      <c r="B950" s="55" t="inlineStr">
        <is>
          <t>Devansh Naidu</t>
        </is>
      </c>
      <c r="C950" s="54" t="n">
        <v>9</v>
      </c>
      <c r="D950" s="54" t="inlineStr">
        <is>
          <t>B</t>
        </is>
      </c>
      <c r="E950" s="54" t="inlineStr">
        <is>
          <t>Male</t>
        </is>
      </c>
      <c r="F950" s="54" t="n">
        <v>74</v>
      </c>
      <c r="G950" s="54" t="n">
        <v>46</v>
      </c>
      <c r="H950" s="54" t="n">
        <v>16</v>
      </c>
      <c r="I950" s="54" t="n">
        <v>18</v>
      </c>
      <c r="J950" s="54" t="n">
        <v>24</v>
      </c>
      <c r="K950" s="54">
        <f>SUM(F950:J950)</f>
        <v/>
      </c>
      <c r="L950" s="56">
        <f>ROUND(K950/500,4)</f>
        <v/>
      </c>
      <c r="M950" s="54">
        <f>IF(L950&gt;=0.9,"A+",IF(L950&gt;=0.8,"A",IF(L950&gt;=0.7,"B",IF(L950&gt;=0.6,"C",IF(L950&gt;=0.33,"D","F")))))</f>
        <v/>
      </c>
      <c r="N950" s="54">
        <f>IF(L950&gt;=0.33,"PASS","FAIL")</f>
        <v/>
      </c>
      <c r="O950" s="54">
        <f>L950&gt;=0.33</f>
        <v/>
      </c>
      <c r="P950" s="54">
        <f>RANK(L950,$L$2:$L$1001)</f>
        <v/>
      </c>
      <c r="Q950" s="54">
        <f>SUMPRODUCT(($C$2:$C$1001=C950)*($L$2:$L$1001&gt;L950))+1</f>
        <v/>
      </c>
      <c r="R950" s="57" t="n">
        <v>46091</v>
      </c>
      <c r="S950" s="58" t="n">
        <v>0.3645833333333333</v>
      </c>
      <c r="T950" s="59" t="n">
        <v>0.6919999999999999</v>
      </c>
      <c r="U950" s="55">
        <f>IF(N950="PASS",IF(L950&gt;=0.9,"Excellent performance","Good, keep improving"),"Needs immediate attention")</f>
        <v/>
      </c>
    </row>
    <row r="951" ht="15" customHeight="1" s="39">
      <c r="A951" s="54" t="inlineStr">
        <is>
          <t>STU0950</t>
        </is>
      </c>
      <c r="B951" s="55" t="inlineStr">
        <is>
          <t>Aisha Pathak</t>
        </is>
      </c>
      <c r="C951" s="54" t="n">
        <v>7</v>
      </c>
      <c r="D951" s="54" t="inlineStr">
        <is>
          <t>D</t>
        </is>
      </c>
      <c r="E951" s="54" t="inlineStr">
        <is>
          <t>Female</t>
        </is>
      </c>
      <c r="F951" s="54" t="n">
        <v>56</v>
      </c>
      <c r="G951" s="54" t="n">
        <v>75</v>
      </c>
      <c r="H951" s="54" t="n">
        <v>80</v>
      </c>
      <c r="I951" s="54" t="n">
        <v>80</v>
      </c>
      <c r="J951" s="54" t="n">
        <v>62</v>
      </c>
      <c r="K951" s="54">
        <f>SUM(F951:J951)</f>
        <v/>
      </c>
      <c r="L951" s="56">
        <f>ROUND(K951/500,4)</f>
        <v/>
      </c>
      <c r="M951" s="54">
        <f>IF(L951&gt;=0.9,"A+",IF(L951&gt;=0.8,"A",IF(L951&gt;=0.7,"B",IF(L951&gt;=0.6,"C",IF(L951&gt;=0.33,"D","F")))))</f>
        <v/>
      </c>
      <c r="N951" s="54">
        <f>IF(L951&gt;=0.33,"PASS","FAIL")</f>
        <v/>
      </c>
      <c r="O951" s="54">
        <f>L951&gt;=0.33</f>
        <v/>
      </c>
      <c r="P951" s="54">
        <f>RANK(L951,$L$2:$L$1001)</f>
        <v/>
      </c>
      <c r="Q951" s="54">
        <f>SUMPRODUCT(($C$2:$C$1001=C951)*($L$2:$L$1001&gt;L951))+1</f>
        <v/>
      </c>
      <c r="R951" s="57" t="n">
        <v>46091</v>
      </c>
      <c r="S951" s="58" t="n">
        <v>0.46875</v>
      </c>
      <c r="T951" s="59" t="n">
        <v>0.836</v>
      </c>
      <c r="U951" s="55">
        <f>IF(N951="PASS",IF(L951&gt;=0.9,"Excellent performance","Good, keep improving"),"Needs immediate attention")</f>
        <v/>
      </c>
    </row>
    <row r="952" ht="15" customHeight="1" s="39">
      <c r="A952" s="54" t="inlineStr">
        <is>
          <t>STU0951</t>
        </is>
      </c>
      <c r="B952" s="55" t="inlineStr">
        <is>
          <t>Farhan Agarwal</t>
        </is>
      </c>
      <c r="C952" s="54" t="n">
        <v>8</v>
      </c>
      <c r="D952" s="54" t="inlineStr">
        <is>
          <t>D</t>
        </is>
      </c>
      <c r="E952" s="54" t="inlineStr">
        <is>
          <t>Male</t>
        </is>
      </c>
      <c r="F952" s="54" t="n">
        <v>61</v>
      </c>
      <c r="G952" s="54" t="n">
        <v>62</v>
      </c>
      <c r="H952" s="54" t="n">
        <v>72</v>
      </c>
      <c r="I952" s="54" t="n">
        <v>92</v>
      </c>
      <c r="J952" s="54" t="n">
        <v>67</v>
      </c>
      <c r="K952" s="54">
        <f>SUM(F952:J952)</f>
        <v/>
      </c>
      <c r="L952" s="56">
        <f>ROUND(K952/500,4)</f>
        <v/>
      </c>
      <c r="M952" s="54">
        <f>IF(L952&gt;=0.9,"A+",IF(L952&gt;=0.8,"A",IF(L952&gt;=0.7,"B",IF(L952&gt;=0.6,"C",IF(L952&gt;=0.33,"D","F")))))</f>
        <v/>
      </c>
      <c r="N952" s="54">
        <f>IF(L952&gt;=0.33,"PASS","FAIL")</f>
        <v/>
      </c>
      <c r="O952" s="54">
        <f>L952&gt;=0.33</f>
        <v/>
      </c>
      <c r="P952" s="54">
        <f>RANK(L952,$L$2:$L$1001)</f>
        <v/>
      </c>
      <c r="Q952" s="54">
        <f>SUMPRODUCT(($C$2:$C$1001=C952)*($L$2:$L$1001&gt;L952))+1</f>
        <v/>
      </c>
      <c r="R952" s="57" t="n">
        <v>46091</v>
      </c>
      <c r="S952" s="58" t="n">
        <v>0.46875</v>
      </c>
      <c r="T952" s="59" t="n">
        <v>0.77</v>
      </c>
      <c r="U952" s="55">
        <f>IF(N952="PASS",IF(L952&gt;=0.9,"Excellent performance","Good, keep improving"),"Needs immediate attention")</f>
        <v/>
      </c>
    </row>
    <row r="953" ht="15" customHeight="1" s="39">
      <c r="A953" s="54" t="inlineStr">
        <is>
          <t>STU0952</t>
        </is>
      </c>
      <c r="B953" s="55" t="inlineStr">
        <is>
          <t>Karan Yadav</t>
        </is>
      </c>
      <c r="C953" s="54" t="n">
        <v>11</v>
      </c>
      <c r="D953" s="54" t="inlineStr">
        <is>
          <t>B</t>
        </is>
      </c>
      <c r="E953" s="54" t="inlineStr">
        <is>
          <t>Male</t>
        </is>
      </c>
      <c r="F953" s="54" t="n">
        <v>52</v>
      </c>
      <c r="G953" s="54" t="n">
        <v>90</v>
      </c>
      <c r="H953" s="54" t="n">
        <v>61</v>
      </c>
      <c r="I953" s="54" t="n">
        <v>80</v>
      </c>
      <c r="J953" s="54" t="n">
        <v>64</v>
      </c>
      <c r="K953" s="54">
        <f>SUM(F953:J953)</f>
        <v/>
      </c>
      <c r="L953" s="56">
        <f>ROUND(K953/500,4)</f>
        <v/>
      </c>
      <c r="M953" s="54">
        <f>IF(L953&gt;=0.9,"A+",IF(L953&gt;=0.8,"A",IF(L953&gt;=0.7,"B",IF(L953&gt;=0.6,"C",IF(L953&gt;=0.33,"D","F")))))</f>
        <v/>
      </c>
      <c r="N953" s="54">
        <f>IF(L953&gt;=0.33,"PASS","FAIL")</f>
        <v/>
      </c>
      <c r="O953" s="54">
        <f>L953&gt;=0.33</f>
        <v/>
      </c>
      <c r="P953" s="54">
        <f>RANK(L953,$L$2:$L$1001)</f>
        <v/>
      </c>
      <c r="Q953" s="54">
        <f>SUMPRODUCT(($C$2:$C$1001=C953)*($L$2:$L$1001&gt;L953))+1</f>
        <v/>
      </c>
      <c r="R953" s="57" t="n">
        <v>46091</v>
      </c>
      <c r="S953" s="58" t="n">
        <v>0.375</v>
      </c>
      <c r="T953" s="59" t="n">
        <v>0.8090000000000001</v>
      </c>
      <c r="U953" s="55">
        <f>IF(N953="PASS",IF(L953&gt;=0.9,"Excellent performance","Good, keep improving"),"Needs immediate attention")</f>
        <v/>
      </c>
    </row>
    <row r="954" ht="15" customHeight="1" s="39">
      <c r="A954" s="54" t="inlineStr">
        <is>
          <t>STU0953</t>
        </is>
      </c>
      <c r="B954" s="55" t="inlineStr">
        <is>
          <t>Radha Desai</t>
        </is>
      </c>
      <c r="C954" s="54" t="n">
        <v>12</v>
      </c>
      <c r="D954" s="54" t="inlineStr">
        <is>
          <t>C</t>
        </is>
      </c>
      <c r="E954" s="54" t="inlineStr">
        <is>
          <t>Female</t>
        </is>
      </c>
      <c r="F954" s="54" t="n">
        <v>45</v>
      </c>
      <c r="G954" s="54" t="n">
        <v>79</v>
      </c>
      <c r="H954" s="54" t="n">
        <v>53</v>
      </c>
      <c r="I954" s="54" t="n">
        <v>34</v>
      </c>
      <c r="J954" s="54" t="n">
        <v>41</v>
      </c>
      <c r="K954" s="54">
        <f>SUM(F954:J954)</f>
        <v/>
      </c>
      <c r="L954" s="56">
        <f>ROUND(K954/500,4)</f>
        <v/>
      </c>
      <c r="M954" s="54">
        <f>IF(L954&gt;=0.9,"A+",IF(L954&gt;=0.8,"A",IF(L954&gt;=0.7,"B",IF(L954&gt;=0.6,"C",IF(L954&gt;=0.33,"D","F")))))</f>
        <v/>
      </c>
      <c r="N954" s="54">
        <f>IF(L954&gt;=0.33,"PASS","FAIL")</f>
        <v/>
      </c>
      <c r="O954" s="54">
        <f>L954&gt;=0.33</f>
        <v/>
      </c>
      <c r="P954" s="54">
        <f>RANK(L954,$L$2:$L$1001)</f>
        <v/>
      </c>
      <c r="Q954" s="54">
        <f>SUMPRODUCT(($C$2:$C$1001=C954)*($L$2:$L$1001&gt;L954))+1</f>
        <v/>
      </c>
      <c r="R954" s="57" t="n">
        <v>46091</v>
      </c>
      <c r="S954" s="58" t="n">
        <v>0.4375</v>
      </c>
      <c r="T954" s="59" t="n">
        <v>0.582</v>
      </c>
      <c r="U954" s="55">
        <f>IF(N954="PASS",IF(L954&gt;=0.9,"Excellent performance","Good, keep improving"),"Needs immediate attention")</f>
        <v/>
      </c>
    </row>
    <row r="955" ht="15" customHeight="1" s="39">
      <c r="A955" s="54" t="inlineStr">
        <is>
          <t>STU0954</t>
        </is>
      </c>
      <c r="B955" s="55" t="inlineStr">
        <is>
          <t>Atharv Thakur</t>
        </is>
      </c>
      <c r="C955" s="54" t="n">
        <v>1</v>
      </c>
      <c r="D955" s="54" t="inlineStr">
        <is>
          <t>C</t>
        </is>
      </c>
      <c r="E955" s="54" t="inlineStr">
        <is>
          <t>Male</t>
        </is>
      </c>
      <c r="F955" s="54" t="n">
        <v>50</v>
      </c>
      <c r="G955" s="54" t="n">
        <v>82</v>
      </c>
      <c r="H955" s="54" t="n">
        <v>56</v>
      </c>
      <c r="I955" s="54" t="n">
        <v>69</v>
      </c>
      <c r="J955" s="54" t="n">
        <v>47</v>
      </c>
      <c r="K955" s="54">
        <f>SUM(F955:J955)</f>
        <v/>
      </c>
      <c r="L955" s="56">
        <f>ROUND(K955/500,4)</f>
        <v/>
      </c>
      <c r="M955" s="54">
        <f>IF(L955&gt;=0.9,"A+",IF(L955&gt;=0.8,"A",IF(L955&gt;=0.7,"B",IF(L955&gt;=0.6,"C",IF(L955&gt;=0.33,"D","F")))))</f>
        <v/>
      </c>
      <c r="N955" s="54">
        <f>IF(L955&gt;=0.33,"PASS","FAIL")</f>
        <v/>
      </c>
      <c r="O955" s="54">
        <f>L955&gt;=0.33</f>
        <v/>
      </c>
      <c r="P955" s="54">
        <f>RANK(L955,$L$2:$L$1001)</f>
        <v/>
      </c>
      <c r="Q955" s="54">
        <f>SUMPRODUCT(($C$2:$C$1001=C955)*($L$2:$L$1001&gt;L955))+1</f>
        <v/>
      </c>
      <c r="R955" s="57" t="n">
        <v>46091</v>
      </c>
      <c r="S955" s="58" t="n">
        <v>0.34375</v>
      </c>
      <c r="T955" s="59" t="n">
        <v>0.838</v>
      </c>
      <c r="U955" s="55">
        <f>IF(N955="PASS",IF(L955&gt;=0.9,"Excellent performance","Good, keep improving"),"Needs immediate attention")</f>
        <v/>
      </c>
    </row>
    <row r="956" ht="15" customHeight="1" s="39">
      <c r="A956" s="54" t="inlineStr">
        <is>
          <t>STU0955</t>
        </is>
      </c>
      <c r="B956" s="55" t="inlineStr">
        <is>
          <t>Sara Pandey</t>
        </is>
      </c>
      <c r="C956" s="54" t="n">
        <v>2</v>
      </c>
      <c r="D956" s="54" t="inlineStr">
        <is>
          <t>B</t>
        </is>
      </c>
      <c r="E956" s="54" t="inlineStr">
        <is>
          <t>Female</t>
        </is>
      </c>
      <c r="F956" s="54" t="n">
        <v>89</v>
      </c>
      <c r="G956" s="54" t="n">
        <v>72</v>
      </c>
      <c r="H956" s="54" t="n">
        <v>61</v>
      </c>
      <c r="I956" s="54" t="n">
        <v>98</v>
      </c>
      <c r="J956" s="54" t="n">
        <v>66</v>
      </c>
      <c r="K956" s="54">
        <f>SUM(F956:J956)</f>
        <v/>
      </c>
      <c r="L956" s="56">
        <f>ROUND(K956/500,4)</f>
        <v/>
      </c>
      <c r="M956" s="54">
        <f>IF(L956&gt;=0.9,"A+",IF(L956&gt;=0.8,"A",IF(L956&gt;=0.7,"B",IF(L956&gt;=0.6,"C",IF(L956&gt;=0.33,"D","F")))))</f>
        <v/>
      </c>
      <c r="N956" s="54">
        <f>IF(L956&gt;=0.33,"PASS","FAIL")</f>
        <v/>
      </c>
      <c r="O956" s="54">
        <f>L956&gt;=0.33</f>
        <v/>
      </c>
      <c r="P956" s="54">
        <f>RANK(L956,$L$2:$L$1001)</f>
        <v/>
      </c>
      <c r="Q956" s="54">
        <f>SUMPRODUCT(($C$2:$C$1001=C956)*($L$2:$L$1001&gt;L956))+1</f>
        <v/>
      </c>
      <c r="R956" s="57" t="n">
        <v>46091</v>
      </c>
      <c r="S956" s="58" t="n">
        <v>0.375</v>
      </c>
      <c r="T956" s="59" t="n">
        <v>0.877</v>
      </c>
      <c r="U956" s="55">
        <f>IF(N956="PASS",IF(L956&gt;=0.9,"Excellent performance","Good, keep improving"),"Needs immediate attention")</f>
        <v/>
      </c>
    </row>
    <row r="957" ht="15" customHeight="1" s="39">
      <c r="A957" s="54" t="inlineStr">
        <is>
          <t>STU0956</t>
        </is>
      </c>
      <c r="B957" s="55" t="inlineStr">
        <is>
          <t>Krishna Singh</t>
        </is>
      </c>
      <c r="C957" s="54" t="n">
        <v>9</v>
      </c>
      <c r="D957" s="54" t="inlineStr">
        <is>
          <t>B</t>
        </is>
      </c>
      <c r="E957" s="54" t="inlineStr">
        <is>
          <t>Male</t>
        </is>
      </c>
      <c r="F957" s="54" t="n">
        <v>52</v>
      </c>
      <c r="G957" s="54" t="n">
        <v>65</v>
      </c>
      <c r="H957" s="54" t="n">
        <v>62</v>
      </c>
      <c r="I957" s="54" t="n">
        <v>68</v>
      </c>
      <c r="J957" s="54" t="n">
        <v>60</v>
      </c>
      <c r="K957" s="54">
        <f>SUM(F957:J957)</f>
        <v/>
      </c>
      <c r="L957" s="56">
        <f>ROUND(K957/500,4)</f>
        <v/>
      </c>
      <c r="M957" s="54">
        <f>IF(L957&gt;=0.9,"A+",IF(L957&gt;=0.8,"A",IF(L957&gt;=0.7,"B",IF(L957&gt;=0.6,"C",IF(L957&gt;=0.33,"D","F")))))</f>
        <v/>
      </c>
      <c r="N957" s="54">
        <f>IF(L957&gt;=0.33,"PASS","FAIL")</f>
        <v/>
      </c>
      <c r="O957" s="54">
        <f>L957&gt;=0.33</f>
        <v/>
      </c>
      <c r="P957" s="54">
        <f>RANK(L957,$L$2:$L$1001)</f>
        <v/>
      </c>
      <c r="Q957" s="54">
        <f>SUMPRODUCT(($C$2:$C$1001=C957)*($L$2:$L$1001&gt;L957))+1</f>
        <v/>
      </c>
      <c r="R957" s="57" t="n">
        <v>46091</v>
      </c>
      <c r="S957" s="58" t="n">
        <v>0.4270833333333333</v>
      </c>
      <c r="T957" s="59" t="n">
        <v>0.911</v>
      </c>
      <c r="U957" s="55">
        <f>IF(N957="PASS",IF(L957&gt;=0.9,"Excellent performance","Good, keep improving"),"Needs immediate attention")</f>
        <v/>
      </c>
    </row>
    <row r="958" ht="15" customHeight="1" s="39">
      <c r="A958" s="54" t="inlineStr">
        <is>
          <t>STU0957</t>
        </is>
      </c>
      <c r="B958" s="55" t="inlineStr">
        <is>
          <t>Reyansh Gupta</t>
        </is>
      </c>
      <c r="C958" s="54" t="n">
        <v>7</v>
      </c>
      <c r="D958" s="54" t="inlineStr">
        <is>
          <t>C</t>
        </is>
      </c>
      <c r="E958" s="54" t="inlineStr">
        <is>
          <t>Male</t>
        </is>
      </c>
      <c r="F958" s="54" t="n">
        <v>97</v>
      </c>
      <c r="G958" s="54" t="n">
        <v>82</v>
      </c>
      <c r="H958" s="54" t="n">
        <v>92</v>
      </c>
      <c r="I958" s="54" t="n">
        <v>92</v>
      </c>
      <c r="J958" s="54" t="n">
        <v>81</v>
      </c>
      <c r="K958" s="54">
        <f>SUM(F958:J958)</f>
        <v/>
      </c>
      <c r="L958" s="56">
        <f>ROUND(K958/500,4)</f>
        <v/>
      </c>
      <c r="M958" s="54">
        <f>IF(L958&gt;=0.9,"A+",IF(L958&gt;=0.8,"A",IF(L958&gt;=0.7,"B",IF(L958&gt;=0.6,"C",IF(L958&gt;=0.33,"D","F")))))</f>
        <v/>
      </c>
      <c r="N958" s="54">
        <f>IF(L958&gt;=0.33,"PASS","FAIL")</f>
        <v/>
      </c>
      <c r="O958" s="54">
        <f>L958&gt;=0.33</f>
        <v/>
      </c>
      <c r="P958" s="54">
        <f>RANK(L958,$L$2:$L$1001)</f>
        <v/>
      </c>
      <c r="Q958" s="54">
        <f>SUMPRODUCT(($C$2:$C$1001=C958)*($L$2:$L$1001&gt;L958))+1</f>
        <v/>
      </c>
      <c r="R958" s="57" t="n">
        <v>46091</v>
      </c>
      <c r="S958" s="58" t="n">
        <v>0.5208333333333334</v>
      </c>
      <c r="T958" s="59" t="n">
        <v>0.856</v>
      </c>
      <c r="U958" s="55">
        <f>IF(N958="PASS",IF(L958&gt;=0.9,"Excellent performance","Good, keep improving"),"Needs immediate attention")</f>
        <v/>
      </c>
    </row>
    <row r="959" ht="15" customHeight="1" s="39">
      <c r="A959" s="54" t="inlineStr">
        <is>
          <t>STU0958</t>
        </is>
      </c>
      <c r="B959" s="55" t="inlineStr">
        <is>
          <t>Pooja Malhotra</t>
        </is>
      </c>
      <c r="C959" s="54" t="n">
        <v>8</v>
      </c>
      <c r="D959" s="54" t="inlineStr">
        <is>
          <t>D</t>
        </is>
      </c>
      <c r="E959" s="54" t="inlineStr">
        <is>
          <t>Female</t>
        </is>
      </c>
      <c r="F959" s="54" t="n">
        <v>85</v>
      </c>
      <c r="G959" s="54" t="n">
        <v>61</v>
      </c>
      <c r="H959" s="54" t="n">
        <v>65</v>
      </c>
      <c r="I959" s="54" t="n">
        <v>69</v>
      </c>
      <c r="J959" s="54" t="n">
        <v>58</v>
      </c>
      <c r="K959" s="54">
        <f>SUM(F959:J959)</f>
        <v/>
      </c>
      <c r="L959" s="56">
        <f>ROUND(K959/500,4)</f>
        <v/>
      </c>
      <c r="M959" s="54">
        <f>IF(L959&gt;=0.9,"A+",IF(L959&gt;=0.8,"A",IF(L959&gt;=0.7,"B",IF(L959&gt;=0.6,"C",IF(L959&gt;=0.33,"D","F")))))</f>
        <v/>
      </c>
      <c r="N959" s="54">
        <f>IF(L959&gt;=0.33,"PASS","FAIL")</f>
        <v/>
      </c>
      <c r="O959" s="54">
        <f>L959&gt;=0.33</f>
        <v/>
      </c>
      <c r="P959" s="54">
        <f>RANK(L959,$L$2:$L$1001)</f>
        <v/>
      </c>
      <c r="Q959" s="54">
        <f>SUMPRODUCT(($C$2:$C$1001=C959)*($L$2:$L$1001&gt;L959))+1</f>
        <v/>
      </c>
      <c r="R959" s="57" t="n">
        <v>46091</v>
      </c>
      <c r="S959" s="58" t="n">
        <v>0.3541666666666667</v>
      </c>
      <c r="T959" s="59" t="n">
        <v>0.84</v>
      </c>
      <c r="U959" s="55">
        <f>IF(N959="PASS",IF(L959&gt;=0.9,"Excellent performance","Good, keep improving"),"Needs immediate attention")</f>
        <v/>
      </c>
    </row>
    <row r="960" ht="15" customHeight="1" s="39">
      <c r="A960" s="54" t="inlineStr">
        <is>
          <t>STU0959</t>
        </is>
      </c>
      <c r="B960" s="55" t="inlineStr">
        <is>
          <t>Deepak Rawat</t>
        </is>
      </c>
      <c r="C960" s="54" t="n">
        <v>8</v>
      </c>
      <c r="D960" s="54" t="inlineStr">
        <is>
          <t>B</t>
        </is>
      </c>
      <c r="E960" s="54" t="inlineStr">
        <is>
          <t>Male</t>
        </is>
      </c>
      <c r="F960" s="54" t="n">
        <v>53</v>
      </c>
      <c r="G960" s="54" t="n">
        <v>58</v>
      </c>
      <c r="H960" s="54" t="n">
        <v>59</v>
      </c>
      <c r="I960" s="54" t="n">
        <v>63</v>
      </c>
      <c r="J960" s="54" t="n">
        <v>65</v>
      </c>
      <c r="K960" s="54">
        <f>SUM(F960:J960)</f>
        <v/>
      </c>
      <c r="L960" s="56">
        <f>ROUND(K960/500,4)</f>
        <v/>
      </c>
      <c r="M960" s="54">
        <f>IF(L960&gt;=0.9,"A+",IF(L960&gt;=0.8,"A",IF(L960&gt;=0.7,"B",IF(L960&gt;=0.6,"C",IF(L960&gt;=0.33,"D","F")))))</f>
        <v/>
      </c>
      <c r="N960" s="54">
        <f>IF(L960&gt;=0.33,"PASS","FAIL")</f>
        <v/>
      </c>
      <c r="O960" s="54">
        <f>L960&gt;=0.33</f>
        <v/>
      </c>
      <c r="P960" s="54">
        <f>RANK(L960,$L$2:$L$1001)</f>
        <v/>
      </c>
      <c r="Q960" s="54">
        <f>SUMPRODUCT(($C$2:$C$1001=C960)*($L$2:$L$1001&gt;L960))+1</f>
        <v/>
      </c>
      <c r="R960" s="57" t="n">
        <v>46091</v>
      </c>
      <c r="S960" s="58" t="n">
        <v>0.4375</v>
      </c>
      <c r="T960" s="59" t="n">
        <v>0.957</v>
      </c>
      <c r="U960" s="55">
        <f>IF(N960="PASS",IF(L960&gt;=0.9,"Excellent performance","Good, keep improving"),"Needs immediate attention")</f>
        <v/>
      </c>
    </row>
    <row r="961" ht="15" customHeight="1" s="39">
      <c r="A961" s="54" t="inlineStr">
        <is>
          <t>STU0960</t>
        </is>
      </c>
      <c r="B961" s="55" t="inlineStr">
        <is>
          <t>Pranav Mehta</t>
        </is>
      </c>
      <c r="C961" s="54" t="n">
        <v>9</v>
      </c>
      <c r="D961" s="54" t="inlineStr">
        <is>
          <t>C</t>
        </is>
      </c>
      <c r="E961" s="54" t="inlineStr">
        <is>
          <t>Male</t>
        </is>
      </c>
      <c r="F961" s="54" t="n">
        <v>61</v>
      </c>
      <c r="G961" s="54" t="n">
        <v>65</v>
      </c>
      <c r="H961" s="54" t="n">
        <v>57</v>
      </c>
      <c r="I961" s="54" t="n">
        <v>38</v>
      </c>
      <c r="J961" s="54" t="n">
        <v>65</v>
      </c>
      <c r="K961" s="54">
        <f>SUM(F961:J961)</f>
        <v/>
      </c>
      <c r="L961" s="56">
        <f>ROUND(K961/500,4)</f>
        <v/>
      </c>
      <c r="M961" s="54">
        <f>IF(L961&gt;=0.9,"A+",IF(L961&gt;=0.8,"A",IF(L961&gt;=0.7,"B",IF(L961&gt;=0.6,"C",IF(L961&gt;=0.33,"D","F")))))</f>
        <v/>
      </c>
      <c r="N961" s="54">
        <f>IF(L961&gt;=0.33,"PASS","FAIL")</f>
        <v/>
      </c>
      <c r="O961" s="54">
        <f>L961&gt;=0.33</f>
        <v/>
      </c>
      <c r="P961" s="54">
        <f>RANK(L961,$L$2:$L$1001)</f>
        <v/>
      </c>
      <c r="Q961" s="54">
        <f>SUMPRODUCT(($C$2:$C$1001=C961)*($L$2:$L$1001&gt;L961))+1</f>
        <v/>
      </c>
      <c r="R961" s="57" t="n">
        <v>46091</v>
      </c>
      <c r="S961" s="58" t="n">
        <v>0.53125</v>
      </c>
      <c r="T961" s="59" t="n">
        <v>0.864</v>
      </c>
      <c r="U961" s="55">
        <f>IF(N961="PASS",IF(L961&gt;=0.9,"Excellent performance","Good, keep improving"),"Needs immediate attention")</f>
        <v/>
      </c>
    </row>
    <row r="962" ht="15" customHeight="1" s="39">
      <c r="A962" s="54" t="inlineStr">
        <is>
          <t>STU0961</t>
        </is>
      </c>
      <c r="B962" s="55" t="inlineStr">
        <is>
          <t>Deepak Pathak</t>
        </is>
      </c>
      <c r="C962" s="54" t="n">
        <v>12</v>
      </c>
      <c r="D962" s="54" t="inlineStr">
        <is>
          <t>B</t>
        </is>
      </c>
      <c r="E962" s="54" t="inlineStr">
        <is>
          <t>Male</t>
        </is>
      </c>
      <c r="F962" s="54" t="n">
        <v>81</v>
      </c>
      <c r="G962" s="54" t="n">
        <v>76</v>
      </c>
      <c r="H962" s="54" t="n">
        <v>76</v>
      </c>
      <c r="I962" s="54" t="n">
        <v>68</v>
      </c>
      <c r="J962" s="54" t="n">
        <v>51</v>
      </c>
      <c r="K962" s="54">
        <f>SUM(F962:J962)</f>
        <v/>
      </c>
      <c r="L962" s="56">
        <f>ROUND(K962/500,4)</f>
        <v/>
      </c>
      <c r="M962" s="54">
        <f>IF(L962&gt;=0.9,"A+",IF(L962&gt;=0.8,"A",IF(L962&gt;=0.7,"B",IF(L962&gt;=0.6,"C",IF(L962&gt;=0.33,"D","F")))))</f>
        <v/>
      </c>
      <c r="N962" s="54">
        <f>IF(L962&gt;=0.33,"PASS","FAIL")</f>
        <v/>
      </c>
      <c r="O962" s="54">
        <f>L962&gt;=0.33</f>
        <v/>
      </c>
      <c r="P962" s="54">
        <f>RANK(L962,$L$2:$L$1001)</f>
        <v/>
      </c>
      <c r="Q962" s="54">
        <f>SUMPRODUCT(($C$2:$C$1001=C962)*($L$2:$L$1001&gt;L962))+1</f>
        <v/>
      </c>
      <c r="R962" s="57" t="n">
        <v>46091</v>
      </c>
      <c r="S962" s="58" t="n">
        <v>0.53125</v>
      </c>
      <c r="T962" s="59" t="n">
        <v>0.852</v>
      </c>
      <c r="U962" s="55">
        <f>IF(N962="PASS",IF(L962&gt;=0.9,"Excellent performance","Good, keep improving"),"Needs immediate attention")</f>
        <v/>
      </c>
    </row>
    <row r="963" ht="15" customHeight="1" s="39">
      <c r="A963" s="54" t="inlineStr">
        <is>
          <t>STU0962</t>
        </is>
      </c>
      <c r="B963" s="55" t="inlineStr">
        <is>
          <t>Mahi Kumar</t>
        </is>
      </c>
      <c r="C963" s="54" t="n">
        <v>12</v>
      </c>
      <c r="D963" s="54" t="inlineStr">
        <is>
          <t>C</t>
        </is>
      </c>
      <c r="E963" s="54" t="inlineStr">
        <is>
          <t>Female</t>
        </is>
      </c>
      <c r="F963" s="54" t="n">
        <v>78</v>
      </c>
      <c r="G963" s="54" t="n">
        <v>67</v>
      </c>
      <c r="H963" s="54" t="n">
        <v>67</v>
      </c>
      <c r="I963" s="54" t="n">
        <v>73</v>
      </c>
      <c r="J963" s="54" t="n">
        <v>62</v>
      </c>
      <c r="K963" s="54">
        <f>SUM(F963:J963)</f>
        <v/>
      </c>
      <c r="L963" s="56">
        <f>ROUND(K963/500,4)</f>
        <v/>
      </c>
      <c r="M963" s="54">
        <f>IF(L963&gt;=0.9,"A+",IF(L963&gt;=0.8,"A",IF(L963&gt;=0.7,"B",IF(L963&gt;=0.6,"C",IF(L963&gt;=0.33,"D","F")))))</f>
        <v/>
      </c>
      <c r="N963" s="54">
        <f>IF(L963&gt;=0.33,"PASS","FAIL")</f>
        <v/>
      </c>
      <c r="O963" s="54">
        <f>L963&gt;=0.33</f>
        <v/>
      </c>
      <c r="P963" s="54">
        <f>RANK(L963,$L$2:$L$1001)</f>
        <v/>
      </c>
      <c r="Q963" s="54">
        <f>SUMPRODUCT(($C$2:$C$1001=C963)*($L$2:$L$1001&gt;L963))+1</f>
        <v/>
      </c>
      <c r="R963" s="57" t="n">
        <v>46091</v>
      </c>
      <c r="S963" s="58" t="n">
        <v>0.5</v>
      </c>
      <c r="T963" s="59" t="n">
        <v>0.9389999999999999</v>
      </c>
      <c r="U963" s="55">
        <f>IF(N963="PASS",IF(L963&gt;=0.9,"Excellent performance","Good, keep improving"),"Needs immediate attention")</f>
        <v/>
      </c>
    </row>
    <row r="964" ht="15" customHeight="1" s="39">
      <c r="A964" s="54" t="inlineStr">
        <is>
          <t>STU0963</t>
        </is>
      </c>
      <c r="B964" s="55" t="inlineStr">
        <is>
          <t>Siddharth Banerjee</t>
        </is>
      </c>
      <c r="C964" s="54" t="n">
        <v>10</v>
      </c>
      <c r="D964" s="54" t="inlineStr">
        <is>
          <t>B</t>
        </is>
      </c>
      <c r="E964" s="54" t="inlineStr">
        <is>
          <t>Male</t>
        </is>
      </c>
      <c r="F964" s="54" t="n">
        <v>67</v>
      </c>
      <c r="G964" s="54" t="n">
        <v>74</v>
      </c>
      <c r="H964" s="54" t="n">
        <v>72</v>
      </c>
      <c r="I964" s="54" t="n">
        <v>66</v>
      </c>
      <c r="J964" s="54" t="n">
        <v>70</v>
      </c>
      <c r="K964" s="54">
        <f>SUM(F964:J964)</f>
        <v/>
      </c>
      <c r="L964" s="56">
        <f>ROUND(K964/500,4)</f>
        <v/>
      </c>
      <c r="M964" s="54">
        <f>IF(L964&gt;=0.9,"A+",IF(L964&gt;=0.8,"A",IF(L964&gt;=0.7,"B",IF(L964&gt;=0.6,"C",IF(L964&gt;=0.33,"D","F")))))</f>
        <v/>
      </c>
      <c r="N964" s="54">
        <f>IF(L964&gt;=0.33,"PASS","FAIL")</f>
        <v/>
      </c>
      <c r="O964" s="54">
        <f>L964&gt;=0.33</f>
        <v/>
      </c>
      <c r="P964" s="54">
        <f>RANK(L964,$L$2:$L$1001)</f>
        <v/>
      </c>
      <c r="Q964" s="54">
        <f>SUMPRODUCT(($C$2:$C$1001=C964)*($L$2:$L$1001&gt;L964))+1</f>
        <v/>
      </c>
      <c r="R964" s="57" t="n">
        <v>46091</v>
      </c>
      <c r="S964" s="58" t="n">
        <v>0.3333333333333333</v>
      </c>
      <c r="T964" s="59" t="n">
        <v>0.792</v>
      </c>
      <c r="U964" s="55">
        <f>IF(N964="PASS",IF(L964&gt;=0.9,"Excellent performance","Good, keep improving"),"Needs immediate attention")</f>
        <v/>
      </c>
    </row>
    <row r="965" ht="15" customHeight="1" s="39">
      <c r="A965" s="54" t="inlineStr">
        <is>
          <t>STU0964</t>
        </is>
      </c>
      <c r="B965" s="55" t="inlineStr">
        <is>
          <t>Tara Jain</t>
        </is>
      </c>
      <c r="C965" s="54" t="n">
        <v>12</v>
      </c>
      <c r="D965" s="54" t="inlineStr">
        <is>
          <t>B</t>
        </is>
      </c>
      <c r="E965" s="54" t="inlineStr">
        <is>
          <t>Female</t>
        </is>
      </c>
      <c r="F965" s="54" t="n">
        <v>79</v>
      </c>
      <c r="G965" s="54" t="n">
        <v>70</v>
      </c>
      <c r="H965" s="54" t="n">
        <v>82</v>
      </c>
      <c r="I965" s="54" t="n">
        <v>67</v>
      </c>
      <c r="J965" s="54" t="n">
        <v>68</v>
      </c>
      <c r="K965" s="54">
        <f>SUM(F965:J965)</f>
        <v/>
      </c>
      <c r="L965" s="56">
        <f>ROUND(K965/500,4)</f>
        <v/>
      </c>
      <c r="M965" s="54">
        <f>IF(L965&gt;=0.9,"A+",IF(L965&gt;=0.8,"A",IF(L965&gt;=0.7,"B",IF(L965&gt;=0.6,"C",IF(L965&gt;=0.33,"D","F")))))</f>
        <v/>
      </c>
      <c r="N965" s="54">
        <f>IF(L965&gt;=0.33,"PASS","FAIL")</f>
        <v/>
      </c>
      <c r="O965" s="54">
        <f>L965&gt;=0.33</f>
        <v/>
      </c>
      <c r="P965" s="54">
        <f>RANK(L965,$L$2:$L$1001)</f>
        <v/>
      </c>
      <c r="Q965" s="54">
        <f>SUMPRODUCT(($C$2:$C$1001=C965)*($L$2:$L$1001&gt;L965))+1</f>
        <v/>
      </c>
      <c r="R965" s="57" t="n">
        <v>46091</v>
      </c>
      <c r="S965" s="58" t="n">
        <v>0.4583333333333333</v>
      </c>
      <c r="T965" s="59" t="n">
        <v>0.872</v>
      </c>
      <c r="U965" s="55">
        <f>IF(N965="PASS",IF(L965&gt;=0.9,"Excellent performance","Good, keep improving"),"Needs immediate attention")</f>
        <v/>
      </c>
    </row>
    <row r="966" ht="15" customHeight="1" s="39">
      <c r="A966" s="54" t="inlineStr">
        <is>
          <t>STU0965</t>
        </is>
      </c>
      <c r="B966" s="55" t="inlineStr">
        <is>
          <t>Harsh Tiwari</t>
        </is>
      </c>
      <c r="C966" s="54" t="n">
        <v>3</v>
      </c>
      <c r="D966" s="54" t="inlineStr">
        <is>
          <t>A</t>
        </is>
      </c>
      <c r="E966" s="54" t="inlineStr">
        <is>
          <t>Male</t>
        </is>
      </c>
      <c r="F966" s="54" t="n">
        <v>66</v>
      </c>
      <c r="G966" s="54" t="n">
        <v>77</v>
      </c>
      <c r="H966" s="54" t="n">
        <v>73</v>
      </c>
      <c r="I966" s="54" t="n">
        <v>30</v>
      </c>
      <c r="J966" s="54" t="n">
        <v>57</v>
      </c>
      <c r="K966" s="54">
        <f>SUM(F966:J966)</f>
        <v/>
      </c>
      <c r="L966" s="56">
        <f>ROUND(K966/500,4)</f>
        <v/>
      </c>
      <c r="M966" s="54">
        <f>IF(L966&gt;=0.9,"A+",IF(L966&gt;=0.8,"A",IF(L966&gt;=0.7,"B",IF(L966&gt;=0.6,"C",IF(L966&gt;=0.33,"D","F")))))</f>
        <v/>
      </c>
      <c r="N966" s="54">
        <f>IF(L966&gt;=0.33,"PASS","FAIL")</f>
        <v/>
      </c>
      <c r="O966" s="54">
        <f>L966&gt;=0.33</f>
        <v/>
      </c>
      <c r="P966" s="54">
        <f>RANK(L966,$L$2:$L$1001)</f>
        <v/>
      </c>
      <c r="Q966" s="54">
        <f>SUMPRODUCT(($C$2:$C$1001=C966)*($L$2:$L$1001&gt;L966))+1</f>
        <v/>
      </c>
      <c r="R966" s="57" t="n">
        <v>46091</v>
      </c>
      <c r="S966" s="58" t="n">
        <v>0.5208333333333334</v>
      </c>
      <c r="T966" s="59" t="n">
        <v>0.963</v>
      </c>
      <c r="U966" s="55">
        <f>IF(N966="PASS",IF(L966&gt;=0.9,"Excellent performance","Good, keep improving"),"Needs immediate attention")</f>
        <v/>
      </c>
    </row>
    <row r="967" ht="15" customHeight="1" s="39">
      <c r="A967" s="54" t="inlineStr">
        <is>
          <t>STU0966</t>
        </is>
      </c>
      <c r="B967" s="55" t="inlineStr">
        <is>
          <t>Ojasvi Tiwari</t>
        </is>
      </c>
      <c r="C967" s="54" t="n">
        <v>12</v>
      </c>
      <c r="D967" s="54" t="inlineStr">
        <is>
          <t>C</t>
        </is>
      </c>
      <c r="E967" s="54" t="inlineStr">
        <is>
          <t>Female</t>
        </is>
      </c>
      <c r="F967" s="54" t="n">
        <v>99</v>
      </c>
      <c r="G967" s="54" t="n">
        <v>83</v>
      </c>
      <c r="H967" s="54" t="n">
        <v>56</v>
      </c>
      <c r="I967" s="54" t="n">
        <v>54</v>
      </c>
      <c r="J967" s="54" t="n">
        <v>69</v>
      </c>
      <c r="K967" s="54">
        <f>SUM(F967:J967)</f>
        <v/>
      </c>
      <c r="L967" s="56">
        <f>ROUND(K967/500,4)</f>
        <v/>
      </c>
      <c r="M967" s="54">
        <f>IF(L967&gt;=0.9,"A+",IF(L967&gt;=0.8,"A",IF(L967&gt;=0.7,"B",IF(L967&gt;=0.6,"C",IF(L967&gt;=0.33,"D","F")))))</f>
        <v/>
      </c>
      <c r="N967" s="54">
        <f>IF(L967&gt;=0.33,"PASS","FAIL")</f>
        <v/>
      </c>
      <c r="O967" s="54">
        <f>L967&gt;=0.33</f>
        <v/>
      </c>
      <c r="P967" s="54">
        <f>RANK(L967,$L$2:$L$1001)</f>
        <v/>
      </c>
      <c r="Q967" s="54">
        <f>SUMPRODUCT(($C$2:$C$1001=C967)*($L$2:$L$1001&gt;L967))+1</f>
        <v/>
      </c>
      <c r="R967" s="57" t="n">
        <v>46091</v>
      </c>
      <c r="S967" s="58" t="n">
        <v>0.3645833333333333</v>
      </c>
      <c r="T967" s="59" t="n">
        <v>0.829</v>
      </c>
      <c r="U967" s="55">
        <f>IF(N967="PASS",IF(L967&gt;=0.9,"Excellent performance","Good, keep improving"),"Needs immediate attention")</f>
        <v/>
      </c>
    </row>
    <row r="968" ht="15" customHeight="1" s="39">
      <c r="A968" s="54" t="inlineStr">
        <is>
          <t>STU0967</t>
        </is>
      </c>
      <c r="B968" s="55" t="inlineStr">
        <is>
          <t>Meera Iyer</t>
        </is>
      </c>
      <c r="C968" s="54" t="n">
        <v>5</v>
      </c>
      <c r="D968" s="54" t="inlineStr">
        <is>
          <t>C</t>
        </is>
      </c>
      <c r="E968" s="54" t="inlineStr">
        <is>
          <t>Female</t>
        </is>
      </c>
      <c r="F968" s="54" t="n">
        <v>84</v>
      </c>
      <c r="G968" s="54" t="n">
        <v>84</v>
      </c>
      <c r="H968" s="54" t="n">
        <v>49</v>
      </c>
      <c r="I968" s="54" t="n">
        <v>76</v>
      </c>
      <c r="J968" s="54" t="n">
        <v>75</v>
      </c>
      <c r="K968" s="54">
        <f>SUM(F968:J968)</f>
        <v/>
      </c>
      <c r="L968" s="56">
        <f>ROUND(K968/500,4)</f>
        <v/>
      </c>
      <c r="M968" s="54">
        <f>IF(L968&gt;=0.9,"A+",IF(L968&gt;=0.8,"A",IF(L968&gt;=0.7,"B",IF(L968&gt;=0.6,"C",IF(L968&gt;=0.33,"D","F")))))</f>
        <v/>
      </c>
      <c r="N968" s="54">
        <f>IF(L968&gt;=0.33,"PASS","FAIL")</f>
        <v/>
      </c>
      <c r="O968" s="54">
        <f>L968&gt;=0.33</f>
        <v/>
      </c>
      <c r="P968" s="54">
        <f>RANK(L968,$L$2:$L$1001)</f>
        <v/>
      </c>
      <c r="Q968" s="54">
        <f>SUMPRODUCT(($C$2:$C$1001=C968)*($L$2:$L$1001&gt;L968))+1</f>
        <v/>
      </c>
      <c r="R968" s="57" t="n">
        <v>46091</v>
      </c>
      <c r="S968" s="58" t="n">
        <v>0.4791666666666667</v>
      </c>
      <c r="T968" s="59" t="n">
        <v>0.887</v>
      </c>
      <c r="U968" s="55">
        <f>IF(N968="PASS",IF(L968&gt;=0.9,"Excellent performance","Good, keep improving"),"Needs immediate attention")</f>
        <v/>
      </c>
    </row>
    <row r="969" ht="15" customHeight="1" s="39">
      <c r="A969" s="54" t="inlineStr">
        <is>
          <t>STU0968</t>
        </is>
      </c>
      <c r="B969" s="55" t="inlineStr">
        <is>
          <t>Zaid Pillai</t>
        </is>
      </c>
      <c r="C969" s="54" t="n">
        <v>11</v>
      </c>
      <c r="D969" s="54" t="inlineStr">
        <is>
          <t>C</t>
        </is>
      </c>
      <c r="E969" s="54" t="inlineStr">
        <is>
          <t>Male</t>
        </is>
      </c>
      <c r="F969" s="54" t="n">
        <v>57</v>
      </c>
      <c r="G969" s="54" t="n">
        <v>82</v>
      </c>
      <c r="H969" s="54" t="n">
        <v>83</v>
      </c>
      <c r="I969" s="54" t="n">
        <v>74</v>
      </c>
      <c r="J969" s="54" t="n">
        <v>66</v>
      </c>
      <c r="K969" s="54">
        <f>SUM(F969:J969)</f>
        <v/>
      </c>
      <c r="L969" s="56">
        <f>ROUND(K969/500,4)</f>
        <v/>
      </c>
      <c r="M969" s="54">
        <f>IF(L969&gt;=0.9,"A+",IF(L969&gt;=0.8,"A",IF(L969&gt;=0.7,"B",IF(L969&gt;=0.6,"C",IF(L969&gt;=0.33,"D","F")))))</f>
        <v/>
      </c>
      <c r="N969" s="54">
        <f>IF(L969&gt;=0.33,"PASS","FAIL")</f>
        <v/>
      </c>
      <c r="O969" s="54">
        <f>L969&gt;=0.33</f>
        <v/>
      </c>
      <c r="P969" s="54">
        <f>RANK(L969,$L$2:$L$1001)</f>
        <v/>
      </c>
      <c r="Q969" s="54">
        <f>SUMPRODUCT(($C$2:$C$1001=C969)*($L$2:$L$1001&gt;L969))+1</f>
        <v/>
      </c>
      <c r="R969" s="57" t="n">
        <v>46091</v>
      </c>
      <c r="S969" s="58" t="n">
        <v>0.46875</v>
      </c>
      <c r="T969" s="59" t="n">
        <v>0.849</v>
      </c>
      <c r="U969" s="55">
        <f>IF(N969="PASS",IF(L969&gt;=0.9,"Excellent performance","Good, keep improving"),"Needs immediate attention")</f>
        <v/>
      </c>
    </row>
    <row r="970" ht="15" customHeight="1" s="39">
      <c r="A970" s="54" t="inlineStr">
        <is>
          <t>STU0969</t>
        </is>
      </c>
      <c r="B970" s="55" t="inlineStr">
        <is>
          <t>Vanya Jain</t>
        </is>
      </c>
      <c r="C970" s="54" t="n">
        <v>2</v>
      </c>
      <c r="D970" s="54" t="inlineStr">
        <is>
          <t>D</t>
        </is>
      </c>
      <c r="E970" s="54" t="inlineStr">
        <is>
          <t>Female</t>
        </is>
      </c>
      <c r="F970" s="54" t="n">
        <v>62</v>
      </c>
      <c r="G970" s="54" t="n">
        <v>81</v>
      </c>
      <c r="H970" s="54" t="n">
        <v>64</v>
      </c>
      <c r="I970" s="54" t="n">
        <v>70</v>
      </c>
      <c r="J970" s="54" t="n">
        <v>63</v>
      </c>
      <c r="K970" s="54">
        <f>SUM(F970:J970)</f>
        <v/>
      </c>
      <c r="L970" s="56">
        <f>ROUND(K970/500,4)</f>
        <v/>
      </c>
      <c r="M970" s="54">
        <f>IF(L970&gt;=0.9,"A+",IF(L970&gt;=0.8,"A",IF(L970&gt;=0.7,"B",IF(L970&gt;=0.6,"C",IF(L970&gt;=0.33,"D","F")))))</f>
        <v/>
      </c>
      <c r="N970" s="54">
        <f>IF(L970&gt;=0.33,"PASS","FAIL")</f>
        <v/>
      </c>
      <c r="O970" s="54">
        <f>L970&gt;=0.33</f>
        <v/>
      </c>
      <c r="P970" s="54">
        <f>RANK(L970,$L$2:$L$1001)</f>
        <v/>
      </c>
      <c r="Q970" s="54">
        <f>SUMPRODUCT(($C$2:$C$1001=C970)*($L$2:$L$1001&gt;L970))+1</f>
        <v/>
      </c>
      <c r="R970" s="57" t="n">
        <v>46091</v>
      </c>
      <c r="S970" s="58" t="n">
        <v>0.4375</v>
      </c>
      <c r="T970" s="59" t="n">
        <v>0.928</v>
      </c>
      <c r="U970" s="55">
        <f>IF(N970="PASS",IF(L970&gt;=0.9,"Excellent performance","Good, keep improving"),"Needs immediate attention")</f>
        <v/>
      </c>
    </row>
    <row r="971" ht="15" customHeight="1" s="39">
      <c r="A971" s="54" t="inlineStr">
        <is>
          <t>STU0970</t>
        </is>
      </c>
      <c r="B971" s="55" t="inlineStr">
        <is>
          <t>Uday Pathak</t>
        </is>
      </c>
      <c r="C971" s="54" t="n">
        <v>5</v>
      </c>
      <c r="D971" s="54" t="inlineStr">
        <is>
          <t>B</t>
        </is>
      </c>
      <c r="E971" s="54" t="inlineStr">
        <is>
          <t>Male</t>
        </is>
      </c>
      <c r="F971" s="54" t="n">
        <v>72</v>
      </c>
      <c r="G971" s="54" t="n">
        <v>76</v>
      </c>
      <c r="H971" s="54" t="n">
        <v>80</v>
      </c>
      <c r="I971" s="54" t="n">
        <v>40</v>
      </c>
      <c r="J971" s="54" t="n">
        <v>69</v>
      </c>
      <c r="K971" s="54">
        <f>SUM(F971:J971)</f>
        <v/>
      </c>
      <c r="L971" s="56">
        <f>ROUND(K971/500,4)</f>
        <v/>
      </c>
      <c r="M971" s="54">
        <f>IF(L971&gt;=0.9,"A+",IF(L971&gt;=0.8,"A",IF(L971&gt;=0.7,"B",IF(L971&gt;=0.6,"C",IF(L971&gt;=0.33,"D","F")))))</f>
        <v/>
      </c>
      <c r="N971" s="54">
        <f>IF(L971&gt;=0.33,"PASS","FAIL")</f>
        <v/>
      </c>
      <c r="O971" s="54">
        <f>L971&gt;=0.33</f>
        <v/>
      </c>
      <c r="P971" s="54">
        <f>RANK(L971,$L$2:$L$1001)</f>
        <v/>
      </c>
      <c r="Q971" s="54">
        <f>SUMPRODUCT(($C$2:$C$1001=C971)*($L$2:$L$1001&gt;L971))+1</f>
        <v/>
      </c>
      <c r="R971" s="57" t="n">
        <v>46091</v>
      </c>
      <c r="S971" s="58" t="n">
        <v>0.4375</v>
      </c>
      <c r="T971" s="59" t="n">
        <v>0.775</v>
      </c>
      <c r="U971" s="55">
        <f>IF(N971="PASS",IF(L971&gt;=0.9,"Excellent performance","Good, keep improving"),"Needs immediate attention")</f>
        <v/>
      </c>
    </row>
    <row r="972" ht="15" customHeight="1" s="39">
      <c r="A972" s="54" t="inlineStr">
        <is>
          <t>STU0971</t>
        </is>
      </c>
      <c r="B972" s="55" t="inlineStr">
        <is>
          <t>Devansh Sharma</t>
        </is>
      </c>
      <c r="C972" s="54" t="n">
        <v>3</v>
      </c>
      <c r="D972" s="54" t="inlineStr">
        <is>
          <t>B</t>
        </is>
      </c>
      <c r="E972" s="54" t="inlineStr">
        <is>
          <t>Male</t>
        </is>
      </c>
      <c r="F972" s="54" t="n">
        <v>73</v>
      </c>
      <c r="G972" s="54" t="n">
        <v>82</v>
      </c>
      <c r="H972" s="54" t="n">
        <v>70</v>
      </c>
      <c r="I972" s="54" t="n">
        <v>62</v>
      </c>
      <c r="J972" s="54" t="n">
        <v>75</v>
      </c>
      <c r="K972" s="54">
        <f>SUM(F972:J972)</f>
        <v/>
      </c>
      <c r="L972" s="56">
        <f>ROUND(K972/500,4)</f>
        <v/>
      </c>
      <c r="M972" s="54">
        <f>IF(L972&gt;=0.9,"A+",IF(L972&gt;=0.8,"A",IF(L972&gt;=0.7,"B",IF(L972&gt;=0.6,"C",IF(L972&gt;=0.33,"D","F")))))</f>
        <v/>
      </c>
      <c r="N972" s="54">
        <f>IF(L972&gt;=0.33,"PASS","FAIL")</f>
        <v/>
      </c>
      <c r="O972" s="54">
        <f>L972&gt;=0.33</f>
        <v/>
      </c>
      <c r="P972" s="54">
        <f>RANK(L972,$L$2:$L$1001)</f>
        <v/>
      </c>
      <c r="Q972" s="54">
        <f>SUMPRODUCT(($C$2:$C$1001=C972)*($L$2:$L$1001&gt;L972))+1</f>
        <v/>
      </c>
      <c r="R972" s="57" t="n">
        <v>46091</v>
      </c>
      <c r="S972" s="58" t="n">
        <v>0.40625</v>
      </c>
      <c r="T972" s="59" t="n">
        <v>0.88</v>
      </c>
      <c r="U972" s="55">
        <f>IF(N972="PASS",IF(L972&gt;=0.9,"Excellent performance","Good, keep improving"),"Needs immediate attention")</f>
        <v/>
      </c>
    </row>
    <row r="973" ht="15" customHeight="1" s="39">
      <c r="A973" s="54" t="inlineStr">
        <is>
          <t>STU0972</t>
        </is>
      </c>
      <c r="B973" s="55" t="inlineStr">
        <is>
          <t>Aarav Tiwari</t>
        </is>
      </c>
      <c r="C973" s="54" t="n">
        <v>7</v>
      </c>
      <c r="D973" s="54" t="inlineStr">
        <is>
          <t>A</t>
        </is>
      </c>
      <c r="E973" s="54" t="inlineStr">
        <is>
          <t>Male</t>
        </is>
      </c>
      <c r="F973" s="54" t="n">
        <v>84</v>
      </c>
      <c r="G973" s="54" t="n">
        <v>85</v>
      </c>
      <c r="H973" s="54" t="n">
        <v>82</v>
      </c>
      <c r="I973" s="54" t="n">
        <v>85</v>
      </c>
      <c r="J973" s="54" t="n">
        <v>96</v>
      </c>
      <c r="K973" s="54">
        <f>SUM(F973:J973)</f>
        <v/>
      </c>
      <c r="L973" s="56">
        <f>ROUND(K973/500,4)</f>
        <v/>
      </c>
      <c r="M973" s="54">
        <f>IF(L973&gt;=0.9,"A+",IF(L973&gt;=0.8,"A",IF(L973&gt;=0.7,"B",IF(L973&gt;=0.6,"C",IF(L973&gt;=0.33,"D","F")))))</f>
        <v/>
      </c>
      <c r="N973" s="54">
        <f>IF(L973&gt;=0.33,"PASS","FAIL")</f>
        <v/>
      </c>
      <c r="O973" s="54">
        <f>L973&gt;=0.33</f>
        <v/>
      </c>
      <c r="P973" s="54">
        <f>RANK(L973,$L$2:$L$1001)</f>
        <v/>
      </c>
      <c r="Q973" s="54">
        <f>SUMPRODUCT(($C$2:$C$1001=C973)*($L$2:$L$1001&gt;L973))+1</f>
        <v/>
      </c>
      <c r="R973" s="57" t="n">
        <v>46091</v>
      </c>
      <c r="S973" s="58" t="n">
        <v>0.53125</v>
      </c>
      <c r="T973" s="59" t="n">
        <v>0.805</v>
      </c>
      <c r="U973" s="55">
        <f>IF(N973="PASS",IF(L973&gt;=0.9,"Excellent performance","Good, keep improving"),"Needs immediate attention")</f>
        <v/>
      </c>
    </row>
    <row r="974" ht="15" customHeight="1" s="39">
      <c r="A974" s="54" t="inlineStr">
        <is>
          <t>STU0973</t>
        </is>
      </c>
      <c r="B974" s="55" t="inlineStr">
        <is>
          <t>Kartik Mukherjee</t>
        </is>
      </c>
      <c r="C974" s="54" t="n">
        <v>8</v>
      </c>
      <c r="D974" s="54" t="inlineStr">
        <is>
          <t>B</t>
        </is>
      </c>
      <c r="E974" s="54" t="inlineStr">
        <is>
          <t>Male</t>
        </is>
      </c>
      <c r="F974" s="54" t="n">
        <v>62</v>
      </c>
      <c r="G974" s="54" t="n">
        <v>59</v>
      </c>
      <c r="H974" s="54" t="n">
        <v>90</v>
      </c>
      <c r="I974" s="54" t="n">
        <v>49</v>
      </c>
      <c r="J974" s="54" t="n">
        <v>82</v>
      </c>
      <c r="K974" s="54">
        <f>SUM(F974:J974)</f>
        <v/>
      </c>
      <c r="L974" s="56">
        <f>ROUND(K974/500,4)</f>
        <v/>
      </c>
      <c r="M974" s="54">
        <f>IF(L974&gt;=0.9,"A+",IF(L974&gt;=0.8,"A",IF(L974&gt;=0.7,"B",IF(L974&gt;=0.6,"C",IF(L974&gt;=0.33,"D","F")))))</f>
        <v/>
      </c>
      <c r="N974" s="54">
        <f>IF(L974&gt;=0.33,"PASS","FAIL")</f>
        <v/>
      </c>
      <c r="O974" s="54">
        <f>L974&gt;=0.33</f>
        <v/>
      </c>
      <c r="P974" s="54">
        <f>RANK(L974,$L$2:$L$1001)</f>
        <v/>
      </c>
      <c r="Q974" s="54">
        <f>SUMPRODUCT(($C$2:$C$1001=C974)*($L$2:$L$1001&gt;L974))+1</f>
        <v/>
      </c>
      <c r="R974" s="57" t="n">
        <v>46091</v>
      </c>
      <c r="S974" s="58" t="n">
        <v>0.3854166666666667</v>
      </c>
      <c r="T974" s="59" t="n">
        <v>0.757</v>
      </c>
      <c r="U974" s="55">
        <f>IF(N974="PASS",IF(L974&gt;=0.9,"Excellent performance","Good, keep improving"),"Needs immediate attention")</f>
        <v/>
      </c>
    </row>
    <row r="975" ht="15" customHeight="1" s="39">
      <c r="A975" s="54" t="inlineStr">
        <is>
          <t>STU0974</t>
        </is>
      </c>
      <c r="B975" s="55" t="inlineStr">
        <is>
          <t>Divya Agarwal</t>
        </is>
      </c>
      <c r="C975" s="54" t="n">
        <v>4</v>
      </c>
      <c r="D975" s="54" t="inlineStr">
        <is>
          <t>C</t>
        </is>
      </c>
      <c r="E975" s="54" t="inlineStr">
        <is>
          <t>Female</t>
        </is>
      </c>
      <c r="F975" s="54" t="n">
        <v>81</v>
      </c>
      <c r="G975" s="54" t="n">
        <v>68</v>
      </c>
      <c r="H975" s="54" t="n">
        <v>70</v>
      </c>
      <c r="I975" s="54" t="n">
        <v>89</v>
      </c>
      <c r="J975" s="54" t="n">
        <v>65</v>
      </c>
      <c r="K975" s="54">
        <f>SUM(F975:J975)</f>
        <v/>
      </c>
      <c r="L975" s="56">
        <f>ROUND(K975/500,4)</f>
        <v/>
      </c>
      <c r="M975" s="54">
        <f>IF(L975&gt;=0.9,"A+",IF(L975&gt;=0.8,"A",IF(L975&gt;=0.7,"B",IF(L975&gt;=0.6,"C",IF(L975&gt;=0.33,"D","F")))))</f>
        <v/>
      </c>
      <c r="N975" s="54">
        <f>IF(L975&gt;=0.33,"PASS","FAIL")</f>
        <v/>
      </c>
      <c r="O975" s="54">
        <f>L975&gt;=0.33</f>
        <v/>
      </c>
      <c r="P975" s="54">
        <f>RANK(L975,$L$2:$L$1001)</f>
        <v/>
      </c>
      <c r="Q975" s="54">
        <f>SUMPRODUCT(($C$2:$C$1001=C975)*($L$2:$L$1001&gt;L975))+1</f>
        <v/>
      </c>
      <c r="R975" s="57" t="n">
        <v>46091</v>
      </c>
      <c r="S975" s="58" t="n">
        <v>0.3541666666666667</v>
      </c>
      <c r="T975" s="59" t="n">
        <v>0.985</v>
      </c>
      <c r="U975" s="55">
        <f>IF(N975="PASS",IF(L975&gt;=0.9,"Excellent performance","Good, keep improving"),"Needs immediate attention")</f>
        <v/>
      </c>
    </row>
    <row r="976" ht="15" customHeight="1" s="39">
      <c r="A976" s="54" t="inlineStr">
        <is>
          <t>STU0975</t>
        </is>
      </c>
      <c r="B976" s="55" t="inlineStr">
        <is>
          <t>Kartik Verma</t>
        </is>
      </c>
      <c r="C976" s="54" t="n">
        <v>1</v>
      </c>
      <c r="D976" s="54" t="inlineStr">
        <is>
          <t>D</t>
        </is>
      </c>
      <c r="E976" s="54" t="inlineStr">
        <is>
          <t>Male</t>
        </is>
      </c>
      <c r="F976" s="54" t="n">
        <v>60</v>
      </c>
      <c r="G976" s="54" t="n">
        <v>75</v>
      </c>
      <c r="H976" s="54" t="n">
        <v>64</v>
      </c>
      <c r="I976" s="54" t="n">
        <v>68</v>
      </c>
      <c r="J976" s="54" t="n">
        <v>71</v>
      </c>
      <c r="K976" s="54">
        <f>SUM(F976:J976)</f>
        <v/>
      </c>
      <c r="L976" s="56">
        <f>ROUND(K976/500,4)</f>
        <v/>
      </c>
      <c r="M976" s="54">
        <f>IF(L976&gt;=0.9,"A+",IF(L976&gt;=0.8,"A",IF(L976&gt;=0.7,"B",IF(L976&gt;=0.6,"C",IF(L976&gt;=0.33,"D","F")))))</f>
        <v/>
      </c>
      <c r="N976" s="54">
        <f>IF(L976&gt;=0.33,"PASS","FAIL")</f>
        <v/>
      </c>
      <c r="O976" s="54">
        <f>L976&gt;=0.33</f>
        <v/>
      </c>
      <c r="P976" s="54">
        <f>RANK(L976,$L$2:$L$1001)</f>
        <v/>
      </c>
      <c r="Q976" s="54">
        <f>SUMPRODUCT(($C$2:$C$1001=C976)*($L$2:$L$1001&gt;L976))+1</f>
        <v/>
      </c>
      <c r="R976" s="57" t="n">
        <v>46091</v>
      </c>
      <c r="S976" s="58" t="n">
        <v>0.40625</v>
      </c>
      <c r="T976" s="59" t="n">
        <v>0.794</v>
      </c>
      <c r="U976" s="55">
        <f>IF(N976="PASS",IF(L976&gt;=0.9,"Excellent performance","Good, keep improving"),"Needs immediate attention")</f>
        <v/>
      </c>
    </row>
    <row r="977" ht="15" customHeight="1" s="39">
      <c r="A977" s="54" t="inlineStr">
        <is>
          <t>STU0976</t>
        </is>
      </c>
      <c r="B977" s="55" t="inlineStr">
        <is>
          <t>Navya Ahluwalia</t>
        </is>
      </c>
      <c r="C977" s="54" t="n">
        <v>9</v>
      </c>
      <c r="D977" s="54" t="inlineStr">
        <is>
          <t>C</t>
        </is>
      </c>
      <c r="E977" s="54" t="inlineStr">
        <is>
          <t>Female</t>
        </is>
      </c>
      <c r="F977" s="54" t="n">
        <v>64</v>
      </c>
      <c r="G977" s="54" t="n">
        <v>48</v>
      </c>
      <c r="H977" s="54" t="n">
        <v>49</v>
      </c>
      <c r="I977" s="54" t="n">
        <v>80</v>
      </c>
      <c r="J977" s="54" t="n">
        <v>76</v>
      </c>
      <c r="K977" s="54">
        <f>SUM(F977:J977)</f>
        <v/>
      </c>
      <c r="L977" s="56">
        <f>ROUND(K977/500,4)</f>
        <v/>
      </c>
      <c r="M977" s="54">
        <f>IF(L977&gt;=0.9,"A+",IF(L977&gt;=0.8,"A",IF(L977&gt;=0.7,"B",IF(L977&gt;=0.6,"C",IF(L977&gt;=0.33,"D","F")))))</f>
        <v/>
      </c>
      <c r="N977" s="54">
        <f>IF(L977&gt;=0.33,"PASS","FAIL")</f>
        <v/>
      </c>
      <c r="O977" s="54">
        <f>L977&gt;=0.33</f>
        <v/>
      </c>
      <c r="P977" s="54">
        <f>RANK(L977,$L$2:$L$1001)</f>
        <v/>
      </c>
      <c r="Q977" s="54">
        <f>SUMPRODUCT(($C$2:$C$1001=C977)*($L$2:$L$1001&gt;L977))+1</f>
        <v/>
      </c>
      <c r="R977" s="57" t="n">
        <v>46091</v>
      </c>
      <c r="S977" s="58" t="n">
        <v>0.5208333333333334</v>
      </c>
      <c r="T977" s="59" t="n">
        <v>0.862</v>
      </c>
      <c r="U977" s="55">
        <f>IF(N977="PASS",IF(L977&gt;=0.9,"Excellent performance","Good, keep improving"),"Needs immediate attention")</f>
        <v/>
      </c>
    </row>
    <row r="978" ht="15" customHeight="1" s="39">
      <c r="A978" s="54" t="inlineStr">
        <is>
          <t>STU0977</t>
        </is>
      </c>
      <c r="B978" s="55" t="inlineStr">
        <is>
          <t>Kajal Ahluwalia</t>
        </is>
      </c>
      <c r="C978" s="54" t="n">
        <v>3</v>
      </c>
      <c r="D978" s="54" t="inlineStr">
        <is>
          <t>D</t>
        </is>
      </c>
      <c r="E978" s="54" t="inlineStr">
        <is>
          <t>Female</t>
        </is>
      </c>
      <c r="F978" s="54" t="n">
        <v>86</v>
      </c>
      <c r="G978" s="54" t="n">
        <v>74</v>
      </c>
      <c r="H978" s="54" t="n">
        <v>73</v>
      </c>
      <c r="I978" s="54" t="n">
        <v>81</v>
      </c>
      <c r="J978" s="54" t="n">
        <v>77</v>
      </c>
      <c r="K978" s="54">
        <f>SUM(F978:J978)</f>
        <v/>
      </c>
      <c r="L978" s="56">
        <f>ROUND(K978/500,4)</f>
        <v/>
      </c>
      <c r="M978" s="54">
        <f>IF(L978&gt;=0.9,"A+",IF(L978&gt;=0.8,"A",IF(L978&gt;=0.7,"B",IF(L978&gt;=0.6,"C",IF(L978&gt;=0.33,"D","F")))))</f>
        <v/>
      </c>
      <c r="N978" s="54">
        <f>IF(L978&gt;=0.33,"PASS","FAIL")</f>
        <v/>
      </c>
      <c r="O978" s="54">
        <f>L978&gt;=0.33</f>
        <v/>
      </c>
      <c r="P978" s="54">
        <f>RANK(L978,$L$2:$L$1001)</f>
        <v/>
      </c>
      <c r="Q978" s="54">
        <f>SUMPRODUCT(($C$2:$C$1001=C978)*($L$2:$L$1001&gt;L978))+1</f>
        <v/>
      </c>
      <c r="R978" s="57" t="n">
        <v>46091</v>
      </c>
      <c r="S978" s="58" t="n">
        <v>0.4479166666666667</v>
      </c>
      <c r="T978" s="59" t="n">
        <v>0.751</v>
      </c>
      <c r="U978" s="55">
        <f>IF(N978="PASS",IF(L978&gt;=0.9,"Excellent performance","Good, keep improving"),"Needs immediate attention")</f>
        <v/>
      </c>
    </row>
    <row r="979" ht="15" customHeight="1" s="39">
      <c r="A979" s="54" t="inlineStr">
        <is>
          <t>STU0978</t>
        </is>
      </c>
      <c r="B979" s="55" t="inlineStr">
        <is>
          <t>Gauri Chopra</t>
        </is>
      </c>
      <c r="C979" s="54" t="n">
        <v>3</v>
      </c>
      <c r="D979" s="54" t="inlineStr">
        <is>
          <t>D</t>
        </is>
      </c>
      <c r="E979" s="54" t="inlineStr">
        <is>
          <t>Female</t>
        </is>
      </c>
      <c r="F979" s="54" t="n">
        <v>77</v>
      </c>
      <c r="G979" s="54" t="n">
        <v>94</v>
      </c>
      <c r="H979" s="54" t="n">
        <v>95</v>
      </c>
      <c r="I979" s="54" t="n">
        <v>86</v>
      </c>
      <c r="J979" s="54" t="n">
        <v>96</v>
      </c>
      <c r="K979" s="54">
        <f>SUM(F979:J979)</f>
        <v/>
      </c>
      <c r="L979" s="56">
        <f>ROUND(K979/500,4)</f>
        <v/>
      </c>
      <c r="M979" s="54">
        <f>IF(L979&gt;=0.9,"A+",IF(L979&gt;=0.8,"A",IF(L979&gt;=0.7,"B",IF(L979&gt;=0.6,"C",IF(L979&gt;=0.33,"D","F")))))</f>
        <v/>
      </c>
      <c r="N979" s="54">
        <f>IF(L979&gt;=0.33,"PASS","FAIL")</f>
        <v/>
      </c>
      <c r="O979" s="54">
        <f>L979&gt;=0.33</f>
        <v/>
      </c>
      <c r="P979" s="54">
        <f>RANK(L979,$L$2:$L$1001)</f>
        <v/>
      </c>
      <c r="Q979" s="54">
        <f>SUMPRODUCT(($C$2:$C$1001=C979)*($L$2:$L$1001&gt;L979))+1</f>
        <v/>
      </c>
      <c r="R979" s="57" t="n">
        <v>46091</v>
      </c>
      <c r="S979" s="58" t="n">
        <v>0.5</v>
      </c>
      <c r="T979" s="59" t="n">
        <v>0.842</v>
      </c>
      <c r="U979" s="55">
        <f>IF(N979="PASS",IF(L979&gt;=0.9,"Excellent performance","Good, keep improving"),"Needs immediate attention")</f>
        <v/>
      </c>
    </row>
    <row r="980" ht="15" customHeight="1" s="39">
      <c r="A980" s="54" t="inlineStr">
        <is>
          <t>STU0979</t>
        </is>
      </c>
      <c r="B980" s="55" t="inlineStr">
        <is>
          <t>Aarav Chopra</t>
        </is>
      </c>
      <c r="C980" s="54" t="n">
        <v>9</v>
      </c>
      <c r="D980" s="54" t="inlineStr">
        <is>
          <t>A</t>
        </is>
      </c>
      <c r="E980" s="54" t="inlineStr">
        <is>
          <t>Male</t>
        </is>
      </c>
      <c r="F980" s="54" t="n">
        <v>42</v>
      </c>
      <c r="G980" s="54" t="n">
        <v>70</v>
      </c>
      <c r="H980" s="54" t="n">
        <v>78</v>
      </c>
      <c r="I980" s="54" t="n">
        <v>76</v>
      </c>
      <c r="J980" s="54" t="n">
        <v>72</v>
      </c>
      <c r="K980" s="54">
        <f>SUM(F980:J980)</f>
        <v/>
      </c>
      <c r="L980" s="56">
        <f>ROUND(K980/500,4)</f>
        <v/>
      </c>
      <c r="M980" s="54">
        <f>IF(L980&gt;=0.9,"A+",IF(L980&gt;=0.8,"A",IF(L980&gt;=0.7,"B",IF(L980&gt;=0.6,"C",IF(L980&gt;=0.33,"D","F")))))</f>
        <v/>
      </c>
      <c r="N980" s="54">
        <f>IF(L980&gt;=0.33,"PASS","FAIL")</f>
        <v/>
      </c>
      <c r="O980" s="54">
        <f>L980&gt;=0.33</f>
        <v/>
      </c>
      <c r="P980" s="54">
        <f>RANK(L980,$L$2:$L$1001)</f>
        <v/>
      </c>
      <c r="Q980" s="54">
        <f>SUMPRODUCT(($C$2:$C$1001=C980)*($L$2:$L$1001&gt;L980))+1</f>
        <v/>
      </c>
      <c r="R980" s="57" t="n">
        <v>46091</v>
      </c>
      <c r="S980" s="58" t="n">
        <v>0.3645833333333333</v>
      </c>
      <c r="T980" s="59" t="n">
        <v>0.761</v>
      </c>
      <c r="U980" s="55">
        <f>IF(N980="PASS",IF(L980&gt;=0.9,"Excellent performance","Good, keep improving"),"Needs immediate attention")</f>
        <v/>
      </c>
    </row>
    <row r="981" ht="15" customHeight="1" s="39">
      <c r="A981" s="54" t="inlineStr">
        <is>
          <t>STU0980</t>
        </is>
      </c>
      <c r="B981" s="55" t="inlineStr">
        <is>
          <t>Vihaan Desai</t>
        </is>
      </c>
      <c r="C981" s="54" t="n">
        <v>12</v>
      </c>
      <c r="D981" s="54" t="inlineStr">
        <is>
          <t>A</t>
        </is>
      </c>
      <c r="E981" s="54" t="inlineStr">
        <is>
          <t>Male</t>
        </is>
      </c>
      <c r="F981" s="54" t="n">
        <v>100</v>
      </c>
      <c r="G981" s="54" t="n">
        <v>82</v>
      </c>
      <c r="H981" s="54" t="n">
        <v>88</v>
      </c>
      <c r="I981" s="54" t="n">
        <v>94</v>
      </c>
      <c r="J981" s="54" t="n">
        <v>92</v>
      </c>
      <c r="K981" s="54">
        <f>SUM(F981:J981)</f>
        <v/>
      </c>
      <c r="L981" s="56">
        <f>ROUND(K981/500,4)</f>
        <v/>
      </c>
      <c r="M981" s="54">
        <f>IF(L981&gt;=0.9,"A+",IF(L981&gt;=0.8,"A",IF(L981&gt;=0.7,"B",IF(L981&gt;=0.6,"C",IF(L981&gt;=0.33,"D","F")))))</f>
        <v/>
      </c>
      <c r="N981" s="54">
        <f>IF(L981&gt;=0.33,"PASS","FAIL")</f>
        <v/>
      </c>
      <c r="O981" s="54">
        <f>L981&gt;=0.33</f>
        <v/>
      </c>
      <c r="P981" s="54">
        <f>RANK(L981,$L$2:$L$1001)</f>
        <v/>
      </c>
      <c r="Q981" s="54">
        <f>SUMPRODUCT(($C$2:$C$1001=C981)*($L$2:$L$1001&gt;L981))+1</f>
        <v/>
      </c>
      <c r="R981" s="57" t="n">
        <v>46091</v>
      </c>
      <c r="S981" s="58" t="n">
        <v>0.34375</v>
      </c>
      <c r="T981" s="59" t="n">
        <v>0.823</v>
      </c>
      <c r="U981" s="55">
        <f>IF(N981="PASS",IF(L981&gt;=0.9,"Excellent performance","Good, keep improving"),"Needs immediate attention")</f>
        <v/>
      </c>
    </row>
    <row r="982" ht="15" customHeight="1" s="39">
      <c r="A982" s="54" t="inlineStr">
        <is>
          <t>STU0981</t>
        </is>
      </c>
      <c r="B982" s="55" t="inlineStr">
        <is>
          <t>Navya Sethi</t>
        </is>
      </c>
      <c r="C982" s="54" t="n">
        <v>2</v>
      </c>
      <c r="D982" s="54" t="inlineStr">
        <is>
          <t>C</t>
        </is>
      </c>
      <c r="E982" s="54" t="inlineStr">
        <is>
          <t>Female</t>
        </is>
      </c>
      <c r="F982" s="54" t="n">
        <v>97</v>
      </c>
      <c r="G982" s="54" t="n">
        <v>98</v>
      </c>
      <c r="H982" s="54" t="n">
        <v>89</v>
      </c>
      <c r="I982" s="54" t="n">
        <v>95</v>
      </c>
      <c r="J982" s="54" t="n">
        <v>74</v>
      </c>
      <c r="K982" s="54">
        <f>SUM(F982:J982)</f>
        <v/>
      </c>
      <c r="L982" s="56">
        <f>ROUND(K982/500,4)</f>
        <v/>
      </c>
      <c r="M982" s="54">
        <f>IF(L982&gt;=0.9,"A+",IF(L982&gt;=0.8,"A",IF(L982&gt;=0.7,"B",IF(L982&gt;=0.6,"C",IF(L982&gt;=0.33,"D","F")))))</f>
        <v/>
      </c>
      <c r="N982" s="54">
        <f>IF(L982&gt;=0.33,"PASS","FAIL")</f>
        <v/>
      </c>
      <c r="O982" s="54">
        <f>L982&gt;=0.33</f>
        <v/>
      </c>
      <c r="P982" s="54">
        <f>RANK(L982,$L$2:$L$1001)</f>
        <v/>
      </c>
      <c r="Q982" s="54">
        <f>SUMPRODUCT(($C$2:$C$1001=C982)*($L$2:$L$1001&gt;L982))+1</f>
        <v/>
      </c>
      <c r="R982" s="57" t="n">
        <v>46091</v>
      </c>
      <c r="S982" s="58" t="n">
        <v>0.34375</v>
      </c>
      <c r="T982" s="59" t="n">
        <v>0.965</v>
      </c>
      <c r="U982" s="55">
        <f>IF(N982="PASS",IF(L982&gt;=0.9,"Excellent performance","Good, keep improving"),"Needs immediate attention")</f>
        <v/>
      </c>
    </row>
    <row r="983" ht="15" customHeight="1" s="39">
      <c r="A983" s="54" t="inlineStr">
        <is>
          <t>STU0982</t>
        </is>
      </c>
      <c r="B983" s="55" t="inlineStr">
        <is>
          <t>Heer Mukherjee</t>
        </is>
      </c>
      <c r="C983" s="54" t="n">
        <v>8</v>
      </c>
      <c r="D983" s="54" t="inlineStr">
        <is>
          <t>A</t>
        </is>
      </c>
      <c r="E983" s="54" t="inlineStr">
        <is>
          <t>Female</t>
        </is>
      </c>
      <c r="F983" s="54" t="n">
        <v>68</v>
      </c>
      <c r="G983" s="54" t="n">
        <v>79</v>
      </c>
      <c r="H983" s="54" t="n">
        <v>59</v>
      </c>
      <c r="I983" s="54" t="n">
        <v>58</v>
      </c>
      <c r="J983" s="54" t="n">
        <v>80</v>
      </c>
      <c r="K983" s="54">
        <f>SUM(F983:J983)</f>
        <v/>
      </c>
      <c r="L983" s="56">
        <f>ROUND(K983/500,4)</f>
        <v/>
      </c>
      <c r="M983" s="54">
        <f>IF(L983&gt;=0.9,"A+",IF(L983&gt;=0.8,"A",IF(L983&gt;=0.7,"B",IF(L983&gt;=0.6,"C",IF(L983&gt;=0.33,"D","F")))))</f>
        <v/>
      </c>
      <c r="N983" s="54">
        <f>IF(L983&gt;=0.33,"PASS","FAIL")</f>
        <v/>
      </c>
      <c r="O983" s="54">
        <f>L983&gt;=0.33</f>
        <v/>
      </c>
      <c r="P983" s="54">
        <f>RANK(L983,$L$2:$L$1001)</f>
        <v/>
      </c>
      <c r="Q983" s="54">
        <f>SUMPRODUCT(($C$2:$C$1001=C983)*($L$2:$L$1001&gt;L983))+1</f>
        <v/>
      </c>
      <c r="R983" s="57" t="n">
        <v>46091</v>
      </c>
      <c r="S983" s="58" t="n">
        <v>0.4895833333333333</v>
      </c>
      <c r="T983" s="59" t="n">
        <v>0.846</v>
      </c>
      <c r="U983" s="55">
        <f>IF(N983="PASS",IF(L983&gt;=0.9,"Excellent performance","Good, keep improving"),"Needs immediate attention")</f>
        <v/>
      </c>
    </row>
    <row r="984" ht="15" customHeight="1" s="39">
      <c r="A984" s="54" t="inlineStr">
        <is>
          <t>STU0983</t>
        </is>
      </c>
      <c r="B984" s="55" t="inlineStr">
        <is>
          <t>Aarav Sen</t>
        </is>
      </c>
      <c r="C984" s="54" t="n">
        <v>11</v>
      </c>
      <c r="D984" s="54" t="inlineStr">
        <is>
          <t>C</t>
        </is>
      </c>
      <c r="E984" s="54" t="inlineStr">
        <is>
          <t>Male</t>
        </is>
      </c>
      <c r="F984" s="54" t="n">
        <v>82</v>
      </c>
      <c r="G984" s="54" t="n">
        <v>95</v>
      </c>
      <c r="H984" s="54" t="n">
        <v>83</v>
      </c>
      <c r="I984" s="54" t="n">
        <v>85</v>
      </c>
      <c r="J984" s="54" t="n">
        <v>91</v>
      </c>
      <c r="K984" s="54">
        <f>SUM(F984:J984)</f>
        <v/>
      </c>
      <c r="L984" s="56">
        <f>ROUND(K984/500,4)</f>
        <v/>
      </c>
      <c r="M984" s="54">
        <f>IF(L984&gt;=0.9,"A+",IF(L984&gt;=0.8,"A",IF(L984&gt;=0.7,"B",IF(L984&gt;=0.6,"C",IF(L984&gt;=0.33,"D","F")))))</f>
        <v/>
      </c>
      <c r="N984" s="54">
        <f>IF(L984&gt;=0.33,"PASS","FAIL")</f>
        <v/>
      </c>
      <c r="O984" s="54">
        <f>L984&gt;=0.33</f>
        <v/>
      </c>
      <c r="P984" s="54">
        <f>RANK(L984,$L$2:$L$1001)</f>
        <v/>
      </c>
      <c r="Q984" s="54">
        <f>SUMPRODUCT(($C$2:$C$1001=C984)*($L$2:$L$1001&gt;L984))+1</f>
        <v/>
      </c>
      <c r="R984" s="57" t="n">
        <v>46091</v>
      </c>
      <c r="S984" s="58" t="n">
        <v>0.3541666666666667</v>
      </c>
      <c r="T984" s="59" t="n">
        <v>0.923</v>
      </c>
      <c r="U984" s="55">
        <f>IF(N984="PASS",IF(L984&gt;=0.9,"Excellent performance","Good, keep improving"),"Needs immediate attention")</f>
        <v/>
      </c>
    </row>
    <row r="985" ht="15" customHeight="1" s="39">
      <c r="A985" s="54" t="inlineStr">
        <is>
          <t>STU0984</t>
        </is>
      </c>
      <c r="B985" s="55" t="inlineStr">
        <is>
          <t>Zoya Desai</t>
        </is>
      </c>
      <c r="C985" s="54" t="n">
        <v>1</v>
      </c>
      <c r="D985" s="54" t="inlineStr">
        <is>
          <t>A</t>
        </is>
      </c>
      <c r="E985" s="54" t="inlineStr">
        <is>
          <t>Female</t>
        </is>
      </c>
      <c r="F985" s="54" t="n">
        <v>26</v>
      </c>
      <c r="G985" s="54" t="n">
        <v>22</v>
      </c>
      <c r="H985" s="54" t="n">
        <v>40</v>
      </c>
      <c r="I985" s="54" t="n">
        <v>23</v>
      </c>
      <c r="J985" s="54" t="n">
        <v>37</v>
      </c>
      <c r="K985" s="54">
        <f>SUM(F985:J985)</f>
        <v/>
      </c>
      <c r="L985" s="56">
        <f>ROUND(K985/500,4)</f>
        <v/>
      </c>
      <c r="M985" s="54">
        <f>IF(L985&gt;=0.9,"A+",IF(L985&gt;=0.8,"A",IF(L985&gt;=0.7,"B",IF(L985&gt;=0.6,"C",IF(L985&gt;=0.33,"D","F")))))</f>
        <v/>
      </c>
      <c r="N985" s="54">
        <f>IF(L985&gt;=0.33,"PASS","FAIL")</f>
        <v/>
      </c>
      <c r="O985" s="54">
        <f>L985&gt;=0.33</f>
        <v/>
      </c>
      <c r="P985" s="54">
        <f>RANK(L985,$L$2:$L$1001)</f>
        <v/>
      </c>
      <c r="Q985" s="54">
        <f>SUMPRODUCT(($C$2:$C$1001=C985)*($L$2:$L$1001&gt;L985))+1</f>
        <v/>
      </c>
      <c r="R985" s="57" t="n">
        <v>46091</v>
      </c>
      <c r="S985" s="58" t="n">
        <v>0.3645833333333333</v>
      </c>
      <c r="T985" s="59" t="n">
        <v>0.656</v>
      </c>
      <c r="U985" s="55">
        <f>IF(N985="PASS",IF(L985&gt;=0.9,"Excellent performance","Good, keep improving"),"Needs immediate attention")</f>
        <v/>
      </c>
    </row>
    <row r="986" ht="15" customHeight="1" s="39">
      <c r="A986" s="54" t="inlineStr">
        <is>
          <t>STU0985</t>
        </is>
      </c>
      <c r="B986" s="55" t="inlineStr">
        <is>
          <t>Lakshay Trivedi</t>
        </is>
      </c>
      <c r="C986" s="54" t="n">
        <v>6</v>
      </c>
      <c r="D986" s="54" t="inlineStr">
        <is>
          <t>B</t>
        </is>
      </c>
      <c r="E986" s="54" t="inlineStr">
        <is>
          <t>Male</t>
        </is>
      </c>
      <c r="F986" s="54" t="n">
        <v>90</v>
      </c>
      <c r="G986" s="54" t="n">
        <v>100</v>
      </c>
      <c r="H986" s="54" t="n">
        <v>93</v>
      </c>
      <c r="I986" s="54" t="n">
        <v>82</v>
      </c>
      <c r="J986" s="54" t="n">
        <v>92</v>
      </c>
      <c r="K986" s="54">
        <f>SUM(F986:J986)</f>
        <v/>
      </c>
      <c r="L986" s="56">
        <f>ROUND(K986/500,4)</f>
        <v/>
      </c>
      <c r="M986" s="54">
        <f>IF(L986&gt;=0.9,"A+",IF(L986&gt;=0.8,"A",IF(L986&gt;=0.7,"B",IF(L986&gt;=0.6,"C",IF(L986&gt;=0.33,"D","F")))))</f>
        <v/>
      </c>
      <c r="N986" s="54">
        <f>IF(L986&gt;=0.33,"PASS","FAIL")</f>
        <v/>
      </c>
      <c r="O986" s="54">
        <f>L986&gt;=0.33</f>
        <v/>
      </c>
      <c r="P986" s="54">
        <f>RANK(L986,$L$2:$L$1001)</f>
        <v/>
      </c>
      <c r="Q986" s="54">
        <f>SUMPRODUCT(($C$2:$C$1001=C986)*($L$2:$L$1001&gt;L986))+1</f>
        <v/>
      </c>
      <c r="R986" s="57" t="n">
        <v>46091</v>
      </c>
      <c r="S986" s="58" t="n">
        <v>0.4895833333333333</v>
      </c>
      <c r="T986" s="59" t="n">
        <v>0.993</v>
      </c>
      <c r="U986" s="55">
        <f>IF(N986="PASS",IF(L986&gt;=0.9,"Excellent performance","Good, keep improving"),"Needs immediate attention")</f>
        <v/>
      </c>
    </row>
    <row r="987" ht="15" customHeight="1" s="39">
      <c r="A987" s="54" t="inlineStr">
        <is>
          <t>STU0986</t>
        </is>
      </c>
      <c r="B987" s="55" t="inlineStr">
        <is>
          <t>Sana Patel</t>
        </is>
      </c>
      <c r="C987" s="54" t="n">
        <v>2</v>
      </c>
      <c r="D987" s="54" t="inlineStr">
        <is>
          <t>D</t>
        </is>
      </c>
      <c r="E987" s="54" t="inlineStr">
        <is>
          <t>Female</t>
        </is>
      </c>
      <c r="F987" s="54" t="n">
        <v>59</v>
      </c>
      <c r="G987" s="54" t="n">
        <v>51</v>
      </c>
      <c r="H987" s="54" t="n">
        <v>72</v>
      </c>
      <c r="I987" s="54" t="n">
        <v>42</v>
      </c>
      <c r="J987" s="54" t="n">
        <v>48</v>
      </c>
      <c r="K987" s="54">
        <f>SUM(F987:J987)</f>
        <v/>
      </c>
      <c r="L987" s="56">
        <f>ROUND(K987/500,4)</f>
        <v/>
      </c>
      <c r="M987" s="54">
        <f>IF(L987&gt;=0.9,"A+",IF(L987&gt;=0.8,"A",IF(L987&gt;=0.7,"B",IF(L987&gt;=0.6,"C",IF(L987&gt;=0.33,"D","F")))))</f>
        <v/>
      </c>
      <c r="N987" s="54">
        <f>IF(L987&gt;=0.33,"PASS","FAIL")</f>
        <v/>
      </c>
      <c r="O987" s="54">
        <f>L987&gt;=0.33</f>
        <v/>
      </c>
      <c r="P987" s="54">
        <f>RANK(L987,$L$2:$L$1001)</f>
        <v/>
      </c>
      <c r="Q987" s="54">
        <f>SUMPRODUCT(($C$2:$C$1001=C987)*($L$2:$L$1001&gt;L987))+1</f>
        <v/>
      </c>
      <c r="R987" s="57" t="n">
        <v>46091</v>
      </c>
      <c r="S987" s="58" t="n">
        <v>0.4895833333333333</v>
      </c>
      <c r="T987" s="59" t="n">
        <v>0.798</v>
      </c>
      <c r="U987" s="55">
        <f>IF(N987="PASS",IF(L987&gt;=0.9,"Excellent performance","Good, keep improving"),"Needs immediate attention")</f>
        <v/>
      </c>
    </row>
    <row r="988" ht="15" customHeight="1" s="39">
      <c r="A988" s="54" t="inlineStr">
        <is>
          <t>STU0987</t>
        </is>
      </c>
      <c r="B988" s="55" t="inlineStr">
        <is>
          <t>Aarav Tiwari</t>
        </is>
      </c>
      <c r="C988" s="54" t="n">
        <v>11</v>
      </c>
      <c r="D988" s="54" t="inlineStr">
        <is>
          <t>D</t>
        </is>
      </c>
      <c r="E988" s="54" t="inlineStr">
        <is>
          <t>Male</t>
        </is>
      </c>
      <c r="F988" s="54" t="n">
        <v>24</v>
      </c>
      <c r="G988" s="54" t="n">
        <v>53</v>
      </c>
      <c r="H988" s="54" t="n">
        <v>47</v>
      </c>
      <c r="I988" s="54" t="n">
        <v>75</v>
      </c>
      <c r="J988" s="54" t="n">
        <v>2</v>
      </c>
      <c r="K988" s="54">
        <f>SUM(F988:J988)</f>
        <v/>
      </c>
      <c r="L988" s="56">
        <f>ROUND(K988/500,4)</f>
        <v/>
      </c>
      <c r="M988" s="54">
        <f>IF(L988&gt;=0.9,"A+",IF(L988&gt;=0.8,"A",IF(L988&gt;=0.7,"B",IF(L988&gt;=0.6,"C",IF(L988&gt;=0.33,"D","F")))))</f>
        <v/>
      </c>
      <c r="N988" s="54">
        <f>IF(L988&gt;=0.33,"PASS","FAIL")</f>
        <v/>
      </c>
      <c r="O988" s="54">
        <f>L988&gt;=0.33</f>
        <v/>
      </c>
      <c r="P988" s="54">
        <f>RANK(L988,$L$2:$L$1001)</f>
        <v/>
      </c>
      <c r="Q988" s="54">
        <f>SUMPRODUCT(($C$2:$C$1001=C988)*($L$2:$L$1001&gt;L988))+1</f>
        <v/>
      </c>
      <c r="R988" s="57" t="n">
        <v>46091</v>
      </c>
      <c r="S988" s="58" t="n">
        <v>0.3854166666666667</v>
      </c>
      <c r="T988" s="59" t="n">
        <v>0.5610000000000001</v>
      </c>
      <c r="U988" s="55">
        <f>IF(N988="PASS",IF(L988&gt;=0.9,"Excellent performance","Good, keep improving"),"Needs immediate attention")</f>
        <v/>
      </c>
    </row>
    <row r="989" ht="15" customHeight="1" s="39">
      <c r="A989" s="54" t="inlineStr">
        <is>
          <t>STU0988</t>
        </is>
      </c>
      <c r="B989" s="55" t="inlineStr">
        <is>
          <t>Diya Bose</t>
        </is>
      </c>
      <c r="C989" s="54" t="n">
        <v>3</v>
      </c>
      <c r="D989" s="54" t="inlineStr">
        <is>
          <t>C</t>
        </is>
      </c>
      <c r="E989" s="54" t="inlineStr">
        <is>
          <t>Female</t>
        </is>
      </c>
      <c r="F989" s="54" t="n">
        <v>78</v>
      </c>
      <c r="G989" s="54" t="n">
        <v>92</v>
      </c>
      <c r="H989" s="54" t="n">
        <v>89</v>
      </c>
      <c r="I989" s="54" t="n">
        <v>90</v>
      </c>
      <c r="J989" s="54" t="n">
        <v>91</v>
      </c>
      <c r="K989" s="54">
        <f>SUM(F989:J989)</f>
        <v/>
      </c>
      <c r="L989" s="56">
        <f>ROUND(K989/500,4)</f>
        <v/>
      </c>
      <c r="M989" s="54">
        <f>IF(L989&gt;=0.9,"A+",IF(L989&gt;=0.8,"A",IF(L989&gt;=0.7,"B",IF(L989&gt;=0.6,"C",IF(L989&gt;=0.33,"D","F")))))</f>
        <v/>
      </c>
      <c r="N989" s="54">
        <f>IF(L989&gt;=0.33,"PASS","FAIL")</f>
        <v/>
      </c>
      <c r="O989" s="54">
        <f>L989&gt;=0.33</f>
        <v/>
      </c>
      <c r="P989" s="54">
        <f>RANK(L989,$L$2:$L$1001)</f>
        <v/>
      </c>
      <c r="Q989" s="54">
        <f>SUMPRODUCT(($C$2:$C$1001=C989)*($L$2:$L$1001&gt;L989))+1</f>
        <v/>
      </c>
      <c r="R989" s="57" t="n">
        <v>46091</v>
      </c>
      <c r="S989" s="58" t="n">
        <v>0.5208333333333334</v>
      </c>
      <c r="T989" s="59" t="n">
        <v>0.797</v>
      </c>
      <c r="U989" s="55">
        <f>IF(N989="PASS",IF(L989&gt;=0.9,"Excellent performance","Good, keep improving"),"Needs immediate attention")</f>
        <v/>
      </c>
    </row>
    <row r="990" ht="15" customHeight="1" s="39">
      <c r="A990" s="54" t="inlineStr">
        <is>
          <t>STU0989</t>
        </is>
      </c>
      <c r="B990" s="55" t="inlineStr">
        <is>
          <t>Parth Shah</t>
        </is>
      </c>
      <c r="C990" s="54" t="n">
        <v>3</v>
      </c>
      <c r="D990" s="54" t="inlineStr">
        <is>
          <t>A</t>
        </is>
      </c>
      <c r="E990" s="54" t="inlineStr">
        <is>
          <t>Male</t>
        </is>
      </c>
      <c r="F990" s="54" t="n">
        <v>58</v>
      </c>
      <c r="G990" s="54" t="n">
        <v>75</v>
      </c>
      <c r="H990" s="54" t="n">
        <v>62</v>
      </c>
      <c r="I990" s="54" t="n">
        <v>71</v>
      </c>
      <c r="J990" s="54" t="n">
        <v>63</v>
      </c>
      <c r="K990" s="54">
        <f>SUM(F990:J990)</f>
        <v/>
      </c>
      <c r="L990" s="56">
        <f>ROUND(K990/500,4)</f>
        <v/>
      </c>
      <c r="M990" s="54">
        <f>IF(L990&gt;=0.9,"A+",IF(L990&gt;=0.8,"A",IF(L990&gt;=0.7,"B",IF(L990&gt;=0.6,"C",IF(L990&gt;=0.33,"D","F")))))</f>
        <v/>
      </c>
      <c r="N990" s="54">
        <f>IF(L990&gt;=0.33,"PASS","FAIL")</f>
        <v/>
      </c>
      <c r="O990" s="54">
        <f>L990&gt;=0.33</f>
        <v/>
      </c>
      <c r="P990" s="54">
        <f>RANK(L990,$L$2:$L$1001)</f>
        <v/>
      </c>
      <c r="Q990" s="54">
        <f>SUMPRODUCT(($C$2:$C$1001=C990)*($L$2:$L$1001&gt;L990))+1</f>
        <v/>
      </c>
      <c r="R990" s="57" t="n">
        <v>46091</v>
      </c>
      <c r="S990" s="58" t="n">
        <v>0.4479166666666667</v>
      </c>
      <c r="T990" s="59" t="n">
        <v>0.849</v>
      </c>
      <c r="U990" s="55">
        <f>IF(N990="PASS",IF(L990&gt;=0.9,"Excellent performance","Good, keep improving"),"Needs immediate attention")</f>
        <v/>
      </c>
    </row>
    <row r="991" ht="15" customHeight="1" s="39">
      <c r="A991" s="54" t="inlineStr">
        <is>
          <t>STU0990</t>
        </is>
      </c>
      <c r="B991" s="55" t="inlineStr">
        <is>
          <t>Advait Mukherjee</t>
        </is>
      </c>
      <c r="C991" s="54" t="n">
        <v>2</v>
      </c>
      <c r="D991" s="54" t="inlineStr">
        <is>
          <t>B</t>
        </is>
      </c>
      <c r="E991" s="54" t="inlineStr">
        <is>
          <t>Male</t>
        </is>
      </c>
      <c r="F991" s="54" t="n">
        <v>98</v>
      </c>
      <c r="G991" s="54" t="n">
        <v>76</v>
      </c>
      <c r="H991" s="54" t="n">
        <v>92</v>
      </c>
      <c r="I991" s="54" t="n">
        <v>81</v>
      </c>
      <c r="J991" s="54" t="n">
        <v>88</v>
      </c>
      <c r="K991" s="54">
        <f>SUM(F991:J991)</f>
        <v/>
      </c>
      <c r="L991" s="56">
        <f>ROUND(K991/500,4)</f>
        <v/>
      </c>
      <c r="M991" s="54">
        <f>IF(L991&gt;=0.9,"A+",IF(L991&gt;=0.8,"A",IF(L991&gt;=0.7,"B",IF(L991&gt;=0.6,"C",IF(L991&gt;=0.33,"D","F")))))</f>
        <v/>
      </c>
      <c r="N991" s="54">
        <f>IF(L991&gt;=0.33,"PASS","FAIL")</f>
        <v/>
      </c>
      <c r="O991" s="54">
        <f>L991&gt;=0.33</f>
        <v/>
      </c>
      <c r="P991" s="54">
        <f>RANK(L991,$L$2:$L$1001)</f>
        <v/>
      </c>
      <c r="Q991" s="54">
        <f>SUMPRODUCT(($C$2:$C$1001=C991)*($L$2:$L$1001&gt;L991))+1</f>
        <v/>
      </c>
      <c r="R991" s="57" t="n">
        <v>46091</v>
      </c>
      <c r="S991" s="58" t="n">
        <v>0.375</v>
      </c>
      <c r="T991" s="59" t="n">
        <v>0.859</v>
      </c>
      <c r="U991" s="55">
        <f>IF(N991="PASS",IF(L991&gt;=0.9,"Excellent performance","Good, keep improving"),"Needs immediate attention")</f>
        <v/>
      </c>
    </row>
    <row r="992" ht="15" customHeight="1" s="39">
      <c r="A992" s="54" t="inlineStr">
        <is>
          <t>STU0991</t>
        </is>
      </c>
      <c r="B992" s="55" t="inlineStr">
        <is>
          <t>Neha Agarwal</t>
        </is>
      </c>
      <c r="C992" s="54" t="n">
        <v>5</v>
      </c>
      <c r="D992" s="54" t="inlineStr">
        <is>
          <t>D</t>
        </is>
      </c>
      <c r="E992" s="54" t="inlineStr">
        <is>
          <t>Female</t>
        </is>
      </c>
      <c r="F992" s="54" t="n">
        <v>88</v>
      </c>
      <c r="G992" s="54" t="n">
        <v>75</v>
      </c>
      <c r="H992" s="54" t="n">
        <v>74</v>
      </c>
      <c r="I992" s="54" t="n">
        <v>63</v>
      </c>
      <c r="J992" s="54" t="n">
        <v>70</v>
      </c>
      <c r="K992" s="54">
        <f>SUM(F992:J992)</f>
        <v/>
      </c>
      <c r="L992" s="56">
        <f>ROUND(K992/500,4)</f>
        <v/>
      </c>
      <c r="M992" s="54">
        <f>IF(L992&gt;=0.9,"A+",IF(L992&gt;=0.8,"A",IF(L992&gt;=0.7,"B",IF(L992&gt;=0.6,"C",IF(L992&gt;=0.33,"D","F")))))</f>
        <v/>
      </c>
      <c r="N992" s="54">
        <f>IF(L992&gt;=0.33,"PASS","FAIL")</f>
        <v/>
      </c>
      <c r="O992" s="54">
        <f>L992&gt;=0.33</f>
        <v/>
      </c>
      <c r="P992" s="54">
        <f>RANK(L992,$L$2:$L$1001)</f>
        <v/>
      </c>
      <c r="Q992" s="54">
        <f>SUMPRODUCT(($C$2:$C$1001=C992)*($L$2:$L$1001&gt;L992))+1</f>
        <v/>
      </c>
      <c r="R992" s="57" t="n">
        <v>46091</v>
      </c>
      <c r="S992" s="58" t="n">
        <v>0.4791666666666667</v>
      </c>
      <c r="T992" s="59" t="n">
        <v>0.9</v>
      </c>
      <c r="U992" s="55">
        <f>IF(N992="PASS",IF(L992&gt;=0.9,"Excellent performance","Good, keep improving"),"Needs immediate attention")</f>
        <v/>
      </c>
    </row>
    <row r="993" ht="15" customHeight="1" s="39">
      <c r="A993" s="54" t="inlineStr">
        <is>
          <t>STU0992</t>
        </is>
      </c>
      <c r="B993" s="55" t="inlineStr">
        <is>
          <t>Vanya Patel</t>
        </is>
      </c>
      <c r="C993" s="54" t="n">
        <v>4</v>
      </c>
      <c r="D993" s="54" t="inlineStr">
        <is>
          <t>B</t>
        </is>
      </c>
      <c r="E993" s="54" t="inlineStr">
        <is>
          <t>Female</t>
        </is>
      </c>
      <c r="F993" s="54" t="n">
        <v>78</v>
      </c>
      <c r="G993" s="54" t="n">
        <v>86</v>
      </c>
      <c r="H993" s="54" t="n">
        <v>71</v>
      </c>
      <c r="I993" s="54" t="n">
        <v>84</v>
      </c>
      <c r="J993" s="54" t="n">
        <v>60</v>
      </c>
      <c r="K993" s="54">
        <f>SUM(F993:J993)</f>
        <v/>
      </c>
      <c r="L993" s="56">
        <f>ROUND(K993/500,4)</f>
        <v/>
      </c>
      <c r="M993" s="54">
        <f>IF(L993&gt;=0.9,"A+",IF(L993&gt;=0.8,"A",IF(L993&gt;=0.7,"B",IF(L993&gt;=0.6,"C",IF(L993&gt;=0.33,"D","F")))))</f>
        <v/>
      </c>
      <c r="N993" s="54">
        <f>IF(L993&gt;=0.33,"PASS","FAIL")</f>
        <v/>
      </c>
      <c r="O993" s="54">
        <f>L993&gt;=0.33</f>
        <v/>
      </c>
      <c r="P993" s="54">
        <f>RANK(L993,$L$2:$L$1001)</f>
        <v/>
      </c>
      <c r="Q993" s="54">
        <f>SUMPRODUCT(($C$2:$C$1001=C993)*($L$2:$L$1001&gt;L993))+1</f>
        <v/>
      </c>
      <c r="R993" s="57" t="n">
        <v>46091</v>
      </c>
      <c r="S993" s="58" t="n">
        <v>0.3958333333333333</v>
      </c>
      <c r="T993" s="59" t="n">
        <v>0.805</v>
      </c>
      <c r="U993" s="55">
        <f>IF(N993="PASS",IF(L993&gt;=0.9,"Excellent performance","Good, keep improving"),"Needs immediate attention")</f>
        <v/>
      </c>
    </row>
    <row r="994" ht="15" customHeight="1" s="39">
      <c r="A994" s="54" t="inlineStr">
        <is>
          <t>STU0993</t>
        </is>
      </c>
      <c r="B994" s="55" t="inlineStr">
        <is>
          <t>Chirag Tiwari</t>
        </is>
      </c>
      <c r="C994" s="54" t="n">
        <v>6</v>
      </c>
      <c r="D994" s="54" t="inlineStr">
        <is>
          <t>D</t>
        </is>
      </c>
      <c r="E994" s="54" t="inlineStr">
        <is>
          <t>Male</t>
        </is>
      </c>
      <c r="F994" s="54" t="n">
        <v>71</v>
      </c>
      <c r="G994" s="54" t="n">
        <v>59</v>
      </c>
      <c r="H994" s="54" t="n">
        <v>70</v>
      </c>
      <c r="I994" s="54" t="n">
        <v>50</v>
      </c>
      <c r="J994" s="54" t="n">
        <v>63</v>
      </c>
      <c r="K994" s="54">
        <f>SUM(F994:J994)</f>
        <v/>
      </c>
      <c r="L994" s="56">
        <f>ROUND(K994/500,4)</f>
        <v/>
      </c>
      <c r="M994" s="54">
        <f>IF(L994&gt;=0.9,"A+",IF(L994&gt;=0.8,"A",IF(L994&gt;=0.7,"B",IF(L994&gt;=0.6,"C",IF(L994&gt;=0.33,"D","F")))))</f>
        <v/>
      </c>
      <c r="N994" s="54">
        <f>IF(L994&gt;=0.33,"PASS","FAIL")</f>
        <v/>
      </c>
      <c r="O994" s="54">
        <f>L994&gt;=0.33</f>
        <v/>
      </c>
      <c r="P994" s="54">
        <f>RANK(L994,$L$2:$L$1001)</f>
        <v/>
      </c>
      <c r="Q994" s="54">
        <f>SUMPRODUCT(($C$2:$C$1001=C994)*($L$2:$L$1001&gt;L994))+1</f>
        <v/>
      </c>
      <c r="R994" s="57" t="n">
        <v>46091</v>
      </c>
      <c r="S994" s="58" t="n">
        <v>0.5208333333333334</v>
      </c>
      <c r="T994" s="59" t="n">
        <v>0.985</v>
      </c>
      <c r="U994" s="55">
        <f>IF(N994="PASS",IF(L994&gt;=0.9,"Excellent performance","Good, keep improving"),"Needs immediate attention")</f>
        <v/>
      </c>
    </row>
    <row r="995" ht="15" customHeight="1" s="39">
      <c r="A995" s="54" t="inlineStr">
        <is>
          <t>STU0994</t>
        </is>
      </c>
      <c r="B995" s="55" t="inlineStr">
        <is>
          <t>Meera Nair</t>
        </is>
      </c>
      <c r="C995" s="54" t="n">
        <v>2</v>
      </c>
      <c r="D995" s="54" t="inlineStr">
        <is>
          <t>C</t>
        </is>
      </c>
      <c r="E995" s="54" t="inlineStr">
        <is>
          <t>Female</t>
        </is>
      </c>
      <c r="F995" s="54" t="n">
        <v>82</v>
      </c>
      <c r="G995" s="54" t="n">
        <v>80</v>
      </c>
      <c r="H995" s="54" t="n">
        <v>93</v>
      </c>
      <c r="I995" s="54" t="n">
        <v>61</v>
      </c>
      <c r="J995" s="54" t="n">
        <v>87</v>
      </c>
      <c r="K995" s="54">
        <f>SUM(F995:J995)</f>
        <v/>
      </c>
      <c r="L995" s="56">
        <f>ROUND(K995/500,4)</f>
        <v/>
      </c>
      <c r="M995" s="54">
        <f>IF(L995&gt;=0.9,"A+",IF(L995&gt;=0.8,"A",IF(L995&gt;=0.7,"B",IF(L995&gt;=0.6,"C",IF(L995&gt;=0.33,"D","F")))))</f>
        <v/>
      </c>
      <c r="N995" s="54">
        <f>IF(L995&gt;=0.33,"PASS","FAIL")</f>
        <v/>
      </c>
      <c r="O995" s="54">
        <f>L995&gt;=0.33</f>
        <v/>
      </c>
      <c r="P995" s="54">
        <f>RANK(L995,$L$2:$L$1001)</f>
        <v/>
      </c>
      <c r="Q995" s="54">
        <f>SUMPRODUCT(($C$2:$C$1001=C995)*($L$2:$L$1001&gt;L995))+1</f>
        <v/>
      </c>
      <c r="R995" s="57" t="n">
        <v>46091</v>
      </c>
      <c r="S995" s="58" t="n">
        <v>0.3333333333333333</v>
      </c>
      <c r="T995" s="59" t="n">
        <v>0.891</v>
      </c>
      <c r="U995" s="55">
        <f>IF(N995="PASS",IF(L995&gt;=0.9,"Excellent performance","Good, keep improving"),"Needs immediate attention")</f>
        <v/>
      </c>
    </row>
    <row r="996" ht="15" customHeight="1" s="39">
      <c r="A996" s="54" t="inlineStr">
        <is>
          <t>STU0995</t>
        </is>
      </c>
      <c r="B996" s="55" t="inlineStr">
        <is>
          <t>Divya Ghosh</t>
        </is>
      </c>
      <c r="C996" s="54" t="n">
        <v>10</v>
      </c>
      <c r="D996" s="54" t="inlineStr">
        <is>
          <t>C</t>
        </is>
      </c>
      <c r="E996" s="54" t="inlineStr">
        <is>
          <t>Female</t>
        </is>
      </c>
      <c r="F996" s="54" t="n">
        <v>64</v>
      </c>
      <c r="G996" s="54" t="n">
        <v>65</v>
      </c>
      <c r="H996" s="54" t="n">
        <v>66</v>
      </c>
      <c r="I996" s="54" t="n">
        <v>65</v>
      </c>
      <c r="J996" s="54" t="n">
        <v>84</v>
      </c>
      <c r="K996" s="54">
        <f>SUM(F996:J996)</f>
        <v/>
      </c>
      <c r="L996" s="56">
        <f>ROUND(K996/500,4)</f>
        <v/>
      </c>
      <c r="M996" s="54">
        <f>IF(L996&gt;=0.9,"A+",IF(L996&gt;=0.8,"A",IF(L996&gt;=0.7,"B",IF(L996&gt;=0.6,"C",IF(L996&gt;=0.33,"D","F")))))</f>
        <v/>
      </c>
      <c r="N996" s="54">
        <f>IF(L996&gt;=0.33,"PASS","FAIL")</f>
        <v/>
      </c>
      <c r="O996" s="54">
        <f>L996&gt;=0.33</f>
        <v/>
      </c>
      <c r="P996" s="54">
        <f>RANK(L996,$L$2:$L$1001)</f>
        <v/>
      </c>
      <c r="Q996" s="54">
        <f>SUMPRODUCT(($C$2:$C$1001=C996)*($L$2:$L$1001&gt;L996))+1</f>
        <v/>
      </c>
      <c r="R996" s="57" t="n">
        <v>46091</v>
      </c>
      <c r="S996" s="58" t="n">
        <v>0.3854166666666667</v>
      </c>
      <c r="T996" s="59" t="n">
        <v>0.78</v>
      </c>
      <c r="U996" s="55">
        <f>IF(N996="PASS",IF(L996&gt;=0.9,"Excellent performance","Good, keep improving"),"Needs immediate attention")</f>
        <v/>
      </c>
    </row>
    <row r="997" ht="15" customHeight="1" s="39">
      <c r="A997" s="54" t="inlineStr">
        <is>
          <t>STU0996</t>
        </is>
      </c>
      <c r="B997" s="55" t="inlineStr">
        <is>
          <t>Rohan Arora</t>
        </is>
      </c>
      <c r="C997" s="54" t="n">
        <v>11</v>
      </c>
      <c r="D997" s="54" t="inlineStr">
        <is>
          <t>C</t>
        </is>
      </c>
      <c r="E997" s="54" t="inlineStr">
        <is>
          <t>Male</t>
        </is>
      </c>
      <c r="F997" s="54" t="n">
        <v>59</v>
      </c>
      <c r="G997" s="54" t="n">
        <v>43</v>
      </c>
      <c r="H997" s="54" t="n">
        <v>90</v>
      </c>
      <c r="I997" s="54" t="n">
        <v>63</v>
      </c>
      <c r="J997" s="54" t="n">
        <v>77</v>
      </c>
      <c r="K997" s="54">
        <f>SUM(F997:J997)</f>
        <v/>
      </c>
      <c r="L997" s="56">
        <f>ROUND(K997/500,4)</f>
        <v/>
      </c>
      <c r="M997" s="54">
        <f>IF(L997&gt;=0.9,"A+",IF(L997&gt;=0.8,"A",IF(L997&gt;=0.7,"B",IF(L997&gt;=0.6,"C",IF(L997&gt;=0.33,"D","F")))))</f>
        <v/>
      </c>
      <c r="N997" s="54">
        <f>IF(L997&gt;=0.33,"PASS","FAIL")</f>
        <v/>
      </c>
      <c r="O997" s="54">
        <f>L997&gt;=0.33</f>
        <v/>
      </c>
      <c r="P997" s="54">
        <f>RANK(L997,$L$2:$L$1001)</f>
        <v/>
      </c>
      <c r="Q997" s="54">
        <f>SUMPRODUCT(($C$2:$C$1001=C997)*($L$2:$L$1001&gt;L997))+1</f>
        <v/>
      </c>
      <c r="R997" s="57" t="n">
        <v>46091</v>
      </c>
      <c r="S997" s="58" t="n">
        <v>0.46875</v>
      </c>
      <c r="T997" s="59" t="n">
        <v>0.828</v>
      </c>
      <c r="U997" s="55">
        <f>IF(N997="PASS",IF(L997&gt;=0.9,"Excellent performance","Good, keep improving"),"Needs immediate attention")</f>
        <v/>
      </c>
    </row>
    <row r="998" ht="15" customHeight="1" s="39">
      <c r="A998" s="54" t="inlineStr">
        <is>
          <t>STU0997</t>
        </is>
      </c>
      <c r="B998" s="55" t="inlineStr">
        <is>
          <t>Rahul Srivastava</t>
        </is>
      </c>
      <c r="C998" s="54" t="n">
        <v>1</v>
      </c>
      <c r="D998" s="54" t="inlineStr">
        <is>
          <t>C</t>
        </is>
      </c>
      <c r="E998" s="54" t="inlineStr">
        <is>
          <t>Male</t>
        </is>
      </c>
      <c r="F998" s="54" t="n">
        <v>88</v>
      </c>
      <c r="G998" s="54" t="n">
        <v>64</v>
      </c>
      <c r="H998" s="54" t="n">
        <v>90</v>
      </c>
      <c r="I998" s="54" t="n">
        <v>52</v>
      </c>
      <c r="J998" s="54" t="n">
        <v>77</v>
      </c>
      <c r="K998" s="54">
        <f>SUM(F998:J998)</f>
        <v/>
      </c>
      <c r="L998" s="56">
        <f>ROUND(K998/500,4)</f>
        <v/>
      </c>
      <c r="M998" s="54">
        <f>IF(L998&gt;=0.9,"A+",IF(L998&gt;=0.8,"A",IF(L998&gt;=0.7,"B",IF(L998&gt;=0.6,"C",IF(L998&gt;=0.33,"D","F")))))</f>
        <v/>
      </c>
      <c r="N998" s="54">
        <f>IF(L998&gt;=0.33,"PASS","FAIL")</f>
        <v/>
      </c>
      <c r="O998" s="54">
        <f>L998&gt;=0.33</f>
        <v/>
      </c>
      <c r="P998" s="54">
        <f>RANK(L998,$L$2:$L$1001)</f>
        <v/>
      </c>
      <c r="Q998" s="54">
        <f>SUMPRODUCT(($C$2:$C$1001=C998)*($L$2:$L$1001&gt;L998))+1</f>
        <v/>
      </c>
      <c r="R998" s="57" t="n">
        <v>46091</v>
      </c>
      <c r="S998" s="58" t="n">
        <v>0.40625</v>
      </c>
      <c r="T998" s="59" t="n">
        <v>0.8110000000000001</v>
      </c>
      <c r="U998" s="55">
        <f>IF(N998="PASS",IF(L998&gt;=0.9,"Excellent performance","Good, keep improving"),"Needs immediate attention")</f>
        <v/>
      </c>
    </row>
    <row r="999" ht="15" customHeight="1" s="39">
      <c r="A999" s="54" t="inlineStr">
        <is>
          <t>STU0998</t>
        </is>
      </c>
      <c r="B999" s="55" t="inlineStr">
        <is>
          <t>Tejas Kumar</t>
        </is>
      </c>
      <c r="C999" s="54" t="n">
        <v>12</v>
      </c>
      <c r="D999" s="54" t="inlineStr">
        <is>
          <t>C</t>
        </is>
      </c>
      <c r="E999" s="54" t="inlineStr">
        <is>
          <t>Male</t>
        </is>
      </c>
      <c r="F999" s="54" t="n">
        <v>55</v>
      </c>
      <c r="G999" s="54" t="n">
        <v>95</v>
      </c>
      <c r="H999" s="54" t="n">
        <v>68</v>
      </c>
      <c r="I999" s="54" t="n">
        <v>70</v>
      </c>
      <c r="J999" s="54" t="n">
        <v>52</v>
      </c>
      <c r="K999" s="54">
        <f>SUM(F999:J999)</f>
        <v/>
      </c>
      <c r="L999" s="56">
        <f>ROUND(K999/500,4)</f>
        <v/>
      </c>
      <c r="M999" s="54">
        <f>IF(L999&gt;=0.9,"A+",IF(L999&gt;=0.8,"A",IF(L999&gt;=0.7,"B",IF(L999&gt;=0.6,"C",IF(L999&gt;=0.33,"D","F")))))</f>
        <v/>
      </c>
      <c r="N999" s="54">
        <f>IF(L999&gt;=0.33,"PASS","FAIL")</f>
        <v/>
      </c>
      <c r="O999" s="54">
        <f>L999&gt;=0.33</f>
        <v/>
      </c>
      <c r="P999" s="54">
        <f>RANK(L999,$L$2:$L$1001)</f>
        <v/>
      </c>
      <c r="Q999" s="54">
        <f>SUMPRODUCT(($C$2:$C$1001=C999)*($L$2:$L$1001&gt;L999))+1</f>
        <v/>
      </c>
      <c r="R999" s="57" t="n">
        <v>46091</v>
      </c>
      <c r="S999" s="58" t="n">
        <v>0.4375</v>
      </c>
      <c r="T999" s="59" t="n">
        <v>0.901</v>
      </c>
      <c r="U999" s="55">
        <f>IF(N999="PASS",IF(L999&gt;=0.9,"Excellent performance","Good, keep improving"),"Needs immediate attention")</f>
        <v/>
      </c>
    </row>
    <row r="1000" ht="15" customHeight="1" s="39">
      <c r="A1000" s="54" t="inlineStr">
        <is>
          <t>STU0999</t>
        </is>
      </c>
      <c r="B1000" s="55" t="inlineStr">
        <is>
          <t>Myra Bose</t>
        </is>
      </c>
      <c r="C1000" s="54" t="n">
        <v>7</v>
      </c>
      <c r="D1000" s="54" t="inlineStr">
        <is>
          <t>C</t>
        </is>
      </c>
      <c r="E1000" s="54" t="inlineStr">
        <is>
          <t>Female</t>
        </is>
      </c>
      <c r="F1000" s="54" t="n">
        <v>53</v>
      </c>
      <c r="G1000" s="54" t="n">
        <v>56</v>
      </c>
      <c r="H1000" s="54" t="n">
        <v>85</v>
      </c>
      <c r="I1000" s="54" t="n">
        <v>80</v>
      </c>
      <c r="J1000" s="54" t="n">
        <v>85</v>
      </c>
      <c r="K1000" s="54">
        <f>SUM(F1000:J1000)</f>
        <v/>
      </c>
      <c r="L1000" s="56">
        <f>ROUND(K1000/500,4)</f>
        <v/>
      </c>
      <c r="M1000" s="54">
        <f>IF(L1000&gt;=0.9,"A+",IF(L1000&gt;=0.8,"A",IF(L1000&gt;=0.7,"B",IF(L1000&gt;=0.6,"C",IF(L1000&gt;=0.33,"D","F")))))</f>
        <v/>
      </c>
      <c r="N1000" s="54">
        <f>IF(L1000&gt;=0.33,"PASS","FAIL")</f>
        <v/>
      </c>
      <c r="O1000" s="54">
        <f>L1000&gt;=0.33</f>
        <v/>
      </c>
      <c r="P1000" s="54">
        <f>RANK(L1000,$L$2:$L$1001)</f>
        <v/>
      </c>
      <c r="Q1000" s="54">
        <f>SUMPRODUCT(($C$2:$C$1001=C1000)*($L$2:$L$1001&gt;L1000))+1</f>
        <v/>
      </c>
      <c r="R1000" s="57" t="n">
        <v>46091</v>
      </c>
      <c r="S1000" s="58" t="n">
        <v>0.46875</v>
      </c>
      <c r="T1000" s="59" t="n">
        <v>0.908</v>
      </c>
      <c r="U1000" s="55">
        <f>IF(N1000="PASS",IF(L1000&gt;=0.9,"Excellent performance","Good, keep improving"),"Needs immediate attention")</f>
        <v/>
      </c>
    </row>
    <row r="1001" ht="15" customHeight="1" s="39">
      <c r="A1001" s="54" t="inlineStr">
        <is>
          <t>STU1000</t>
        </is>
      </c>
      <c r="B1001" s="55" t="inlineStr">
        <is>
          <t>Arjun Reddy</t>
        </is>
      </c>
      <c r="C1001" s="54" t="n">
        <v>4</v>
      </c>
      <c r="D1001" s="54" t="inlineStr">
        <is>
          <t>A</t>
        </is>
      </c>
      <c r="E1001" s="54" t="inlineStr">
        <is>
          <t>Male</t>
        </is>
      </c>
      <c r="F1001" s="54" t="n">
        <v>93</v>
      </c>
      <c r="G1001" s="54" t="n">
        <v>71</v>
      </c>
      <c r="H1001" s="54" t="n">
        <v>85</v>
      </c>
      <c r="I1001" s="54" t="n">
        <v>82</v>
      </c>
      <c r="J1001" s="54" t="n">
        <v>63</v>
      </c>
      <c r="K1001" s="54">
        <f>SUM(F1001:J1001)</f>
        <v/>
      </c>
      <c r="L1001" s="56">
        <f>ROUND(K1001/500,4)</f>
        <v/>
      </c>
      <c r="M1001" s="54">
        <f>IF(L1001&gt;=0.9,"A+",IF(L1001&gt;=0.8,"A",IF(L1001&gt;=0.7,"B",IF(L1001&gt;=0.6,"C",IF(L1001&gt;=0.33,"D","F")))))</f>
        <v/>
      </c>
      <c r="N1001" s="54">
        <f>IF(L1001&gt;=0.33,"PASS","FAIL")</f>
        <v/>
      </c>
      <c r="O1001" s="54">
        <f>L1001&gt;=0.33</f>
        <v/>
      </c>
      <c r="P1001" s="54">
        <f>RANK(L1001,$L$2:$L$1001)</f>
        <v/>
      </c>
      <c r="Q1001" s="54">
        <f>SUMPRODUCT(($C$2:$C$1001=C1001)*($L$2:$L$1001&gt;L1001))+1</f>
        <v/>
      </c>
      <c r="R1001" s="57" t="n">
        <v>46091</v>
      </c>
      <c r="S1001" s="58" t="n">
        <v>0.40625</v>
      </c>
      <c r="T1001" s="59" t="n">
        <v>0.761</v>
      </c>
      <c r="U1001" s="55">
        <f>IF(N1001="PASS",IF(L1001&gt;=0.9,"Excellent performance","Good, keep improving"),"Needs immediate attention")</f>
        <v/>
      </c>
    </row>
  </sheetData>
  <conditionalFormatting sqref="L2:L1001">
    <cfRule type="colorScale" priority="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A2:U1001">
    <cfRule type="expression" rank="0" priority="3" equalAverage="0" aboveAverage="0" dxfId="219" text="" percent="0" bottom="0">
      <formula>$N2="FAIL"</formula>
    </cfRule>
  </conditionalFormatting>
  <dataValidations count="2">
    <dataValidation sqref="D2:D1001" showDropDown="0" showInputMessage="0" showErrorMessage="0" allowBlank="0" type="list" errorStyle="stop" operator="between">
      <formula1>SectionList</formula1>
      <formula2>0</formula2>
    </dataValidation>
    <dataValidation sqref="E2:E1001" showDropDown="0" showInputMessage="0" showErrorMessage="0" allowBlank="0" type="list" errorStyle="stop" operator="between">
      <formula1>GenderList</formula1>
      <formula2>0</formula2>
    </dataValidation>
  </dataValidations>
  <printOptions horizontalCentered="0" verticalCentered="0" headings="0" gridLines="0" gridLinesSet="1"/>
  <pageMargins left="0.75" right="0.75" top="1" bottom="1" header="0.511805555555556" footer="0.511805555555556"/>
  <pageSetup orientation="portrait" paperSize="9" scale="100" fitToHeight="1" fitToWidth="1" pageOrder="downThenOver" blackAndWhite="0" draft="0" horizontalDpi="300" verticalDpi="300" copies="1"/>
  <headerFooter differentOddEven="0" differentFirst="0">
    <oddHeader>&amp;L&amp;"Arial,Bold"&amp;10 RPIT Computers · Ramarpan Creations LLP&amp;R&amp;"Arial,Regular"&amp;10 Student Practice Workbook — 1,000 Students</oddHeader>
    <oddFooter>&amp;L&amp;"Arial,Regular"&amp;8 © 2026 RPIT Tech — free for personal learning, not for resale&amp;R&amp;"Arial,Regular"&amp;8 rpit.in · Page &amp;P of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 filterMode="0">
    <outlinePr summaryBelow="1" summaryRight="1"/>
    <pageSetUpPr fitToPage="0"/>
  </sheetPr>
  <dimension ref="A1:S1001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/>
  <cols>
    <col width="10" customWidth="1" style="38" min="1" max="1"/>
    <col width="20" customWidth="1" style="38" min="2" max="2"/>
    <col width="7" customWidth="1" style="38" min="3" max="3"/>
    <col width="8" customWidth="1" style="38" min="4" max="4"/>
    <col width="15" customWidth="1" style="38" min="5" max="7"/>
    <col width="9" customWidth="1" style="38" min="8" max="8"/>
    <col width="11" customWidth="1" style="38" min="9" max="9"/>
    <col width="16" customWidth="1" style="38" min="10" max="10"/>
    <col width="13" customWidth="1" style="38" min="11" max="11"/>
    <col width="11" customWidth="1" style="38" min="12" max="12"/>
    <col width="12" customWidth="1" style="38" min="13" max="13"/>
    <col width="11" customWidth="1" style="38" min="14" max="14"/>
    <col width="10" customWidth="1" style="38" min="15" max="15"/>
    <col width="14" customWidth="1" style="38" min="16" max="16"/>
    <col width="12" customWidth="1" style="38" min="17" max="17"/>
    <col width="15" customWidth="1" style="38" min="18" max="18"/>
    <col width="18" customWidth="1" style="38" min="19" max="19"/>
  </cols>
  <sheetData>
    <row r="1" ht="21.75" customHeight="1" s="39">
      <c r="A1" s="53" t="inlineStr">
        <is>
          <t>Student ID</t>
        </is>
      </c>
      <c r="B1" s="53" t="inlineStr">
        <is>
          <t>Student Name</t>
        </is>
      </c>
      <c r="C1" s="53" t="inlineStr">
        <is>
          <t>Class</t>
        </is>
      </c>
      <c r="D1" s="53" t="inlineStr">
        <is>
          <t>Section</t>
        </is>
      </c>
      <c r="E1" s="53" t="inlineStr">
        <is>
          <t>Annual Fee (Rs.)</t>
        </is>
      </c>
      <c r="F1" s="53" t="inlineStr">
        <is>
          <t>Fee Paid (Rs.)</t>
        </is>
      </c>
      <c r="G1" s="53" t="inlineStr">
        <is>
          <t>Balance Due (Rs.)</t>
        </is>
      </c>
      <c r="H1" s="53" t="inlineStr">
        <is>
          <t>Discount %</t>
        </is>
      </c>
      <c r="I1" s="53" t="inlineStr">
        <is>
          <t>Scholarship</t>
        </is>
      </c>
      <c r="J1" s="53" t="inlineStr">
        <is>
          <t>Payment Mode</t>
        </is>
      </c>
      <c r="K1" s="53" t="inlineStr">
        <is>
          <t>Payment Date</t>
        </is>
      </c>
      <c r="L1" s="53" t="inlineStr">
        <is>
          <t>Payment Time</t>
        </is>
      </c>
      <c r="M1" s="53" t="inlineStr">
        <is>
          <t>Due Date</t>
        </is>
      </c>
      <c r="N1" s="53" t="inlineStr">
        <is>
          <t>Days Overdue</t>
        </is>
      </c>
      <c r="O1" s="53" t="inlineStr">
        <is>
          <t>Fee Status</t>
        </is>
      </c>
      <c r="P1" s="53" t="inlineStr">
        <is>
          <t>Late Fee Applicable</t>
        </is>
      </c>
      <c r="Q1" s="53" t="inlineStr">
        <is>
          <t>Late Fee (Rs.)</t>
        </is>
      </c>
      <c r="R1" s="53" t="inlineStr">
        <is>
          <t>Total Payable (Rs.)</t>
        </is>
      </c>
      <c r="S1" s="53" t="inlineStr">
        <is>
          <t>Last Reminder Sent</t>
        </is>
      </c>
    </row>
    <row r="2" ht="15" customHeight="1" s="39">
      <c r="A2" s="54" t="inlineStr">
        <is>
          <t>STU0001</t>
        </is>
      </c>
      <c r="B2" s="55">
        <f>VLOOKUP(A2,Marks!$A$2:$B$1001,2,FALSE())</f>
        <v/>
      </c>
      <c r="C2" s="54">
        <f>VLOOKUP(A2,Marks!$A$2:$C$1001,3,FALSE())</f>
        <v/>
      </c>
      <c r="D2" s="54">
        <f>VLOOKUP(A2,Marks!$A$2:$D$1001,4,FALSE())</f>
        <v/>
      </c>
      <c r="E2" s="60" t="n">
        <v>26000</v>
      </c>
      <c r="F2" s="60" t="n">
        <v>6500</v>
      </c>
      <c r="G2" s="60">
        <f>E2-F2</f>
        <v/>
      </c>
      <c r="H2" s="59" t="n">
        <v>0.25</v>
      </c>
      <c r="I2" s="54">
        <f>H2&gt;=0.2</f>
        <v/>
      </c>
      <c r="J2" s="54" t="inlineStr">
        <is>
          <t>Credit Card</t>
        </is>
      </c>
      <c r="K2" s="57" t="n">
        <v>46114</v>
      </c>
      <c r="L2" s="58" t="n">
        <v>0.4479166666666667</v>
      </c>
      <c r="M2" s="57" t="n">
        <v>46310</v>
      </c>
      <c r="N2" s="54">
        <f>IF(AND(G2&gt;0,TODAY()&gt;M2),TODAY()-M2,0)</f>
        <v/>
      </c>
      <c r="O2" s="54">
        <f>IF(G2&lt;=0,"Paid",IF(N2&gt;0,"Overdue",IF(F2&gt;0,"Partial","Pending")))</f>
        <v/>
      </c>
      <c r="P2" s="54">
        <f>N2&gt;0</f>
        <v/>
      </c>
      <c r="Q2" s="60">
        <f>IF(P2,500,0)</f>
        <v/>
      </c>
      <c r="R2" s="60">
        <f>G2+Q2</f>
        <v/>
      </c>
      <c r="S2" s="61" t="n">
        <v>46238.42708333334</v>
      </c>
    </row>
    <row r="3" ht="15" customHeight="1" s="39">
      <c r="A3" s="54" t="inlineStr">
        <is>
          <t>STU0002</t>
        </is>
      </c>
      <c r="B3" s="55">
        <f>VLOOKUP(A3,Marks!$A$2:$B$1001,2,FALSE())</f>
        <v/>
      </c>
      <c r="C3" s="54">
        <f>VLOOKUP(A3,Marks!$A$2:$C$1001,3,FALSE())</f>
        <v/>
      </c>
      <c r="D3" s="54">
        <f>VLOOKUP(A3,Marks!$A$2:$D$1001,4,FALSE())</f>
        <v/>
      </c>
      <c r="E3" s="60" t="n">
        <v>35500</v>
      </c>
      <c r="F3" s="60" t="n">
        <v>8900</v>
      </c>
      <c r="G3" s="60">
        <f>E3-F3</f>
        <v/>
      </c>
      <c r="H3" s="59" t="n">
        <v>0.15</v>
      </c>
      <c r="I3" s="54">
        <f>H3&gt;=0.2</f>
        <v/>
      </c>
      <c r="J3" s="54" t="inlineStr">
        <is>
          <t>Online Transfer</t>
        </is>
      </c>
      <c r="K3" s="57" t="n">
        <v>46181</v>
      </c>
      <c r="L3" s="58" t="n">
        <v>0.3854166666666667</v>
      </c>
      <c r="M3" s="57" t="n">
        <v>46218</v>
      </c>
      <c r="N3" s="54">
        <f>IF(AND(G3&gt;0,TODAY()&gt;M3),TODAY()-M3,0)</f>
        <v/>
      </c>
      <c r="O3" s="54">
        <f>IF(G3&lt;=0,"Paid",IF(N3&gt;0,"Overdue",IF(F3&gt;0,"Partial","Pending")))</f>
        <v/>
      </c>
      <c r="P3" s="54">
        <f>N3&gt;0</f>
        <v/>
      </c>
      <c r="Q3" s="60">
        <f>IF(P3,500,0)</f>
        <v/>
      </c>
      <c r="R3" s="60">
        <f>G3+Q3</f>
        <v/>
      </c>
      <c r="S3" s="61" t="n">
        <v>46256.58333333334</v>
      </c>
    </row>
    <row r="4" ht="15" customHeight="1" s="39">
      <c r="A4" s="54" t="inlineStr">
        <is>
          <t>STU0003</t>
        </is>
      </c>
      <c r="B4" s="55">
        <f>VLOOKUP(A4,Marks!$A$2:$B$1001,2,FALSE())</f>
        <v/>
      </c>
      <c r="C4" s="54">
        <f>VLOOKUP(A4,Marks!$A$2:$C$1001,3,FALSE())</f>
        <v/>
      </c>
      <c r="D4" s="54">
        <f>VLOOKUP(A4,Marks!$A$2:$D$1001,4,FALSE())</f>
        <v/>
      </c>
      <c r="E4" s="60" t="n">
        <v>27000</v>
      </c>
      <c r="F4" s="60" t="n">
        <v>6800</v>
      </c>
      <c r="G4" s="60">
        <f>E4-F4</f>
        <v/>
      </c>
      <c r="H4" s="59" t="n">
        <v>0.25</v>
      </c>
      <c r="I4" s="54">
        <f>H4&gt;=0.2</f>
        <v/>
      </c>
      <c r="J4" s="54" t="inlineStr">
        <is>
          <t>Cash</t>
        </is>
      </c>
      <c r="K4" s="57" t="n">
        <v>46141</v>
      </c>
      <c r="L4" s="58" t="n">
        <v>0.4270833333333333</v>
      </c>
      <c r="M4" s="57" t="n">
        <v>46127</v>
      </c>
      <c r="N4" s="54">
        <f>IF(AND(G4&gt;0,TODAY()&gt;M4),TODAY()-M4,0)</f>
        <v/>
      </c>
      <c r="O4" s="54">
        <f>IF(G4&lt;=0,"Paid",IF(N4&gt;0,"Overdue",IF(F4&gt;0,"Partial","Pending")))</f>
        <v/>
      </c>
      <c r="P4" s="54">
        <f>N4&gt;0</f>
        <v/>
      </c>
      <c r="Q4" s="60">
        <f>IF(P4,500,0)</f>
        <v/>
      </c>
      <c r="R4" s="60">
        <f>G4+Q4</f>
        <v/>
      </c>
      <c r="S4" s="61" t="n">
        <v>46265.5</v>
      </c>
    </row>
    <row r="5" ht="15" customHeight="1" s="39">
      <c r="A5" s="54" t="inlineStr">
        <is>
          <t>STU0004</t>
        </is>
      </c>
      <c r="B5" s="55">
        <f>VLOOKUP(A5,Marks!$A$2:$B$1001,2,FALSE())</f>
        <v/>
      </c>
      <c r="C5" s="54">
        <f>VLOOKUP(A5,Marks!$A$2:$C$1001,3,FALSE())</f>
        <v/>
      </c>
      <c r="D5" s="54">
        <f>VLOOKUP(A5,Marks!$A$2:$D$1001,4,FALSE())</f>
        <v/>
      </c>
      <c r="E5" s="60" t="n">
        <v>27000</v>
      </c>
      <c r="F5" s="60" t="n">
        <v>27000</v>
      </c>
      <c r="G5" s="60">
        <f>E5-F5</f>
        <v/>
      </c>
      <c r="H5" s="59" t="n">
        <v>0</v>
      </c>
      <c r="I5" s="54">
        <f>H5&gt;=0.2</f>
        <v/>
      </c>
      <c r="J5" s="54" t="inlineStr">
        <is>
          <t>Credit Card</t>
        </is>
      </c>
      <c r="K5" s="57" t="n">
        <v>46238</v>
      </c>
      <c r="L5" s="58" t="n">
        <v>0.3333333333333333</v>
      </c>
      <c r="M5" s="57" t="n">
        <v>46310</v>
      </c>
      <c r="N5" s="54">
        <f>IF(AND(G5&gt;0,TODAY()&gt;M5),TODAY()-M5,0)</f>
        <v/>
      </c>
      <c r="O5" s="54">
        <f>IF(G5&lt;=0,"Paid",IF(N5&gt;0,"Overdue",IF(F5&gt;0,"Partial","Pending")))</f>
        <v/>
      </c>
      <c r="P5" s="54">
        <f>N5&gt;0</f>
        <v/>
      </c>
      <c r="Q5" s="60">
        <f>IF(P5,500,0)</f>
        <v/>
      </c>
      <c r="R5" s="60">
        <f>G5+Q5</f>
        <v/>
      </c>
      <c r="S5" s="61" t="n"/>
    </row>
    <row r="6" ht="15" customHeight="1" s="39">
      <c r="A6" s="54" t="inlineStr">
        <is>
          <t>STU0005</t>
        </is>
      </c>
      <c r="B6" s="55">
        <f>VLOOKUP(A6,Marks!$A$2:$B$1001,2,FALSE())</f>
        <v/>
      </c>
      <c r="C6" s="54">
        <f>VLOOKUP(A6,Marks!$A$2:$C$1001,3,FALSE())</f>
        <v/>
      </c>
      <c r="D6" s="54">
        <f>VLOOKUP(A6,Marks!$A$2:$D$1001,4,FALSE())</f>
        <v/>
      </c>
      <c r="E6" s="60" t="n">
        <v>19500</v>
      </c>
      <c r="F6" s="60" t="n">
        <v>4900</v>
      </c>
      <c r="G6" s="60">
        <f>E6-F6</f>
        <v/>
      </c>
      <c r="H6" s="59" t="n">
        <v>0</v>
      </c>
      <c r="I6" s="54">
        <f>H6&gt;=0.2</f>
        <v/>
      </c>
      <c r="J6" s="54" t="inlineStr">
        <is>
          <t>Online Transfer</t>
        </is>
      </c>
      <c r="K6" s="57" t="n">
        <v>46263</v>
      </c>
      <c r="L6" s="58" t="n">
        <v>0.6770833333333334</v>
      </c>
      <c r="M6" s="57" t="n">
        <v>46127</v>
      </c>
      <c r="N6" s="54">
        <f>IF(AND(G6&gt;0,TODAY()&gt;M6),TODAY()-M6,0)</f>
        <v/>
      </c>
      <c r="O6" s="54">
        <f>IF(G6&lt;=0,"Paid",IF(N6&gt;0,"Overdue",IF(F6&gt;0,"Partial","Pending")))</f>
        <v/>
      </c>
      <c r="P6" s="54">
        <f>N6&gt;0</f>
        <v/>
      </c>
      <c r="Q6" s="60">
        <f>IF(P6,500,0)</f>
        <v/>
      </c>
      <c r="R6" s="60">
        <f>G6+Q6</f>
        <v/>
      </c>
      <c r="S6" s="61" t="n">
        <v>46258.69791666666</v>
      </c>
    </row>
    <row r="7" ht="15" customHeight="1" s="39">
      <c r="A7" s="54" t="inlineStr">
        <is>
          <t>STU0006</t>
        </is>
      </c>
      <c r="B7" s="55">
        <f>VLOOKUP(A7,Marks!$A$2:$B$1001,2,FALSE())</f>
        <v/>
      </c>
      <c r="C7" s="54">
        <f>VLOOKUP(A7,Marks!$A$2:$C$1001,3,FALSE())</f>
        <v/>
      </c>
      <c r="D7" s="54">
        <f>VLOOKUP(A7,Marks!$A$2:$D$1001,4,FALSE())</f>
        <v/>
      </c>
      <c r="E7" s="60" t="n">
        <v>18500</v>
      </c>
      <c r="F7" s="60" t="n">
        <v>4600</v>
      </c>
      <c r="G7" s="60">
        <f>E7-F7</f>
        <v/>
      </c>
      <c r="H7" s="59" t="n">
        <v>0.05</v>
      </c>
      <c r="I7" s="54">
        <f>H7&gt;=0.2</f>
        <v/>
      </c>
      <c r="J7" s="54" t="inlineStr">
        <is>
          <t>Cheque</t>
        </is>
      </c>
      <c r="K7" s="57" t="n">
        <v>46148</v>
      </c>
      <c r="L7" s="58" t="n">
        <v>0.59375</v>
      </c>
      <c r="M7" s="57" t="n">
        <v>46402</v>
      </c>
      <c r="N7" s="54">
        <f>IF(AND(G7&gt;0,TODAY()&gt;M7),TODAY()-M7,0)</f>
        <v/>
      </c>
      <c r="O7" s="54">
        <f>IF(G7&lt;=0,"Paid",IF(N7&gt;0,"Overdue",IF(F7&gt;0,"Partial","Pending")))</f>
        <v/>
      </c>
      <c r="P7" s="54">
        <f>N7&gt;0</f>
        <v/>
      </c>
      <c r="Q7" s="60">
        <f>IF(P7,500,0)</f>
        <v/>
      </c>
      <c r="R7" s="60">
        <f>G7+Q7</f>
        <v/>
      </c>
      <c r="S7" s="61" t="n">
        <v>46257.61458333334</v>
      </c>
    </row>
    <row r="8" ht="15" customHeight="1" s="39">
      <c r="A8" s="54" t="inlineStr">
        <is>
          <t>STU0007</t>
        </is>
      </c>
      <c r="B8" s="55">
        <f>VLOOKUP(A8,Marks!$A$2:$B$1001,2,FALSE())</f>
        <v/>
      </c>
      <c r="C8" s="54">
        <f>VLOOKUP(A8,Marks!$A$2:$C$1001,3,FALSE())</f>
        <v/>
      </c>
      <c r="D8" s="54">
        <f>VLOOKUP(A8,Marks!$A$2:$D$1001,4,FALSE())</f>
        <v/>
      </c>
      <c r="E8" s="60" t="n">
        <v>22000</v>
      </c>
      <c r="F8" s="60" t="n">
        <v>0</v>
      </c>
      <c r="G8" s="60">
        <f>E8-F8</f>
        <v/>
      </c>
      <c r="H8" s="59" t="n">
        <v>0</v>
      </c>
      <c r="I8" s="54">
        <f>H8&gt;=0.2</f>
        <v/>
      </c>
      <c r="J8" s="54" t="inlineStr">
        <is>
          <t>Debit Card</t>
        </is>
      </c>
      <c r="K8" s="57" t="n"/>
      <c r="L8" s="58" t="n"/>
      <c r="M8" s="57" t="n">
        <v>46310</v>
      </c>
      <c r="N8" s="54">
        <f>IF(AND(G8&gt;0,TODAY()&gt;M8),TODAY()-M8,0)</f>
        <v/>
      </c>
      <c r="O8" s="54">
        <f>IF(G8&lt;=0,"Paid",IF(N8&gt;0,"Overdue",IF(F8&gt;0,"Partial","Pending")))</f>
        <v/>
      </c>
      <c r="P8" s="54">
        <f>N8&gt;0</f>
        <v/>
      </c>
      <c r="Q8" s="60">
        <f>IF(P8,500,0)</f>
        <v/>
      </c>
      <c r="R8" s="60">
        <f>G8+Q8</f>
        <v/>
      </c>
      <c r="S8" s="61" t="n">
        <v>46265.75</v>
      </c>
    </row>
    <row r="9" ht="15" customHeight="1" s="39">
      <c r="A9" s="54" t="inlineStr">
        <is>
          <t>STU0008</t>
        </is>
      </c>
      <c r="B9" s="55">
        <f>VLOOKUP(A9,Marks!$A$2:$B$1001,2,FALSE())</f>
        <v/>
      </c>
      <c r="C9" s="54">
        <f>VLOOKUP(A9,Marks!$A$2:$C$1001,3,FALSE())</f>
        <v/>
      </c>
      <c r="D9" s="54">
        <f>VLOOKUP(A9,Marks!$A$2:$D$1001,4,FALSE())</f>
        <v/>
      </c>
      <c r="E9" s="60" t="n">
        <v>35500</v>
      </c>
      <c r="F9" s="60" t="n">
        <v>0</v>
      </c>
      <c r="G9" s="60">
        <f>E9-F9</f>
        <v/>
      </c>
      <c r="H9" s="59" t="n">
        <v>0.25</v>
      </c>
      <c r="I9" s="54">
        <f>H9&gt;=0.2</f>
        <v/>
      </c>
      <c r="J9" s="54" t="inlineStr">
        <is>
          <t>Credit Card</t>
        </is>
      </c>
      <c r="K9" s="57" t="n"/>
      <c r="L9" s="58" t="n"/>
      <c r="M9" s="57" t="n">
        <v>46127</v>
      </c>
      <c r="N9" s="54">
        <f>IF(AND(G9&gt;0,TODAY()&gt;M9),TODAY()-M9,0)</f>
        <v/>
      </c>
      <c r="O9" s="54">
        <f>IF(G9&lt;=0,"Paid",IF(N9&gt;0,"Overdue",IF(F9&gt;0,"Partial","Pending")))</f>
        <v/>
      </c>
      <c r="P9" s="54">
        <f>N9&gt;0</f>
        <v/>
      </c>
      <c r="Q9" s="60">
        <f>IF(P9,500,0)</f>
        <v/>
      </c>
      <c r="R9" s="60">
        <f>G9+Q9</f>
        <v/>
      </c>
      <c r="S9" s="61" t="n">
        <v>46237.375</v>
      </c>
    </row>
    <row r="10" ht="15" customHeight="1" s="39">
      <c r="A10" s="54" t="inlineStr">
        <is>
          <t>STU0009</t>
        </is>
      </c>
      <c r="B10" s="55">
        <f>VLOOKUP(A10,Marks!$A$2:$B$1001,2,FALSE())</f>
        <v/>
      </c>
      <c r="C10" s="54">
        <f>VLOOKUP(A10,Marks!$A$2:$C$1001,3,FALSE())</f>
        <v/>
      </c>
      <c r="D10" s="54">
        <f>VLOOKUP(A10,Marks!$A$2:$D$1001,4,FALSE())</f>
        <v/>
      </c>
      <c r="E10" s="60" t="n">
        <v>34500</v>
      </c>
      <c r="F10" s="60" t="n">
        <v>34500</v>
      </c>
      <c r="G10" s="60">
        <f>E10-F10</f>
        <v/>
      </c>
      <c r="H10" s="59" t="n">
        <v>0.25</v>
      </c>
      <c r="I10" s="54">
        <f>H10&gt;=0.2</f>
        <v/>
      </c>
      <c r="J10" s="54" t="inlineStr">
        <is>
          <t>Online Transfer</t>
        </is>
      </c>
      <c r="K10" s="57" t="n">
        <v>46136</v>
      </c>
      <c r="L10" s="58" t="n">
        <v>0.6041666666666666</v>
      </c>
      <c r="M10" s="57" t="n">
        <v>46127</v>
      </c>
      <c r="N10" s="54">
        <f>IF(AND(G10&gt;0,TODAY()&gt;M10),TODAY()-M10,0)</f>
        <v/>
      </c>
      <c r="O10" s="54">
        <f>IF(G10&lt;=0,"Paid",IF(N10&gt;0,"Overdue",IF(F10&gt;0,"Partial","Pending")))</f>
        <v/>
      </c>
      <c r="P10" s="54">
        <f>N10&gt;0</f>
        <v/>
      </c>
      <c r="Q10" s="60">
        <f>IF(P10,500,0)</f>
        <v/>
      </c>
      <c r="R10" s="60">
        <f>G10+Q10</f>
        <v/>
      </c>
      <c r="S10" s="61" t="n"/>
    </row>
    <row r="11" ht="15" customHeight="1" s="39">
      <c r="A11" s="54" t="inlineStr">
        <is>
          <t>STU0010</t>
        </is>
      </c>
      <c r="B11" s="55">
        <f>VLOOKUP(A11,Marks!$A$2:$B$1001,2,FALSE())</f>
        <v/>
      </c>
      <c r="C11" s="54">
        <f>VLOOKUP(A11,Marks!$A$2:$C$1001,3,FALSE())</f>
        <v/>
      </c>
      <c r="D11" s="54">
        <f>VLOOKUP(A11,Marks!$A$2:$D$1001,4,FALSE())</f>
        <v/>
      </c>
      <c r="E11" s="60" t="n">
        <v>36000</v>
      </c>
      <c r="F11" s="60" t="n">
        <v>36000</v>
      </c>
      <c r="G11" s="60">
        <f>E11-F11</f>
        <v/>
      </c>
      <c r="H11" s="59" t="n">
        <v>0</v>
      </c>
      <c r="I11" s="54">
        <f>H11&gt;=0.2</f>
        <v/>
      </c>
      <c r="J11" s="54" t="inlineStr">
        <is>
          <t>Cheque</t>
        </is>
      </c>
      <c r="K11" s="57" t="n">
        <v>46158</v>
      </c>
      <c r="L11" s="58" t="n">
        <v>0.5833333333333334</v>
      </c>
      <c r="M11" s="57" t="n">
        <v>46218</v>
      </c>
      <c r="N11" s="54">
        <f>IF(AND(G11&gt;0,TODAY()&gt;M11),TODAY()-M11,0)</f>
        <v/>
      </c>
      <c r="O11" s="54">
        <f>IF(G11&lt;=0,"Paid",IF(N11&gt;0,"Overdue",IF(F11&gt;0,"Partial","Pending")))</f>
        <v/>
      </c>
      <c r="P11" s="54">
        <f>N11&gt;0</f>
        <v/>
      </c>
      <c r="Q11" s="60">
        <f>IF(P11,500,0)</f>
        <v/>
      </c>
      <c r="R11" s="60">
        <f>G11+Q11</f>
        <v/>
      </c>
      <c r="S11" s="61" t="n"/>
    </row>
    <row r="12" ht="15" customHeight="1" s="39">
      <c r="A12" s="54" t="inlineStr">
        <is>
          <t>STU0011</t>
        </is>
      </c>
      <c r="B12" s="55">
        <f>VLOOKUP(A12,Marks!$A$2:$B$1001,2,FALSE())</f>
        <v/>
      </c>
      <c r="C12" s="54">
        <f>VLOOKUP(A12,Marks!$A$2:$C$1001,3,FALSE())</f>
        <v/>
      </c>
      <c r="D12" s="54">
        <f>VLOOKUP(A12,Marks!$A$2:$D$1001,4,FALSE())</f>
        <v/>
      </c>
      <c r="E12" s="60" t="n">
        <v>34500</v>
      </c>
      <c r="F12" s="60" t="n">
        <v>17200</v>
      </c>
      <c r="G12" s="60">
        <f>E12-F12</f>
        <v/>
      </c>
      <c r="H12" s="59" t="n">
        <v>0</v>
      </c>
      <c r="I12" s="54">
        <f>H12&gt;=0.2</f>
        <v/>
      </c>
      <c r="J12" s="54" t="inlineStr">
        <is>
          <t>Cash</t>
        </is>
      </c>
      <c r="K12" s="57" t="n">
        <v>46158</v>
      </c>
      <c r="L12" s="58" t="n">
        <v>0.7291666666666666</v>
      </c>
      <c r="M12" s="57" t="n">
        <v>46310</v>
      </c>
      <c r="N12" s="54">
        <f>IF(AND(G12&gt;0,TODAY()&gt;M12),TODAY()-M12,0)</f>
        <v/>
      </c>
      <c r="O12" s="54">
        <f>IF(G12&lt;=0,"Paid",IF(N12&gt;0,"Overdue",IF(F12&gt;0,"Partial","Pending")))</f>
        <v/>
      </c>
      <c r="P12" s="54">
        <f>N12&gt;0</f>
        <v/>
      </c>
      <c r="Q12" s="60">
        <f>IF(P12,500,0)</f>
        <v/>
      </c>
      <c r="R12" s="60">
        <f>G12+Q12</f>
        <v/>
      </c>
      <c r="S12" s="61" t="n">
        <v>46257.75</v>
      </c>
    </row>
    <row r="13" ht="15" customHeight="1" s="39">
      <c r="A13" s="54" t="inlineStr">
        <is>
          <t>STU0012</t>
        </is>
      </c>
      <c r="B13" s="55">
        <f>VLOOKUP(A13,Marks!$A$2:$B$1001,2,FALSE())</f>
        <v/>
      </c>
      <c r="C13" s="54">
        <f>VLOOKUP(A13,Marks!$A$2:$C$1001,3,FALSE())</f>
        <v/>
      </c>
      <c r="D13" s="54">
        <f>VLOOKUP(A13,Marks!$A$2:$D$1001,4,FALSE())</f>
        <v/>
      </c>
      <c r="E13" s="60" t="n">
        <v>15500</v>
      </c>
      <c r="F13" s="60" t="n">
        <v>15500</v>
      </c>
      <c r="G13" s="60">
        <f>E13-F13</f>
        <v/>
      </c>
      <c r="H13" s="59" t="n">
        <v>0</v>
      </c>
      <c r="I13" s="54">
        <f>H13&gt;=0.2</f>
        <v/>
      </c>
      <c r="J13" s="54" t="inlineStr">
        <is>
          <t>Credit Card</t>
        </is>
      </c>
      <c r="K13" s="57" t="n">
        <v>46216</v>
      </c>
      <c r="L13" s="58" t="n">
        <v>0.6666666666666666</v>
      </c>
      <c r="M13" s="57" t="n">
        <v>46310</v>
      </c>
      <c r="N13" s="54">
        <f>IF(AND(G13&gt;0,TODAY()&gt;M13),TODAY()-M13,0)</f>
        <v/>
      </c>
      <c r="O13" s="54">
        <f>IF(G13&lt;=0,"Paid",IF(N13&gt;0,"Overdue",IF(F13&gt;0,"Partial","Pending")))</f>
        <v/>
      </c>
      <c r="P13" s="54">
        <f>N13&gt;0</f>
        <v/>
      </c>
      <c r="Q13" s="60">
        <f>IF(P13,500,0)</f>
        <v/>
      </c>
      <c r="R13" s="60">
        <f>G13+Q13</f>
        <v/>
      </c>
      <c r="S13" s="61" t="n"/>
    </row>
    <row r="14" ht="15" customHeight="1" s="39">
      <c r="A14" s="54" t="inlineStr">
        <is>
          <t>STU0013</t>
        </is>
      </c>
      <c r="B14" s="55">
        <f>VLOOKUP(A14,Marks!$A$2:$B$1001,2,FALSE())</f>
        <v/>
      </c>
      <c r="C14" s="54">
        <f>VLOOKUP(A14,Marks!$A$2:$C$1001,3,FALSE())</f>
        <v/>
      </c>
      <c r="D14" s="54">
        <f>VLOOKUP(A14,Marks!$A$2:$D$1001,4,FALSE())</f>
        <v/>
      </c>
      <c r="E14" s="60" t="n">
        <v>44500</v>
      </c>
      <c r="F14" s="60" t="n">
        <v>11100</v>
      </c>
      <c r="G14" s="60">
        <f>E14-F14</f>
        <v/>
      </c>
      <c r="H14" s="59" t="n">
        <v>0.2</v>
      </c>
      <c r="I14" s="54">
        <f>H14&gt;=0.2</f>
        <v/>
      </c>
      <c r="J14" s="54" t="inlineStr">
        <is>
          <t>UPI</t>
        </is>
      </c>
      <c r="K14" s="57" t="n">
        <v>46175</v>
      </c>
      <c r="L14" s="58" t="n">
        <v>0.4166666666666667</v>
      </c>
      <c r="M14" s="57" t="n">
        <v>46402</v>
      </c>
      <c r="N14" s="54">
        <f>IF(AND(G14&gt;0,TODAY()&gt;M14),TODAY()-M14,0)</f>
        <v/>
      </c>
      <c r="O14" s="54">
        <f>IF(G14&lt;=0,"Paid",IF(N14&gt;0,"Overdue",IF(F14&gt;0,"Partial","Pending")))</f>
        <v/>
      </c>
      <c r="P14" s="54">
        <f>N14&gt;0</f>
        <v/>
      </c>
      <c r="Q14" s="60">
        <f>IF(P14,500,0)</f>
        <v/>
      </c>
      <c r="R14" s="60">
        <f>G14+Q14</f>
        <v/>
      </c>
      <c r="S14" s="61" t="n">
        <v>46267.69791666666</v>
      </c>
    </row>
    <row r="15" ht="15" customHeight="1" s="39">
      <c r="A15" s="54" t="inlineStr">
        <is>
          <t>STU0014</t>
        </is>
      </c>
      <c r="B15" s="55">
        <f>VLOOKUP(A15,Marks!$A$2:$B$1001,2,FALSE())</f>
        <v/>
      </c>
      <c r="C15" s="54">
        <f>VLOOKUP(A15,Marks!$A$2:$C$1001,3,FALSE())</f>
        <v/>
      </c>
      <c r="D15" s="54">
        <f>VLOOKUP(A15,Marks!$A$2:$D$1001,4,FALSE())</f>
        <v/>
      </c>
      <c r="E15" s="60" t="n">
        <v>35000</v>
      </c>
      <c r="F15" s="60" t="n">
        <v>8800</v>
      </c>
      <c r="G15" s="60">
        <f>E15-F15</f>
        <v/>
      </c>
      <c r="H15" s="59" t="n">
        <v>0.1</v>
      </c>
      <c r="I15" s="54">
        <f>H15&gt;=0.2</f>
        <v/>
      </c>
      <c r="J15" s="54" t="inlineStr">
        <is>
          <t>Online Transfer</t>
        </is>
      </c>
      <c r="K15" s="57" t="n">
        <v>46251</v>
      </c>
      <c r="L15" s="58" t="n">
        <v>0.3854166666666667</v>
      </c>
      <c r="M15" s="57" t="n">
        <v>46310</v>
      </c>
      <c r="N15" s="54">
        <f>IF(AND(G15&gt;0,TODAY()&gt;M15),TODAY()-M15,0)</f>
        <v/>
      </c>
      <c r="O15" s="54">
        <f>IF(G15&lt;=0,"Paid",IF(N15&gt;0,"Overdue",IF(F15&gt;0,"Partial","Pending")))</f>
        <v/>
      </c>
      <c r="P15" s="54">
        <f>N15&gt;0</f>
        <v/>
      </c>
      <c r="Q15" s="60">
        <f>IF(P15,500,0)</f>
        <v/>
      </c>
      <c r="R15" s="60">
        <f>G15+Q15</f>
        <v/>
      </c>
      <c r="S15" s="61" t="n">
        <v>46264.59375</v>
      </c>
    </row>
    <row r="16" ht="15" customHeight="1" s="39">
      <c r="A16" s="54" t="inlineStr">
        <is>
          <t>STU0015</t>
        </is>
      </c>
      <c r="B16" s="55">
        <f>VLOOKUP(A16,Marks!$A$2:$B$1001,2,FALSE())</f>
        <v/>
      </c>
      <c r="C16" s="54">
        <f>VLOOKUP(A16,Marks!$A$2:$C$1001,3,FALSE())</f>
        <v/>
      </c>
      <c r="D16" s="54">
        <f>VLOOKUP(A16,Marks!$A$2:$D$1001,4,FALSE())</f>
        <v/>
      </c>
      <c r="E16" s="60" t="n">
        <v>31000</v>
      </c>
      <c r="F16" s="60" t="n">
        <v>31000</v>
      </c>
      <c r="G16" s="60">
        <f>E16-F16</f>
        <v/>
      </c>
      <c r="H16" s="59" t="n">
        <v>0</v>
      </c>
      <c r="I16" s="54">
        <f>H16&gt;=0.2</f>
        <v/>
      </c>
      <c r="J16" s="54" t="inlineStr">
        <is>
          <t>UPI</t>
        </is>
      </c>
      <c r="K16" s="57" t="n">
        <v>46249</v>
      </c>
      <c r="L16" s="58" t="n">
        <v>0.3645833333333333</v>
      </c>
      <c r="M16" s="57" t="n">
        <v>46218</v>
      </c>
      <c r="N16" s="54">
        <f>IF(AND(G16&gt;0,TODAY()&gt;M16),TODAY()-M16,0)</f>
        <v/>
      </c>
      <c r="O16" s="54">
        <f>IF(G16&lt;=0,"Paid",IF(N16&gt;0,"Overdue",IF(F16&gt;0,"Partial","Pending")))</f>
        <v/>
      </c>
      <c r="P16" s="54">
        <f>N16&gt;0</f>
        <v/>
      </c>
      <c r="Q16" s="60">
        <f>IF(P16,500,0)</f>
        <v/>
      </c>
      <c r="R16" s="60">
        <f>G16+Q16</f>
        <v/>
      </c>
      <c r="S16" s="61" t="n"/>
    </row>
    <row r="17" ht="15" customHeight="1" s="39">
      <c r="A17" s="54" t="inlineStr">
        <is>
          <t>STU0016</t>
        </is>
      </c>
      <c r="B17" s="55">
        <f>VLOOKUP(A17,Marks!$A$2:$B$1001,2,FALSE())</f>
        <v/>
      </c>
      <c r="C17" s="54">
        <f>VLOOKUP(A17,Marks!$A$2:$C$1001,3,FALSE())</f>
        <v/>
      </c>
      <c r="D17" s="54">
        <f>VLOOKUP(A17,Marks!$A$2:$D$1001,4,FALSE())</f>
        <v/>
      </c>
      <c r="E17" s="60" t="n">
        <v>28500</v>
      </c>
      <c r="F17" s="60" t="n">
        <v>28500</v>
      </c>
      <c r="G17" s="60">
        <f>E17-F17</f>
        <v/>
      </c>
      <c r="H17" s="59" t="n">
        <v>0.05</v>
      </c>
      <c r="I17" s="54">
        <f>H17&gt;=0.2</f>
        <v/>
      </c>
      <c r="J17" s="54" t="inlineStr">
        <is>
          <t>UPI</t>
        </is>
      </c>
      <c r="K17" s="57" t="n">
        <v>46207</v>
      </c>
      <c r="L17" s="58" t="n">
        <v>0.4166666666666667</v>
      </c>
      <c r="M17" s="57" t="n">
        <v>46310</v>
      </c>
      <c r="N17" s="54">
        <f>IF(AND(G17&gt;0,TODAY()&gt;M17),TODAY()-M17,0)</f>
        <v/>
      </c>
      <c r="O17" s="54">
        <f>IF(G17&lt;=0,"Paid",IF(N17&gt;0,"Overdue",IF(F17&gt;0,"Partial","Pending")))</f>
        <v/>
      </c>
      <c r="P17" s="54">
        <f>N17&gt;0</f>
        <v/>
      </c>
      <c r="Q17" s="60">
        <f>IF(P17,500,0)</f>
        <v/>
      </c>
      <c r="R17" s="60">
        <f>G17+Q17</f>
        <v/>
      </c>
      <c r="S17" s="61" t="n"/>
    </row>
    <row r="18" ht="15" customHeight="1" s="39">
      <c r="A18" s="54" t="inlineStr">
        <is>
          <t>STU0017</t>
        </is>
      </c>
      <c r="B18" s="55">
        <f>VLOOKUP(A18,Marks!$A$2:$B$1001,2,FALSE())</f>
        <v/>
      </c>
      <c r="C18" s="54">
        <f>VLOOKUP(A18,Marks!$A$2:$C$1001,3,FALSE())</f>
        <v/>
      </c>
      <c r="D18" s="54">
        <f>VLOOKUP(A18,Marks!$A$2:$D$1001,4,FALSE())</f>
        <v/>
      </c>
      <c r="E18" s="60" t="n">
        <v>41000</v>
      </c>
      <c r="F18" s="60" t="n">
        <v>30800</v>
      </c>
      <c r="G18" s="60">
        <f>E18-F18</f>
        <v/>
      </c>
      <c r="H18" s="59" t="n">
        <v>0.15</v>
      </c>
      <c r="I18" s="54">
        <f>H18&gt;=0.2</f>
        <v/>
      </c>
      <c r="J18" s="54" t="inlineStr">
        <is>
          <t>Debit Card</t>
        </is>
      </c>
      <c r="K18" s="57" t="n">
        <v>46152</v>
      </c>
      <c r="L18" s="58" t="n">
        <v>0.59375</v>
      </c>
      <c r="M18" s="57" t="n">
        <v>46402</v>
      </c>
      <c r="N18" s="54">
        <f>IF(AND(G18&gt;0,TODAY()&gt;M18),TODAY()-M18,0)</f>
        <v/>
      </c>
      <c r="O18" s="54">
        <f>IF(G18&lt;=0,"Paid",IF(N18&gt;0,"Overdue",IF(F18&gt;0,"Partial","Pending")))</f>
        <v/>
      </c>
      <c r="P18" s="54">
        <f>N18&gt;0</f>
        <v/>
      </c>
      <c r="Q18" s="60">
        <f>IF(P18,500,0)</f>
        <v/>
      </c>
      <c r="R18" s="60">
        <f>G18+Q18</f>
        <v/>
      </c>
      <c r="S18" s="61" t="n">
        <v>46263.47916666666</v>
      </c>
    </row>
    <row r="19" ht="15" customHeight="1" s="39">
      <c r="A19" s="54" t="inlineStr">
        <is>
          <t>STU0018</t>
        </is>
      </c>
      <c r="B19" s="55">
        <f>VLOOKUP(A19,Marks!$A$2:$B$1001,2,FALSE())</f>
        <v/>
      </c>
      <c r="C19" s="54">
        <f>VLOOKUP(A19,Marks!$A$2:$C$1001,3,FALSE())</f>
        <v/>
      </c>
      <c r="D19" s="54">
        <f>VLOOKUP(A19,Marks!$A$2:$D$1001,4,FALSE())</f>
        <v/>
      </c>
      <c r="E19" s="60" t="n">
        <v>33500</v>
      </c>
      <c r="F19" s="60" t="n">
        <v>25100</v>
      </c>
      <c r="G19" s="60">
        <f>E19-F19</f>
        <v/>
      </c>
      <c r="H19" s="59" t="n">
        <v>0.05</v>
      </c>
      <c r="I19" s="54">
        <f>H19&gt;=0.2</f>
        <v/>
      </c>
      <c r="J19" s="54" t="inlineStr">
        <is>
          <t>Debit Card</t>
        </is>
      </c>
      <c r="K19" s="57" t="n">
        <v>46238</v>
      </c>
      <c r="L19" s="58" t="n">
        <v>0.625</v>
      </c>
      <c r="M19" s="57" t="n">
        <v>46402</v>
      </c>
      <c r="N19" s="54">
        <f>IF(AND(G19&gt;0,TODAY()&gt;M19),TODAY()-M19,0)</f>
        <v/>
      </c>
      <c r="O19" s="54">
        <f>IF(G19&lt;=0,"Paid",IF(N19&gt;0,"Overdue",IF(F19&gt;0,"Partial","Pending")))</f>
        <v/>
      </c>
      <c r="P19" s="54">
        <f>N19&gt;0</f>
        <v/>
      </c>
      <c r="Q19" s="60">
        <f>IF(P19,500,0)</f>
        <v/>
      </c>
      <c r="R19" s="60">
        <f>G19+Q19</f>
        <v/>
      </c>
      <c r="S19" s="61" t="n">
        <v>46264.55208333334</v>
      </c>
    </row>
    <row r="20" ht="15" customHeight="1" s="39">
      <c r="A20" s="54" t="inlineStr">
        <is>
          <t>STU0019</t>
        </is>
      </c>
      <c r="B20" s="55">
        <f>VLOOKUP(A20,Marks!$A$2:$B$1001,2,FALSE())</f>
        <v/>
      </c>
      <c r="C20" s="54">
        <f>VLOOKUP(A20,Marks!$A$2:$C$1001,3,FALSE())</f>
        <v/>
      </c>
      <c r="D20" s="54">
        <f>VLOOKUP(A20,Marks!$A$2:$D$1001,4,FALSE())</f>
        <v/>
      </c>
      <c r="E20" s="60" t="n">
        <v>37000</v>
      </c>
      <c r="F20" s="60" t="n">
        <v>37000</v>
      </c>
      <c r="G20" s="60">
        <f>E20-F20</f>
        <v/>
      </c>
      <c r="H20" s="59" t="n">
        <v>0.1</v>
      </c>
      <c r="I20" s="54">
        <f>H20&gt;=0.2</f>
        <v/>
      </c>
      <c r="J20" s="54" t="inlineStr">
        <is>
          <t>Cash</t>
        </is>
      </c>
      <c r="K20" s="57" t="n">
        <v>46188</v>
      </c>
      <c r="L20" s="58" t="n">
        <v>0.4791666666666667</v>
      </c>
      <c r="M20" s="57" t="n">
        <v>46218</v>
      </c>
      <c r="N20" s="54">
        <f>IF(AND(G20&gt;0,TODAY()&gt;M20),TODAY()-M20,0)</f>
        <v/>
      </c>
      <c r="O20" s="54">
        <f>IF(G20&lt;=0,"Paid",IF(N20&gt;0,"Overdue",IF(F20&gt;0,"Partial","Pending")))</f>
        <v/>
      </c>
      <c r="P20" s="54">
        <f>N20&gt;0</f>
        <v/>
      </c>
      <c r="Q20" s="60">
        <f>IF(P20,500,0)</f>
        <v/>
      </c>
      <c r="R20" s="60">
        <f>G20+Q20</f>
        <v/>
      </c>
      <c r="S20" s="61" t="n"/>
    </row>
    <row r="21" ht="15" customHeight="1" s="39">
      <c r="A21" s="54" t="inlineStr">
        <is>
          <t>STU0020</t>
        </is>
      </c>
      <c r="B21" s="55">
        <f>VLOOKUP(A21,Marks!$A$2:$B$1001,2,FALSE())</f>
        <v/>
      </c>
      <c r="C21" s="54">
        <f>VLOOKUP(A21,Marks!$A$2:$C$1001,3,FALSE())</f>
        <v/>
      </c>
      <c r="D21" s="54">
        <f>VLOOKUP(A21,Marks!$A$2:$D$1001,4,FALSE())</f>
        <v/>
      </c>
      <c r="E21" s="60" t="n">
        <v>37500</v>
      </c>
      <c r="F21" s="60" t="n">
        <v>0</v>
      </c>
      <c r="G21" s="60">
        <f>E21-F21</f>
        <v/>
      </c>
      <c r="H21" s="59" t="n">
        <v>0.05</v>
      </c>
      <c r="I21" s="54">
        <f>H21&gt;=0.2</f>
        <v/>
      </c>
      <c r="J21" s="54" t="inlineStr">
        <is>
          <t>Cash</t>
        </is>
      </c>
      <c r="K21" s="57" t="n"/>
      <c r="L21" s="58" t="n"/>
      <c r="M21" s="57" t="n">
        <v>46402</v>
      </c>
      <c r="N21" s="54">
        <f>IF(AND(G21&gt;0,TODAY()&gt;M21),TODAY()-M21,0)</f>
        <v/>
      </c>
      <c r="O21" s="54">
        <f>IF(G21&lt;=0,"Paid",IF(N21&gt;0,"Overdue",IF(F21&gt;0,"Partial","Pending")))</f>
        <v/>
      </c>
      <c r="P21" s="54">
        <f>N21&gt;0</f>
        <v/>
      </c>
      <c r="Q21" s="60">
        <f>IF(P21,500,0)</f>
        <v/>
      </c>
      <c r="R21" s="60">
        <f>G21+Q21</f>
        <v/>
      </c>
      <c r="S21" s="61" t="n">
        <v>46245.53125</v>
      </c>
    </row>
    <row r="22" ht="15" customHeight="1" s="39">
      <c r="A22" s="54" t="inlineStr">
        <is>
          <t>STU0021</t>
        </is>
      </c>
      <c r="B22" s="55">
        <f>VLOOKUP(A22,Marks!$A$2:$B$1001,2,FALSE())</f>
        <v/>
      </c>
      <c r="C22" s="54">
        <f>VLOOKUP(A22,Marks!$A$2:$C$1001,3,FALSE())</f>
        <v/>
      </c>
      <c r="D22" s="54">
        <f>VLOOKUP(A22,Marks!$A$2:$D$1001,4,FALSE())</f>
        <v/>
      </c>
      <c r="E22" s="60" t="n">
        <v>18500</v>
      </c>
      <c r="F22" s="60" t="n">
        <v>0</v>
      </c>
      <c r="G22" s="60">
        <f>E22-F22</f>
        <v/>
      </c>
      <c r="H22" s="59" t="n">
        <v>0.05</v>
      </c>
      <c r="I22" s="54">
        <f>H22&gt;=0.2</f>
        <v/>
      </c>
      <c r="J22" s="54" t="inlineStr">
        <is>
          <t>Online Transfer</t>
        </is>
      </c>
      <c r="K22" s="57" t="n"/>
      <c r="L22" s="58" t="n"/>
      <c r="M22" s="57" t="n">
        <v>46218</v>
      </c>
      <c r="N22" s="54">
        <f>IF(AND(G22&gt;0,TODAY()&gt;M22),TODAY()-M22,0)</f>
        <v/>
      </c>
      <c r="O22" s="54">
        <f>IF(G22&lt;=0,"Paid",IF(N22&gt;0,"Overdue",IF(F22&gt;0,"Partial","Pending")))</f>
        <v/>
      </c>
      <c r="P22" s="54">
        <f>N22&gt;0</f>
        <v/>
      </c>
      <c r="Q22" s="60">
        <f>IF(P22,500,0)</f>
        <v/>
      </c>
      <c r="R22" s="60">
        <f>G22+Q22</f>
        <v/>
      </c>
      <c r="S22" s="61" t="n">
        <v>46240.58333333334</v>
      </c>
    </row>
    <row r="23" ht="15" customHeight="1" s="39">
      <c r="A23" s="54" t="inlineStr">
        <is>
          <t>STU0022</t>
        </is>
      </c>
      <c r="B23" s="55">
        <f>VLOOKUP(A23,Marks!$A$2:$B$1001,2,FALSE())</f>
        <v/>
      </c>
      <c r="C23" s="54">
        <f>VLOOKUP(A23,Marks!$A$2:$C$1001,3,FALSE())</f>
        <v/>
      </c>
      <c r="D23" s="54">
        <f>VLOOKUP(A23,Marks!$A$2:$D$1001,4,FALSE())</f>
        <v/>
      </c>
      <c r="E23" s="60" t="n">
        <v>31500</v>
      </c>
      <c r="F23" s="60" t="n">
        <v>23600</v>
      </c>
      <c r="G23" s="60">
        <f>E23-F23</f>
        <v/>
      </c>
      <c r="H23" s="59" t="n">
        <v>0.25</v>
      </c>
      <c r="I23" s="54">
        <f>H23&gt;=0.2</f>
        <v/>
      </c>
      <c r="J23" s="54" t="inlineStr">
        <is>
          <t>Online Transfer</t>
        </is>
      </c>
      <c r="K23" s="57" t="n">
        <v>46262</v>
      </c>
      <c r="L23" s="58" t="n">
        <v>0.6145833333333334</v>
      </c>
      <c r="M23" s="57" t="n">
        <v>46218</v>
      </c>
      <c r="N23" s="54">
        <f>IF(AND(G23&gt;0,TODAY()&gt;M23),TODAY()-M23,0)</f>
        <v/>
      </c>
      <c r="O23" s="54">
        <f>IF(G23&lt;=0,"Paid",IF(N23&gt;0,"Overdue",IF(F23&gt;0,"Partial","Pending")))</f>
        <v/>
      </c>
      <c r="P23" s="54">
        <f>N23&gt;0</f>
        <v/>
      </c>
      <c r="Q23" s="60">
        <f>IF(P23,500,0)</f>
        <v/>
      </c>
      <c r="R23" s="60">
        <f>G23+Q23</f>
        <v/>
      </c>
      <c r="S23" s="61" t="n">
        <v>46247.57291666666</v>
      </c>
    </row>
    <row r="24" ht="15" customHeight="1" s="39">
      <c r="A24" s="54" t="inlineStr">
        <is>
          <t>STU0023</t>
        </is>
      </c>
      <c r="B24" s="55">
        <f>VLOOKUP(A24,Marks!$A$2:$B$1001,2,FALSE())</f>
        <v/>
      </c>
      <c r="C24" s="54">
        <f>VLOOKUP(A24,Marks!$A$2:$C$1001,3,FALSE())</f>
        <v/>
      </c>
      <c r="D24" s="54">
        <f>VLOOKUP(A24,Marks!$A$2:$D$1001,4,FALSE())</f>
        <v/>
      </c>
      <c r="E24" s="60" t="n">
        <v>28000</v>
      </c>
      <c r="F24" s="60" t="n">
        <v>7000</v>
      </c>
      <c r="G24" s="60">
        <f>E24-F24</f>
        <v/>
      </c>
      <c r="H24" s="59" t="n">
        <v>0.1</v>
      </c>
      <c r="I24" s="54">
        <f>H24&gt;=0.2</f>
        <v/>
      </c>
      <c r="J24" s="54" t="inlineStr">
        <is>
          <t>Credit Card</t>
        </is>
      </c>
      <c r="K24" s="57" t="n">
        <v>46186</v>
      </c>
      <c r="L24" s="58" t="n">
        <v>0.65625</v>
      </c>
      <c r="M24" s="57" t="n">
        <v>46218</v>
      </c>
      <c r="N24" s="54">
        <f>IF(AND(G24&gt;0,TODAY()&gt;M24),TODAY()-M24,0)</f>
        <v/>
      </c>
      <c r="O24" s="54">
        <f>IF(G24&lt;=0,"Paid",IF(N24&gt;0,"Overdue",IF(F24&gt;0,"Partial","Pending")))</f>
        <v/>
      </c>
      <c r="P24" s="54">
        <f>N24&gt;0</f>
        <v/>
      </c>
      <c r="Q24" s="60">
        <f>IF(P24,500,0)</f>
        <v/>
      </c>
      <c r="R24" s="60">
        <f>G24+Q24</f>
        <v/>
      </c>
      <c r="S24" s="61" t="n">
        <v>46246.625</v>
      </c>
    </row>
    <row r="25" ht="15" customHeight="1" s="39">
      <c r="A25" s="54" t="inlineStr">
        <is>
          <t>STU0024</t>
        </is>
      </c>
      <c r="B25" s="55">
        <f>VLOOKUP(A25,Marks!$A$2:$B$1001,2,FALSE())</f>
        <v/>
      </c>
      <c r="C25" s="54">
        <f>VLOOKUP(A25,Marks!$A$2:$C$1001,3,FALSE())</f>
        <v/>
      </c>
      <c r="D25" s="54">
        <f>VLOOKUP(A25,Marks!$A$2:$D$1001,4,FALSE())</f>
        <v/>
      </c>
      <c r="E25" s="60" t="n">
        <v>34000</v>
      </c>
      <c r="F25" s="60" t="n">
        <v>17000</v>
      </c>
      <c r="G25" s="60">
        <f>E25-F25</f>
        <v/>
      </c>
      <c r="H25" s="59" t="n">
        <v>0</v>
      </c>
      <c r="I25" s="54">
        <f>H25&gt;=0.2</f>
        <v/>
      </c>
      <c r="J25" s="54" t="inlineStr">
        <is>
          <t>Online Transfer</t>
        </is>
      </c>
      <c r="K25" s="57" t="n">
        <v>46263</v>
      </c>
      <c r="L25" s="58" t="n">
        <v>0.7395833333333334</v>
      </c>
      <c r="M25" s="57" t="n">
        <v>46310</v>
      </c>
      <c r="N25" s="54">
        <f>IF(AND(G25&gt;0,TODAY()&gt;M25),TODAY()-M25,0)</f>
        <v/>
      </c>
      <c r="O25" s="54">
        <f>IF(G25&lt;=0,"Paid",IF(N25&gt;0,"Overdue",IF(F25&gt;0,"Partial","Pending")))</f>
        <v/>
      </c>
      <c r="P25" s="54">
        <f>N25&gt;0</f>
        <v/>
      </c>
      <c r="Q25" s="60">
        <f>IF(P25,500,0)</f>
        <v/>
      </c>
      <c r="R25" s="60">
        <f>G25+Q25</f>
        <v/>
      </c>
      <c r="S25" s="61" t="n">
        <v>46240.66666666666</v>
      </c>
    </row>
    <row r="26" ht="15" customHeight="1" s="39">
      <c r="A26" s="54" t="inlineStr">
        <is>
          <t>STU0025</t>
        </is>
      </c>
      <c r="B26" s="55">
        <f>VLOOKUP(A26,Marks!$A$2:$B$1001,2,FALSE())</f>
        <v/>
      </c>
      <c r="C26" s="54">
        <f>VLOOKUP(A26,Marks!$A$2:$C$1001,3,FALSE())</f>
        <v/>
      </c>
      <c r="D26" s="54">
        <f>VLOOKUP(A26,Marks!$A$2:$D$1001,4,FALSE())</f>
        <v/>
      </c>
      <c r="E26" s="60" t="n">
        <v>38500</v>
      </c>
      <c r="F26" s="60" t="n">
        <v>0</v>
      </c>
      <c r="G26" s="60">
        <f>E26-F26</f>
        <v/>
      </c>
      <c r="H26" s="59" t="n">
        <v>0</v>
      </c>
      <c r="I26" s="54">
        <f>H26&gt;=0.2</f>
        <v/>
      </c>
      <c r="J26" s="54" t="inlineStr">
        <is>
          <t>UPI</t>
        </is>
      </c>
      <c r="K26" s="57" t="n"/>
      <c r="L26" s="58" t="n"/>
      <c r="M26" s="57" t="n">
        <v>46218</v>
      </c>
      <c r="N26" s="54">
        <f>IF(AND(G26&gt;0,TODAY()&gt;M26),TODAY()-M26,0)</f>
        <v/>
      </c>
      <c r="O26" s="54">
        <f>IF(G26&lt;=0,"Paid",IF(N26&gt;0,"Overdue",IF(F26&gt;0,"Partial","Pending")))</f>
        <v/>
      </c>
      <c r="P26" s="54">
        <f>N26&gt;0</f>
        <v/>
      </c>
      <c r="Q26" s="60">
        <f>IF(P26,500,0)</f>
        <v/>
      </c>
      <c r="R26" s="60">
        <f>G26+Q26</f>
        <v/>
      </c>
      <c r="S26" s="61" t="n">
        <v>46265.73958333334</v>
      </c>
    </row>
    <row r="27" ht="15" customHeight="1" s="39">
      <c r="A27" s="54" t="inlineStr">
        <is>
          <t>STU0026</t>
        </is>
      </c>
      <c r="B27" s="55">
        <f>VLOOKUP(A27,Marks!$A$2:$B$1001,2,FALSE())</f>
        <v/>
      </c>
      <c r="C27" s="54">
        <f>VLOOKUP(A27,Marks!$A$2:$C$1001,3,FALSE())</f>
        <v/>
      </c>
      <c r="D27" s="54">
        <f>VLOOKUP(A27,Marks!$A$2:$D$1001,4,FALSE())</f>
        <v/>
      </c>
      <c r="E27" s="60" t="n">
        <v>30500</v>
      </c>
      <c r="F27" s="60" t="n">
        <v>15200</v>
      </c>
      <c r="G27" s="60">
        <f>E27-F27</f>
        <v/>
      </c>
      <c r="H27" s="59" t="n">
        <v>0.15</v>
      </c>
      <c r="I27" s="54">
        <f>H27&gt;=0.2</f>
        <v/>
      </c>
      <c r="J27" s="54" t="inlineStr">
        <is>
          <t>Online Transfer</t>
        </is>
      </c>
      <c r="K27" s="57" t="n">
        <v>46150</v>
      </c>
      <c r="L27" s="58" t="n">
        <v>0.4895833333333333</v>
      </c>
      <c r="M27" s="57" t="n">
        <v>46402</v>
      </c>
      <c r="N27" s="54">
        <f>IF(AND(G27&gt;0,TODAY()&gt;M27),TODAY()-M27,0)</f>
        <v/>
      </c>
      <c r="O27" s="54">
        <f>IF(G27&lt;=0,"Paid",IF(N27&gt;0,"Overdue",IF(F27&gt;0,"Partial","Pending")))</f>
        <v/>
      </c>
      <c r="P27" s="54">
        <f>N27&gt;0</f>
        <v/>
      </c>
      <c r="Q27" s="60">
        <f>IF(P27,500,0)</f>
        <v/>
      </c>
      <c r="R27" s="60">
        <f>G27+Q27</f>
        <v/>
      </c>
      <c r="S27" s="61" t="n">
        <v>46237.48958333334</v>
      </c>
    </row>
    <row r="28" ht="15" customHeight="1" s="39">
      <c r="A28" s="54" t="inlineStr">
        <is>
          <t>STU0027</t>
        </is>
      </c>
      <c r="B28" s="55">
        <f>VLOOKUP(A28,Marks!$A$2:$B$1001,2,FALSE())</f>
        <v/>
      </c>
      <c r="C28" s="54">
        <f>VLOOKUP(A28,Marks!$A$2:$C$1001,3,FALSE())</f>
        <v/>
      </c>
      <c r="D28" s="54">
        <f>VLOOKUP(A28,Marks!$A$2:$D$1001,4,FALSE())</f>
        <v/>
      </c>
      <c r="E28" s="60" t="n">
        <v>40500</v>
      </c>
      <c r="F28" s="60" t="n">
        <v>40500</v>
      </c>
      <c r="G28" s="60">
        <f>E28-F28</f>
        <v/>
      </c>
      <c r="H28" s="59" t="n">
        <v>0.25</v>
      </c>
      <c r="I28" s="54">
        <f>H28&gt;=0.2</f>
        <v/>
      </c>
      <c r="J28" s="54" t="inlineStr">
        <is>
          <t>Cash</t>
        </is>
      </c>
      <c r="K28" s="57" t="n">
        <v>46210</v>
      </c>
      <c r="L28" s="58" t="n">
        <v>0.7291666666666666</v>
      </c>
      <c r="M28" s="57" t="n">
        <v>46218</v>
      </c>
      <c r="N28" s="54">
        <f>IF(AND(G28&gt;0,TODAY()&gt;M28),TODAY()-M28,0)</f>
        <v/>
      </c>
      <c r="O28" s="54">
        <f>IF(G28&lt;=0,"Paid",IF(N28&gt;0,"Overdue",IF(F28&gt;0,"Partial","Pending")))</f>
        <v/>
      </c>
      <c r="P28" s="54">
        <f>N28&gt;0</f>
        <v/>
      </c>
      <c r="Q28" s="60">
        <f>IF(P28,500,0)</f>
        <v/>
      </c>
      <c r="R28" s="60">
        <f>G28+Q28</f>
        <v/>
      </c>
      <c r="S28" s="61" t="n"/>
    </row>
    <row r="29" ht="15" customHeight="1" s="39">
      <c r="A29" s="54" t="inlineStr">
        <is>
          <t>STU0028</t>
        </is>
      </c>
      <c r="B29" s="55">
        <f>VLOOKUP(A29,Marks!$A$2:$B$1001,2,FALSE())</f>
        <v/>
      </c>
      <c r="C29" s="54">
        <f>VLOOKUP(A29,Marks!$A$2:$C$1001,3,FALSE())</f>
        <v/>
      </c>
      <c r="D29" s="54">
        <f>VLOOKUP(A29,Marks!$A$2:$D$1001,4,FALSE())</f>
        <v/>
      </c>
      <c r="E29" s="60" t="n">
        <v>22500</v>
      </c>
      <c r="F29" s="60" t="n">
        <v>22500</v>
      </c>
      <c r="G29" s="60">
        <f>E29-F29</f>
        <v/>
      </c>
      <c r="H29" s="59" t="n">
        <v>0.2</v>
      </c>
      <c r="I29" s="54">
        <f>H29&gt;=0.2</f>
        <v/>
      </c>
      <c r="J29" s="54" t="inlineStr">
        <is>
          <t>Cheque</t>
        </is>
      </c>
      <c r="K29" s="57" t="n">
        <v>46146</v>
      </c>
      <c r="L29" s="58" t="n">
        <v>0.6875</v>
      </c>
      <c r="M29" s="57" t="n">
        <v>46218</v>
      </c>
      <c r="N29" s="54">
        <f>IF(AND(G29&gt;0,TODAY()&gt;M29),TODAY()-M29,0)</f>
        <v/>
      </c>
      <c r="O29" s="54">
        <f>IF(G29&lt;=0,"Paid",IF(N29&gt;0,"Overdue",IF(F29&gt;0,"Partial","Pending")))</f>
        <v/>
      </c>
      <c r="P29" s="54">
        <f>N29&gt;0</f>
        <v/>
      </c>
      <c r="Q29" s="60">
        <f>IF(P29,500,0)</f>
        <v/>
      </c>
      <c r="R29" s="60">
        <f>G29+Q29</f>
        <v/>
      </c>
      <c r="S29" s="61" t="n"/>
    </row>
    <row r="30" ht="15" customHeight="1" s="39">
      <c r="A30" s="54" t="inlineStr">
        <is>
          <t>STU0029</t>
        </is>
      </c>
      <c r="B30" s="55">
        <f>VLOOKUP(A30,Marks!$A$2:$B$1001,2,FALSE())</f>
        <v/>
      </c>
      <c r="C30" s="54">
        <f>VLOOKUP(A30,Marks!$A$2:$C$1001,3,FALSE())</f>
        <v/>
      </c>
      <c r="D30" s="54">
        <f>VLOOKUP(A30,Marks!$A$2:$D$1001,4,FALSE())</f>
        <v/>
      </c>
      <c r="E30" s="60" t="n">
        <v>21500</v>
      </c>
      <c r="F30" s="60" t="n">
        <v>0</v>
      </c>
      <c r="G30" s="60">
        <f>E30-F30</f>
        <v/>
      </c>
      <c r="H30" s="59" t="n">
        <v>0.15</v>
      </c>
      <c r="I30" s="54">
        <f>H30&gt;=0.2</f>
        <v/>
      </c>
      <c r="J30" s="54" t="inlineStr">
        <is>
          <t>Credit Card</t>
        </is>
      </c>
      <c r="K30" s="57" t="n"/>
      <c r="L30" s="58" t="n"/>
      <c r="M30" s="57" t="n">
        <v>46218</v>
      </c>
      <c r="N30" s="54">
        <f>IF(AND(G30&gt;0,TODAY()&gt;M30),TODAY()-M30,0)</f>
        <v/>
      </c>
      <c r="O30" s="54">
        <f>IF(G30&lt;=0,"Paid",IF(N30&gt;0,"Overdue",IF(F30&gt;0,"Partial","Pending")))</f>
        <v/>
      </c>
      <c r="P30" s="54">
        <f>N30&gt;0</f>
        <v/>
      </c>
      <c r="Q30" s="60">
        <f>IF(P30,500,0)</f>
        <v/>
      </c>
      <c r="R30" s="60">
        <f>G30+Q30</f>
        <v/>
      </c>
      <c r="S30" s="61" t="n">
        <v>46241.71875</v>
      </c>
    </row>
    <row r="31" ht="15" customHeight="1" s="39">
      <c r="A31" s="54" t="inlineStr">
        <is>
          <t>STU0030</t>
        </is>
      </c>
      <c r="B31" s="55">
        <f>VLOOKUP(A31,Marks!$A$2:$B$1001,2,FALSE())</f>
        <v/>
      </c>
      <c r="C31" s="54">
        <f>VLOOKUP(A31,Marks!$A$2:$C$1001,3,FALSE())</f>
        <v/>
      </c>
      <c r="D31" s="54">
        <f>VLOOKUP(A31,Marks!$A$2:$D$1001,4,FALSE())</f>
        <v/>
      </c>
      <c r="E31" s="60" t="n">
        <v>28000</v>
      </c>
      <c r="F31" s="60" t="n">
        <v>28000</v>
      </c>
      <c r="G31" s="60">
        <f>E31-F31</f>
        <v/>
      </c>
      <c r="H31" s="59" t="n">
        <v>0.15</v>
      </c>
      <c r="I31" s="54">
        <f>H31&gt;=0.2</f>
        <v/>
      </c>
      <c r="J31" s="54" t="inlineStr">
        <is>
          <t>Cash</t>
        </is>
      </c>
      <c r="K31" s="57" t="n">
        <v>46183</v>
      </c>
      <c r="L31" s="58" t="n">
        <v>0.4583333333333333</v>
      </c>
      <c r="M31" s="57" t="n">
        <v>46402</v>
      </c>
      <c r="N31" s="54">
        <f>IF(AND(G31&gt;0,TODAY()&gt;M31),TODAY()-M31,0)</f>
        <v/>
      </c>
      <c r="O31" s="54">
        <f>IF(G31&lt;=0,"Paid",IF(N31&gt;0,"Overdue",IF(F31&gt;0,"Partial","Pending")))</f>
        <v/>
      </c>
      <c r="P31" s="54">
        <f>N31&gt;0</f>
        <v/>
      </c>
      <c r="Q31" s="60">
        <f>IF(P31,500,0)</f>
        <v/>
      </c>
      <c r="R31" s="60">
        <f>G31+Q31</f>
        <v/>
      </c>
      <c r="S31" s="61" t="n"/>
    </row>
    <row r="32" ht="15" customHeight="1" s="39">
      <c r="A32" s="54" t="inlineStr">
        <is>
          <t>STU0031</t>
        </is>
      </c>
      <c r="B32" s="55">
        <f>VLOOKUP(A32,Marks!$A$2:$B$1001,2,FALSE())</f>
        <v/>
      </c>
      <c r="C32" s="54">
        <f>VLOOKUP(A32,Marks!$A$2:$C$1001,3,FALSE())</f>
        <v/>
      </c>
      <c r="D32" s="54">
        <f>VLOOKUP(A32,Marks!$A$2:$D$1001,4,FALSE())</f>
        <v/>
      </c>
      <c r="E32" s="60" t="n">
        <v>17000</v>
      </c>
      <c r="F32" s="60" t="n">
        <v>17000</v>
      </c>
      <c r="G32" s="60">
        <f>E32-F32</f>
        <v/>
      </c>
      <c r="H32" s="59" t="n">
        <v>0.15</v>
      </c>
      <c r="I32" s="54">
        <f>H32&gt;=0.2</f>
        <v/>
      </c>
      <c r="J32" s="54" t="inlineStr">
        <is>
          <t>Cash</t>
        </is>
      </c>
      <c r="K32" s="57" t="n">
        <v>46180</v>
      </c>
      <c r="L32" s="58" t="n">
        <v>0.34375</v>
      </c>
      <c r="M32" s="57" t="n">
        <v>46218</v>
      </c>
      <c r="N32" s="54">
        <f>IF(AND(G32&gt;0,TODAY()&gt;M32),TODAY()-M32,0)</f>
        <v/>
      </c>
      <c r="O32" s="54">
        <f>IF(G32&lt;=0,"Paid",IF(N32&gt;0,"Overdue",IF(F32&gt;0,"Partial","Pending")))</f>
        <v/>
      </c>
      <c r="P32" s="54">
        <f>N32&gt;0</f>
        <v/>
      </c>
      <c r="Q32" s="60">
        <f>IF(P32,500,0)</f>
        <v/>
      </c>
      <c r="R32" s="60">
        <f>G32+Q32</f>
        <v/>
      </c>
      <c r="S32" s="61" t="n"/>
    </row>
    <row r="33" ht="15" customHeight="1" s="39">
      <c r="A33" s="54" t="inlineStr">
        <is>
          <t>STU0032</t>
        </is>
      </c>
      <c r="B33" s="55">
        <f>VLOOKUP(A33,Marks!$A$2:$B$1001,2,FALSE())</f>
        <v/>
      </c>
      <c r="C33" s="54">
        <f>VLOOKUP(A33,Marks!$A$2:$C$1001,3,FALSE())</f>
        <v/>
      </c>
      <c r="D33" s="54">
        <f>VLOOKUP(A33,Marks!$A$2:$D$1001,4,FALSE())</f>
        <v/>
      </c>
      <c r="E33" s="60" t="n">
        <v>33500</v>
      </c>
      <c r="F33" s="60" t="n">
        <v>16800</v>
      </c>
      <c r="G33" s="60">
        <f>E33-F33</f>
        <v/>
      </c>
      <c r="H33" s="59" t="n">
        <v>0.15</v>
      </c>
      <c r="I33" s="54">
        <f>H33&gt;=0.2</f>
        <v/>
      </c>
      <c r="J33" s="54" t="inlineStr">
        <is>
          <t>UPI</t>
        </is>
      </c>
      <c r="K33" s="57" t="n">
        <v>46229</v>
      </c>
      <c r="L33" s="58" t="n">
        <v>0.6979166666666666</v>
      </c>
      <c r="M33" s="57" t="n">
        <v>46310</v>
      </c>
      <c r="N33" s="54">
        <f>IF(AND(G33&gt;0,TODAY()&gt;M33),TODAY()-M33,0)</f>
        <v/>
      </c>
      <c r="O33" s="54">
        <f>IF(G33&lt;=0,"Paid",IF(N33&gt;0,"Overdue",IF(F33&gt;0,"Partial","Pending")))</f>
        <v/>
      </c>
      <c r="P33" s="54">
        <f>N33&gt;0</f>
        <v/>
      </c>
      <c r="Q33" s="60">
        <f>IF(P33,500,0)</f>
        <v/>
      </c>
      <c r="R33" s="60">
        <f>G33+Q33</f>
        <v/>
      </c>
      <c r="S33" s="61" t="n">
        <v>46265.39583333334</v>
      </c>
    </row>
    <row r="34" ht="15" customHeight="1" s="39">
      <c r="A34" s="54" t="inlineStr">
        <is>
          <t>STU0033</t>
        </is>
      </c>
      <c r="B34" s="55">
        <f>VLOOKUP(A34,Marks!$A$2:$B$1001,2,FALSE())</f>
        <v/>
      </c>
      <c r="C34" s="54">
        <f>VLOOKUP(A34,Marks!$A$2:$C$1001,3,FALSE())</f>
        <v/>
      </c>
      <c r="D34" s="54">
        <f>VLOOKUP(A34,Marks!$A$2:$D$1001,4,FALSE())</f>
        <v/>
      </c>
      <c r="E34" s="60" t="n">
        <v>28000</v>
      </c>
      <c r="F34" s="60" t="n">
        <v>28000</v>
      </c>
      <c r="G34" s="60">
        <f>E34-F34</f>
        <v/>
      </c>
      <c r="H34" s="59" t="n">
        <v>0.2</v>
      </c>
      <c r="I34" s="54">
        <f>H34&gt;=0.2</f>
        <v/>
      </c>
      <c r="J34" s="54" t="inlineStr">
        <is>
          <t>Debit Card</t>
        </is>
      </c>
      <c r="K34" s="57" t="n">
        <v>46186</v>
      </c>
      <c r="L34" s="58" t="n">
        <v>0.7291666666666666</v>
      </c>
      <c r="M34" s="57" t="n">
        <v>46127</v>
      </c>
      <c r="N34" s="54">
        <f>IF(AND(G34&gt;0,TODAY()&gt;M34),TODAY()-M34,0)</f>
        <v/>
      </c>
      <c r="O34" s="54">
        <f>IF(G34&lt;=0,"Paid",IF(N34&gt;0,"Overdue",IF(F34&gt;0,"Partial","Pending")))</f>
        <v/>
      </c>
      <c r="P34" s="54">
        <f>N34&gt;0</f>
        <v/>
      </c>
      <c r="Q34" s="60">
        <f>IF(P34,500,0)</f>
        <v/>
      </c>
      <c r="R34" s="60">
        <f>G34+Q34</f>
        <v/>
      </c>
      <c r="S34" s="61" t="n"/>
    </row>
    <row r="35" ht="15" customHeight="1" s="39">
      <c r="A35" s="54" t="inlineStr">
        <is>
          <t>STU0034</t>
        </is>
      </c>
      <c r="B35" s="55">
        <f>VLOOKUP(A35,Marks!$A$2:$B$1001,2,FALSE())</f>
        <v/>
      </c>
      <c r="C35" s="54">
        <f>VLOOKUP(A35,Marks!$A$2:$C$1001,3,FALSE())</f>
        <v/>
      </c>
      <c r="D35" s="54">
        <f>VLOOKUP(A35,Marks!$A$2:$D$1001,4,FALSE())</f>
        <v/>
      </c>
      <c r="E35" s="60" t="n">
        <v>35500</v>
      </c>
      <c r="F35" s="60" t="n">
        <v>0</v>
      </c>
      <c r="G35" s="60">
        <f>E35-F35</f>
        <v/>
      </c>
      <c r="H35" s="59" t="n">
        <v>0.05</v>
      </c>
      <c r="I35" s="54">
        <f>H35&gt;=0.2</f>
        <v/>
      </c>
      <c r="J35" s="54" t="inlineStr">
        <is>
          <t>UPI</t>
        </is>
      </c>
      <c r="K35" s="57" t="n"/>
      <c r="L35" s="58" t="n"/>
      <c r="M35" s="57" t="n">
        <v>46402</v>
      </c>
      <c r="N35" s="54">
        <f>IF(AND(G35&gt;0,TODAY()&gt;M35),TODAY()-M35,0)</f>
        <v/>
      </c>
      <c r="O35" s="54">
        <f>IF(G35&lt;=0,"Paid",IF(N35&gt;0,"Overdue",IF(F35&gt;0,"Partial","Pending")))</f>
        <v/>
      </c>
      <c r="P35" s="54">
        <f>N35&gt;0</f>
        <v/>
      </c>
      <c r="Q35" s="60">
        <f>IF(P35,500,0)</f>
        <v/>
      </c>
      <c r="R35" s="60">
        <f>G35+Q35</f>
        <v/>
      </c>
      <c r="S35" s="61" t="n">
        <v>46238.38541666666</v>
      </c>
    </row>
    <row r="36" ht="15" customHeight="1" s="39">
      <c r="A36" s="54" t="inlineStr">
        <is>
          <t>STU0035</t>
        </is>
      </c>
      <c r="B36" s="55">
        <f>VLOOKUP(A36,Marks!$A$2:$B$1001,2,FALSE())</f>
        <v/>
      </c>
      <c r="C36" s="54">
        <f>VLOOKUP(A36,Marks!$A$2:$C$1001,3,FALSE())</f>
        <v/>
      </c>
      <c r="D36" s="54">
        <f>VLOOKUP(A36,Marks!$A$2:$D$1001,4,FALSE())</f>
        <v/>
      </c>
      <c r="E36" s="60" t="n">
        <v>35500</v>
      </c>
      <c r="F36" s="60" t="n">
        <v>8900</v>
      </c>
      <c r="G36" s="60">
        <f>E36-F36</f>
        <v/>
      </c>
      <c r="H36" s="59" t="n">
        <v>0.2</v>
      </c>
      <c r="I36" s="54">
        <f>H36&gt;=0.2</f>
        <v/>
      </c>
      <c r="J36" s="54" t="inlineStr">
        <is>
          <t>Credit Card</t>
        </is>
      </c>
      <c r="K36" s="57" t="n">
        <v>46114</v>
      </c>
      <c r="L36" s="58" t="n">
        <v>0.4791666666666667</v>
      </c>
      <c r="M36" s="57" t="n">
        <v>46127</v>
      </c>
      <c r="N36" s="54">
        <f>IF(AND(G36&gt;0,TODAY()&gt;M36),TODAY()-M36,0)</f>
        <v/>
      </c>
      <c r="O36" s="54">
        <f>IF(G36&lt;=0,"Paid",IF(N36&gt;0,"Overdue",IF(F36&gt;0,"Partial","Pending")))</f>
        <v/>
      </c>
      <c r="P36" s="54">
        <f>N36&gt;0</f>
        <v/>
      </c>
      <c r="Q36" s="60">
        <f>IF(P36,500,0)</f>
        <v/>
      </c>
      <c r="R36" s="60">
        <f>G36+Q36</f>
        <v/>
      </c>
      <c r="S36" s="61" t="n">
        <v>46258.70833333334</v>
      </c>
    </row>
    <row r="37" ht="15" customHeight="1" s="39">
      <c r="A37" s="54" t="inlineStr">
        <is>
          <t>STU0036</t>
        </is>
      </c>
      <c r="B37" s="55">
        <f>VLOOKUP(A37,Marks!$A$2:$B$1001,2,FALSE())</f>
        <v/>
      </c>
      <c r="C37" s="54">
        <f>VLOOKUP(A37,Marks!$A$2:$C$1001,3,FALSE())</f>
        <v/>
      </c>
      <c r="D37" s="54">
        <f>VLOOKUP(A37,Marks!$A$2:$D$1001,4,FALSE())</f>
        <v/>
      </c>
      <c r="E37" s="60" t="n">
        <v>43000</v>
      </c>
      <c r="F37" s="60" t="n">
        <v>0</v>
      </c>
      <c r="G37" s="60">
        <f>E37-F37</f>
        <v/>
      </c>
      <c r="H37" s="59" t="n">
        <v>0.2</v>
      </c>
      <c r="I37" s="54">
        <f>H37&gt;=0.2</f>
        <v/>
      </c>
      <c r="J37" s="54" t="inlineStr">
        <is>
          <t>Cash</t>
        </is>
      </c>
      <c r="K37" s="57" t="n"/>
      <c r="L37" s="58" t="n"/>
      <c r="M37" s="57" t="n">
        <v>46218</v>
      </c>
      <c r="N37" s="54">
        <f>IF(AND(G37&gt;0,TODAY()&gt;M37),TODAY()-M37,0)</f>
        <v/>
      </c>
      <c r="O37" s="54">
        <f>IF(G37&lt;=0,"Paid",IF(N37&gt;0,"Overdue",IF(F37&gt;0,"Partial","Pending")))</f>
        <v/>
      </c>
      <c r="P37" s="54">
        <f>N37&gt;0</f>
        <v/>
      </c>
      <c r="Q37" s="60">
        <f>IF(P37,500,0)</f>
        <v/>
      </c>
      <c r="R37" s="60">
        <f>G37+Q37</f>
        <v/>
      </c>
      <c r="S37" s="61" t="n">
        <v>46264.71875</v>
      </c>
    </row>
    <row r="38" ht="15" customHeight="1" s="39">
      <c r="A38" s="54" t="inlineStr">
        <is>
          <t>STU0037</t>
        </is>
      </c>
      <c r="B38" s="55">
        <f>VLOOKUP(A38,Marks!$A$2:$B$1001,2,FALSE())</f>
        <v/>
      </c>
      <c r="C38" s="54">
        <f>VLOOKUP(A38,Marks!$A$2:$C$1001,3,FALSE())</f>
        <v/>
      </c>
      <c r="D38" s="54">
        <f>VLOOKUP(A38,Marks!$A$2:$D$1001,4,FALSE())</f>
        <v/>
      </c>
      <c r="E38" s="60" t="n">
        <v>41500</v>
      </c>
      <c r="F38" s="60" t="n">
        <v>31100</v>
      </c>
      <c r="G38" s="60">
        <f>E38-F38</f>
        <v/>
      </c>
      <c r="H38" s="59" t="n">
        <v>0.25</v>
      </c>
      <c r="I38" s="54">
        <f>H38&gt;=0.2</f>
        <v/>
      </c>
      <c r="J38" s="54" t="inlineStr">
        <is>
          <t>Debit Card</t>
        </is>
      </c>
      <c r="K38" s="57" t="n">
        <v>46193</v>
      </c>
      <c r="L38" s="58" t="n">
        <v>0.4479166666666667</v>
      </c>
      <c r="M38" s="57" t="n">
        <v>46310</v>
      </c>
      <c r="N38" s="54">
        <f>IF(AND(G38&gt;0,TODAY()&gt;M38),TODAY()-M38,0)</f>
        <v/>
      </c>
      <c r="O38" s="54">
        <f>IF(G38&lt;=0,"Paid",IF(N38&gt;0,"Overdue",IF(F38&gt;0,"Partial","Pending")))</f>
        <v/>
      </c>
      <c r="P38" s="54">
        <f>N38&gt;0</f>
        <v/>
      </c>
      <c r="Q38" s="60">
        <f>IF(P38,500,0)</f>
        <v/>
      </c>
      <c r="R38" s="60">
        <f>G38+Q38</f>
        <v/>
      </c>
      <c r="S38" s="61" t="n">
        <v>46246.75</v>
      </c>
    </row>
    <row r="39" ht="15" customHeight="1" s="39">
      <c r="A39" s="54" t="inlineStr">
        <is>
          <t>STU0038</t>
        </is>
      </c>
      <c r="B39" s="55">
        <f>VLOOKUP(A39,Marks!$A$2:$B$1001,2,FALSE())</f>
        <v/>
      </c>
      <c r="C39" s="54">
        <f>VLOOKUP(A39,Marks!$A$2:$C$1001,3,FALSE())</f>
        <v/>
      </c>
      <c r="D39" s="54">
        <f>VLOOKUP(A39,Marks!$A$2:$D$1001,4,FALSE())</f>
        <v/>
      </c>
      <c r="E39" s="60" t="n">
        <v>39000</v>
      </c>
      <c r="F39" s="60" t="n">
        <v>0</v>
      </c>
      <c r="G39" s="60">
        <f>E39-F39</f>
        <v/>
      </c>
      <c r="H39" s="59" t="n">
        <v>0.05</v>
      </c>
      <c r="I39" s="54">
        <f>H39&gt;=0.2</f>
        <v/>
      </c>
      <c r="J39" s="54" t="inlineStr">
        <is>
          <t>Debit Card</t>
        </is>
      </c>
      <c r="K39" s="57" t="n"/>
      <c r="L39" s="58" t="n"/>
      <c r="M39" s="57" t="n">
        <v>46402</v>
      </c>
      <c r="N39" s="54">
        <f>IF(AND(G39&gt;0,TODAY()&gt;M39),TODAY()-M39,0)</f>
        <v/>
      </c>
      <c r="O39" s="54">
        <f>IF(G39&lt;=0,"Paid",IF(N39&gt;0,"Overdue",IF(F39&gt;0,"Partial","Pending")))</f>
        <v/>
      </c>
      <c r="P39" s="54">
        <f>N39&gt;0</f>
        <v/>
      </c>
      <c r="Q39" s="60">
        <f>IF(P39,500,0)</f>
        <v/>
      </c>
      <c r="R39" s="60">
        <f>G39+Q39</f>
        <v/>
      </c>
      <c r="S39" s="61" t="n">
        <v>46242.51041666666</v>
      </c>
    </row>
    <row r="40" ht="15" customHeight="1" s="39">
      <c r="A40" s="54" t="inlineStr">
        <is>
          <t>STU0039</t>
        </is>
      </c>
      <c r="B40" s="55">
        <f>VLOOKUP(A40,Marks!$A$2:$B$1001,2,FALSE())</f>
        <v/>
      </c>
      <c r="C40" s="54">
        <f>VLOOKUP(A40,Marks!$A$2:$C$1001,3,FALSE())</f>
        <v/>
      </c>
      <c r="D40" s="54">
        <f>VLOOKUP(A40,Marks!$A$2:$D$1001,4,FALSE())</f>
        <v/>
      </c>
      <c r="E40" s="60" t="n">
        <v>25500</v>
      </c>
      <c r="F40" s="60" t="n">
        <v>12800</v>
      </c>
      <c r="G40" s="60">
        <f>E40-F40</f>
        <v/>
      </c>
      <c r="H40" s="59" t="n">
        <v>0.2</v>
      </c>
      <c r="I40" s="54">
        <f>H40&gt;=0.2</f>
        <v/>
      </c>
      <c r="J40" s="54" t="inlineStr">
        <is>
          <t>Debit Card</t>
        </is>
      </c>
      <c r="K40" s="57" t="n">
        <v>46145</v>
      </c>
      <c r="L40" s="58" t="n">
        <v>0.6666666666666666</v>
      </c>
      <c r="M40" s="57" t="n">
        <v>46310</v>
      </c>
      <c r="N40" s="54">
        <f>IF(AND(G40&gt;0,TODAY()&gt;M40),TODAY()-M40,0)</f>
        <v/>
      </c>
      <c r="O40" s="54">
        <f>IF(G40&lt;=0,"Paid",IF(N40&gt;0,"Overdue",IF(F40&gt;0,"Partial","Pending")))</f>
        <v/>
      </c>
      <c r="P40" s="54">
        <f>N40&gt;0</f>
        <v/>
      </c>
      <c r="Q40" s="60">
        <f>IF(P40,500,0)</f>
        <v/>
      </c>
      <c r="R40" s="60">
        <f>G40+Q40</f>
        <v/>
      </c>
      <c r="S40" s="61" t="n">
        <v>46240.625</v>
      </c>
    </row>
    <row r="41" ht="15" customHeight="1" s="39">
      <c r="A41" s="54" t="inlineStr">
        <is>
          <t>STU0040</t>
        </is>
      </c>
      <c r="B41" s="55">
        <f>VLOOKUP(A41,Marks!$A$2:$B$1001,2,FALSE())</f>
        <v/>
      </c>
      <c r="C41" s="54">
        <f>VLOOKUP(A41,Marks!$A$2:$C$1001,3,FALSE())</f>
        <v/>
      </c>
      <c r="D41" s="54">
        <f>VLOOKUP(A41,Marks!$A$2:$D$1001,4,FALSE())</f>
        <v/>
      </c>
      <c r="E41" s="60" t="n">
        <v>18500</v>
      </c>
      <c r="F41" s="60" t="n">
        <v>18500</v>
      </c>
      <c r="G41" s="60">
        <f>E41-F41</f>
        <v/>
      </c>
      <c r="H41" s="59" t="n">
        <v>0.1</v>
      </c>
      <c r="I41" s="54">
        <f>H41&gt;=0.2</f>
        <v/>
      </c>
      <c r="J41" s="54" t="inlineStr">
        <is>
          <t>Debit Card</t>
        </is>
      </c>
      <c r="K41" s="57" t="n">
        <v>46172</v>
      </c>
      <c r="L41" s="58" t="n">
        <v>0.6770833333333334</v>
      </c>
      <c r="M41" s="57" t="n">
        <v>46402</v>
      </c>
      <c r="N41" s="54">
        <f>IF(AND(G41&gt;0,TODAY()&gt;M41),TODAY()-M41,0)</f>
        <v/>
      </c>
      <c r="O41" s="54">
        <f>IF(G41&lt;=0,"Paid",IF(N41&gt;0,"Overdue",IF(F41&gt;0,"Partial","Pending")))</f>
        <v/>
      </c>
      <c r="P41" s="54">
        <f>N41&gt;0</f>
        <v/>
      </c>
      <c r="Q41" s="60">
        <f>IF(P41,500,0)</f>
        <v/>
      </c>
      <c r="R41" s="60">
        <f>G41+Q41</f>
        <v/>
      </c>
      <c r="S41" s="61" t="n"/>
    </row>
    <row r="42" ht="15" customHeight="1" s="39">
      <c r="A42" s="54" t="inlineStr">
        <is>
          <t>STU0041</t>
        </is>
      </c>
      <c r="B42" s="55">
        <f>VLOOKUP(A42,Marks!$A$2:$B$1001,2,FALSE())</f>
        <v/>
      </c>
      <c r="C42" s="54">
        <f>VLOOKUP(A42,Marks!$A$2:$C$1001,3,FALSE())</f>
        <v/>
      </c>
      <c r="D42" s="54">
        <f>VLOOKUP(A42,Marks!$A$2:$D$1001,4,FALSE())</f>
        <v/>
      </c>
      <c r="E42" s="60" t="n">
        <v>31000</v>
      </c>
      <c r="F42" s="60" t="n">
        <v>0</v>
      </c>
      <c r="G42" s="60">
        <f>E42-F42</f>
        <v/>
      </c>
      <c r="H42" s="59" t="n">
        <v>0.05</v>
      </c>
      <c r="I42" s="54">
        <f>H42&gt;=0.2</f>
        <v/>
      </c>
      <c r="J42" s="54" t="inlineStr">
        <is>
          <t>UPI</t>
        </is>
      </c>
      <c r="K42" s="57" t="n"/>
      <c r="L42" s="58" t="n"/>
      <c r="M42" s="57" t="n">
        <v>46310</v>
      </c>
      <c r="N42" s="54">
        <f>IF(AND(G42&gt;0,TODAY()&gt;M42),TODAY()-M42,0)</f>
        <v/>
      </c>
      <c r="O42" s="54">
        <f>IF(G42&lt;=0,"Paid",IF(N42&gt;0,"Overdue",IF(F42&gt;0,"Partial","Pending")))</f>
        <v/>
      </c>
      <c r="P42" s="54">
        <f>N42&gt;0</f>
        <v/>
      </c>
      <c r="Q42" s="60">
        <f>IF(P42,500,0)</f>
        <v/>
      </c>
      <c r="R42" s="60">
        <f>G42+Q42</f>
        <v/>
      </c>
      <c r="S42" s="61" t="n">
        <v>46237.59375</v>
      </c>
    </row>
    <row r="43" ht="15" customHeight="1" s="39">
      <c r="A43" s="54" t="inlineStr">
        <is>
          <t>STU0042</t>
        </is>
      </c>
      <c r="B43" s="55">
        <f>VLOOKUP(A43,Marks!$A$2:$B$1001,2,FALSE())</f>
        <v/>
      </c>
      <c r="C43" s="54">
        <f>VLOOKUP(A43,Marks!$A$2:$C$1001,3,FALSE())</f>
        <v/>
      </c>
      <c r="D43" s="54">
        <f>VLOOKUP(A43,Marks!$A$2:$D$1001,4,FALSE())</f>
        <v/>
      </c>
      <c r="E43" s="60" t="n">
        <v>13500</v>
      </c>
      <c r="F43" s="60" t="n">
        <v>0</v>
      </c>
      <c r="G43" s="60">
        <f>E43-F43</f>
        <v/>
      </c>
      <c r="H43" s="59" t="n">
        <v>0.05</v>
      </c>
      <c r="I43" s="54">
        <f>H43&gt;=0.2</f>
        <v/>
      </c>
      <c r="J43" s="54" t="inlineStr">
        <is>
          <t>UPI</t>
        </is>
      </c>
      <c r="K43" s="57" t="n"/>
      <c r="L43" s="58" t="n"/>
      <c r="M43" s="57" t="n">
        <v>46402</v>
      </c>
      <c r="N43" s="54">
        <f>IF(AND(G43&gt;0,TODAY()&gt;M43),TODAY()-M43,0)</f>
        <v/>
      </c>
      <c r="O43" s="54">
        <f>IF(G43&lt;=0,"Paid",IF(N43&gt;0,"Overdue",IF(F43&gt;0,"Partial","Pending")))</f>
        <v/>
      </c>
      <c r="P43" s="54">
        <f>N43&gt;0</f>
        <v/>
      </c>
      <c r="Q43" s="60">
        <f>IF(P43,500,0)</f>
        <v/>
      </c>
      <c r="R43" s="60">
        <f>G43+Q43</f>
        <v/>
      </c>
      <c r="S43" s="61" t="n">
        <v>46242.54166666666</v>
      </c>
    </row>
    <row r="44" ht="15" customHeight="1" s="39">
      <c r="A44" s="54" t="inlineStr">
        <is>
          <t>STU0043</t>
        </is>
      </c>
      <c r="B44" s="55">
        <f>VLOOKUP(A44,Marks!$A$2:$B$1001,2,FALSE())</f>
        <v/>
      </c>
      <c r="C44" s="54">
        <f>VLOOKUP(A44,Marks!$A$2:$C$1001,3,FALSE())</f>
        <v/>
      </c>
      <c r="D44" s="54">
        <f>VLOOKUP(A44,Marks!$A$2:$D$1001,4,FALSE())</f>
        <v/>
      </c>
      <c r="E44" s="60" t="n">
        <v>28000</v>
      </c>
      <c r="F44" s="60" t="n">
        <v>28000</v>
      </c>
      <c r="G44" s="60">
        <f>E44-F44</f>
        <v/>
      </c>
      <c r="H44" s="59" t="n">
        <v>0</v>
      </c>
      <c r="I44" s="54">
        <f>H44&gt;=0.2</f>
        <v/>
      </c>
      <c r="J44" s="54" t="inlineStr">
        <is>
          <t>Online Transfer</t>
        </is>
      </c>
      <c r="K44" s="57" t="n">
        <v>46139</v>
      </c>
      <c r="L44" s="58" t="n">
        <v>0.7291666666666666</v>
      </c>
      <c r="M44" s="57" t="n">
        <v>46218</v>
      </c>
      <c r="N44" s="54">
        <f>IF(AND(G44&gt;0,TODAY()&gt;M44),TODAY()-M44,0)</f>
        <v/>
      </c>
      <c r="O44" s="54">
        <f>IF(G44&lt;=0,"Paid",IF(N44&gt;0,"Overdue",IF(F44&gt;0,"Partial","Pending")))</f>
        <v/>
      </c>
      <c r="P44" s="54">
        <f>N44&gt;0</f>
        <v/>
      </c>
      <c r="Q44" s="60">
        <f>IF(P44,500,0)</f>
        <v/>
      </c>
      <c r="R44" s="60">
        <f>G44+Q44</f>
        <v/>
      </c>
      <c r="S44" s="61" t="n"/>
    </row>
    <row r="45" ht="15" customHeight="1" s="39">
      <c r="A45" s="54" t="inlineStr">
        <is>
          <t>STU0044</t>
        </is>
      </c>
      <c r="B45" s="55">
        <f>VLOOKUP(A45,Marks!$A$2:$B$1001,2,FALSE())</f>
        <v/>
      </c>
      <c r="C45" s="54">
        <f>VLOOKUP(A45,Marks!$A$2:$C$1001,3,FALSE())</f>
        <v/>
      </c>
      <c r="D45" s="54">
        <f>VLOOKUP(A45,Marks!$A$2:$D$1001,4,FALSE())</f>
        <v/>
      </c>
      <c r="E45" s="60" t="n">
        <v>30500</v>
      </c>
      <c r="F45" s="60" t="n">
        <v>30500</v>
      </c>
      <c r="G45" s="60">
        <f>E45-F45</f>
        <v/>
      </c>
      <c r="H45" s="59" t="n">
        <v>0.15</v>
      </c>
      <c r="I45" s="54">
        <f>H45&gt;=0.2</f>
        <v/>
      </c>
      <c r="J45" s="54" t="inlineStr">
        <is>
          <t>Online Transfer</t>
        </is>
      </c>
      <c r="K45" s="57" t="n">
        <v>46207</v>
      </c>
      <c r="L45" s="58" t="n">
        <v>0.6145833333333334</v>
      </c>
      <c r="M45" s="57" t="n">
        <v>46127</v>
      </c>
      <c r="N45" s="54">
        <f>IF(AND(G45&gt;0,TODAY()&gt;M45),TODAY()-M45,0)</f>
        <v/>
      </c>
      <c r="O45" s="54">
        <f>IF(G45&lt;=0,"Paid",IF(N45&gt;0,"Overdue",IF(F45&gt;0,"Partial","Pending")))</f>
        <v/>
      </c>
      <c r="P45" s="54">
        <f>N45&gt;0</f>
        <v/>
      </c>
      <c r="Q45" s="60">
        <f>IF(P45,500,0)</f>
        <v/>
      </c>
      <c r="R45" s="60">
        <f>G45+Q45</f>
        <v/>
      </c>
      <c r="S45" s="61" t="n"/>
    </row>
    <row r="46" ht="15" customHeight="1" s="39">
      <c r="A46" s="54" t="inlineStr">
        <is>
          <t>STU0045</t>
        </is>
      </c>
      <c r="B46" s="55">
        <f>VLOOKUP(A46,Marks!$A$2:$B$1001,2,FALSE())</f>
        <v/>
      </c>
      <c r="C46" s="54">
        <f>VLOOKUP(A46,Marks!$A$2:$C$1001,3,FALSE())</f>
        <v/>
      </c>
      <c r="D46" s="54">
        <f>VLOOKUP(A46,Marks!$A$2:$D$1001,4,FALSE())</f>
        <v/>
      </c>
      <c r="E46" s="60" t="n">
        <v>18500</v>
      </c>
      <c r="F46" s="60" t="n">
        <v>9200</v>
      </c>
      <c r="G46" s="60">
        <f>E46-F46</f>
        <v/>
      </c>
      <c r="H46" s="59" t="n">
        <v>0</v>
      </c>
      <c r="I46" s="54">
        <f>H46&gt;=0.2</f>
        <v/>
      </c>
      <c r="J46" s="54" t="inlineStr">
        <is>
          <t>Cash</t>
        </is>
      </c>
      <c r="K46" s="57" t="n">
        <v>46206</v>
      </c>
      <c r="L46" s="58" t="n">
        <v>0.6770833333333334</v>
      </c>
      <c r="M46" s="57" t="n">
        <v>46402</v>
      </c>
      <c r="N46" s="54">
        <f>IF(AND(G46&gt;0,TODAY()&gt;M46),TODAY()-M46,0)</f>
        <v/>
      </c>
      <c r="O46" s="54">
        <f>IF(G46&lt;=0,"Paid",IF(N46&gt;0,"Overdue",IF(F46&gt;0,"Partial","Pending")))</f>
        <v/>
      </c>
      <c r="P46" s="54">
        <f>N46&gt;0</f>
        <v/>
      </c>
      <c r="Q46" s="60">
        <f>IF(P46,500,0)</f>
        <v/>
      </c>
      <c r="R46" s="60">
        <f>G46+Q46</f>
        <v/>
      </c>
      <c r="S46" s="61" t="n">
        <v>46254.51041666666</v>
      </c>
    </row>
    <row r="47" ht="15" customHeight="1" s="39">
      <c r="A47" s="54" t="inlineStr">
        <is>
          <t>STU0046</t>
        </is>
      </c>
      <c r="B47" s="55">
        <f>VLOOKUP(A47,Marks!$A$2:$B$1001,2,FALSE())</f>
        <v/>
      </c>
      <c r="C47" s="54">
        <f>VLOOKUP(A47,Marks!$A$2:$C$1001,3,FALSE())</f>
        <v/>
      </c>
      <c r="D47" s="54">
        <f>VLOOKUP(A47,Marks!$A$2:$D$1001,4,FALSE())</f>
        <v/>
      </c>
      <c r="E47" s="60" t="n">
        <v>32000</v>
      </c>
      <c r="F47" s="60" t="n">
        <v>32000</v>
      </c>
      <c r="G47" s="60">
        <f>E47-F47</f>
        <v/>
      </c>
      <c r="H47" s="59" t="n">
        <v>0.1</v>
      </c>
      <c r="I47" s="54">
        <f>H47&gt;=0.2</f>
        <v/>
      </c>
      <c r="J47" s="54" t="inlineStr">
        <is>
          <t>Debit Card</t>
        </is>
      </c>
      <c r="K47" s="57" t="n">
        <v>46164</v>
      </c>
      <c r="L47" s="58" t="n">
        <v>0.3854166666666667</v>
      </c>
      <c r="M47" s="57" t="n">
        <v>46402</v>
      </c>
      <c r="N47" s="54">
        <f>IF(AND(G47&gt;0,TODAY()&gt;M47),TODAY()-M47,0)</f>
        <v/>
      </c>
      <c r="O47" s="54">
        <f>IF(G47&lt;=0,"Paid",IF(N47&gt;0,"Overdue",IF(F47&gt;0,"Partial","Pending")))</f>
        <v/>
      </c>
      <c r="P47" s="54">
        <f>N47&gt;0</f>
        <v/>
      </c>
      <c r="Q47" s="60">
        <f>IF(P47,500,0)</f>
        <v/>
      </c>
      <c r="R47" s="60">
        <f>G47+Q47</f>
        <v/>
      </c>
      <c r="S47" s="61" t="n"/>
    </row>
    <row r="48" ht="15" customHeight="1" s="39">
      <c r="A48" s="54" t="inlineStr">
        <is>
          <t>STU0047</t>
        </is>
      </c>
      <c r="B48" s="55">
        <f>VLOOKUP(A48,Marks!$A$2:$B$1001,2,FALSE())</f>
        <v/>
      </c>
      <c r="C48" s="54">
        <f>VLOOKUP(A48,Marks!$A$2:$C$1001,3,FALSE())</f>
        <v/>
      </c>
      <c r="D48" s="54">
        <f>VLOOKUP(A48,Marks!$A$2:$D$1001,4,FALSE())</f>
        <v/>
      </c>
      <c r="E48" s="60" t="n">
        <v>43000</v>
      </c>
      <c r="F48" s="60" t="n">
        <v>32200</v>
      </c>
      <c r="G48" s="60">
        <f>E48-F48</f>
        <v/>
      </c>
      <c r="H48" s="59" t="n">
        <v>0</v>
      </c>
      <c r="I48" s="54">
        <f>H48&gt;=0.2</f>
        <v/>
      </c>
      <c r="J48" s="54" t="inlineStr">
        <is>
          <t>Credit Card</t>
        </is>
      </c>
      <c r="K48" s="57" t="n">
        <v>46129</v>
      </c>
      <c r="L48" s="58" t="n">
        <v>0.53125</v>
      </c>
      <c r="M48" s="57" t="n">
        <v>46127</v>
      </c>
      <c r="N48" s="54">
        <f>IF(AND(G48&gt;0,TODAY()&gt;M48),TODAY()-M48,0)</f>
        <v/>
      </c>
      <c r="O48" s="54">
        <f>IF(G48&lt;=0,"Paid",IF(N48&gt;0,"Overdue",IF(F48&gt;0,"Partial","Pending")))</f>
        <v/>
      </c>
      <c r="P48" s="54">
        <f>N48&gt;0</f>
        <v/>
      </c>
      <c r="Q48" s="60">
        <f>IF(P48,500,0)</f>
        <v/>
      </c>
      <c r="R48" s="60">
        <f>G48+Q48</f>
        <v/>
      </c>
      <c r="S48" s="61" t="n">
        <v>46258.59375</v>
      </c>
    </row>
    <row r="49" ht="15" customHeight="1" s="39">
      <c r="A49" s="54" t="inlineStr">
        <is>
          <t>STU0048</t>
        </is>
      </c>
      <c r="B49" s="55">
        <f>VLOOKUP(A49,Marks!$A$2:$B$1001,2,FALSE())</f>
        <v/>
      </c>
      <c r="C49" s="54">
        <f>VLOOKUP(A49,Marks!$A$2:$C$1001,3,FALSE())</f>
        <v/>
      </c>
      <c r="D49" s="54">
        <f>VLOOKUP(A49,Marks!$A$2:$D$1001,4,FALSE())</f>
        <v/>
      </c>
      <c r="E49" s="60" t="n">
        <v>37000</v>
      </c>
      <c r="F49" s="60" t="n">
        <v>18500</v>
      </c>
      <c r="G49" s="60">
        <f>E49-F49</f>
        <v/>
      </c>
      <c r="H49" s="59" t="n">
        <v>0</v>
      </c>
      <c r="I49" s="54">
        <f>H49&gt;=0.2</f>
        <v/>
      </c>
      <c r="J49" s="54" t="inlineStr">
        <is>
          <t>Debit Card</t>
        </is>
      </c>
      <c r="K49" s="57" t="n">
        <v>46249</v>
      </c>
      <c r="L49" s="58" t="n">
        <v>0.3854166666666667</v>
      </c>
      <c r="M49" s="57" t="n">
        <v>46310</v>
      </c>
      <c r="N49" s="54">
        <f>IF(AND(G49&gt;0,TODAY()&gt;M49),TODAY()-M49,0)</f>
        <v/>
      </c>
      <c r="O49" s="54">
        <f>IF(G49&lt;=0,"Paid",IF(N49&gt;0,"Overdue",IF(F49&gt;0,"Partial","Pending")))</f>
        <v/>
      </c>
      <c r="P49" s="54">
        <f>N49&gt;0</f>
        <v/>
      </c>
      <c r="Q49" s="60">
        <f>IF(P49,500,0)</f>
        <v/>
      </c>
      <c r="R49" s="60">
        <f>G49+Q49</f>
        <v/>
      </c>
      <c r="S49" s="61" t="n">
        <v>46259.69791666666</v>
      </c>
    </row>
    <row r="50" ht="15" customHeight="1" s="39">
      <c r="A50" s="54" t="inlineStr">
        <is>
          <t>STU0049</t>
        </is>
      </c>
      <c r="B50" s="55">
        <f>VLOOKUP(A50,Marks!$A$2:$B$1001,2,FALSE())</f>
        <v/>
      </c>
      <c r="C50" s="54">
        <f>VLOOKUP(A50,Marks!$A$2:$C$1001,3,FALSE())</f>
        <v/>
      </c>
      <c r="D50" s="54">
        <f>VLOOKUP(A50,Marks!$A$2:$D$1001,4,FALSE())</f>
        <v/>
      </c>
      <c r="E50" s="60" t="n">
        <v>39000</v>
      </c>
      <c r="F50" s="60" t="n">
        <v>9800</v>
      </c>
      <c r="G50" s="60">
        <f>E50-F50</f>
        <v/>
      </c>
      <c r="H50" s="59" t="n">
        <v>0.15</v>
      </c>
      <c r="I50" s="54">
        <f>H50&gt;=0.2</f>
        <v/>
      </c>
      <c r="J50" s="54" t="inlineStr">
        <is>
          <t>Credit Card</t>
        </is>
      </c>
      <c r="K50" s="57" t="n">
        <v>46193</v>
      </c>
      <c r="L50" s="58" t="n">
        <v>0.5625</v>
      </c>
      <c r="M50" s="57" t="n">
        <v>46218</v>
      </c>
      <c r="N50" s="54">
        <f>IF(AND(G50&gt;0,TODAY()&gt;M50),TODAY()-M50,0)</f>
        <v/>
      </c>
      <c r="O50" s="54">
        <f>IF(G50&lt;=0,"Paid",IF(N50&gt;0,"Overdue",IF(F50&gt;0,"Partial","Pending")))</f>
        <v/>
      </c>
      <c r="P50" s="54">
        <f>N50&gt;0</f>
        <v/>
      </c>
      <c r="Q50" s="60">
        <f>IF(P50,500,0)</f>
        <v/>
      </c>
      <c r="R50" s="60">
        <f>G50+Q50</f>
        <v/>
      </c>
      <c r="S50" s="61" t="n">
        <v>46242.59375</v>
      </c>
    </row>
    <row r="51" ht="15" customHeight="1" s="39">
      <c r="A51" s="54" t="inlineStr">
        <is>
          <t>STU0050</t>
        </is>
      </c>
      <c r="B51" s="55">
        <f>VLOOKUP(A51,Marks!$A$2:$B$1001,2,FALSE())</f>
        <v/>
      </c>
      <c r="C51" s="54">
        <f>VLOOKUP(A51,Marks!$A$2:$C$1001,3,FALSE())</f>
        <v/>
      </c>
      <c r="D51" s="54">
        <f>VLOOKUP(A51,Marks!$A$2:$D$1001,4,FALSE())</f>
        <v/>
      </c>
      <c r="E51" s="60" t="n">
        <v>22000</v>
      </c>
      <c r="F51" s="60" t="n">
        <v>5500</v>
      </c>
      <c r="G51" s="60">
        <f>E51-F51</f>
        <v/>
      </c>
      <c r="H51" s="59" t="n">
        <v>0.15</v>
      </c>
      <c r="I51" s="54">
        <f>H51&gt;=0.2</f>
        <v/>
      </c>
      <c r="J51" s="54" t="inlineStr">
        <is>
          <t>Cash</t>
        </is>
      </c>
      <c r="K51" s="57" t="n">
        <v>46185</v>
      </c>
      <c r="L51" s="58" t="n">
        <v>0.65625</v>
      </c>
      <c r="M51" s="57" t="n">
        <v>46127</v>
      </c>
      <c r="N51" s="54">
        <f>IF(AND(G51&gt;0,TODAY()&gt;M51),TODAY()-M51,0)</f>
        <v/>
      </c>
      <c r="O51" s="54">
        <f>IF(G51&lt;=0,"Paid",IF(N51&gt;0,"Overdue",IF(F51&gt;0,"Partial","Pending")))</f>
        <v/>
      </c>
      <c r="P51" s="54">
        <f>N51&gt;0</f>
        <v/>
      </c>
      <c r="Q51" s="60">
        <f>IF(P51,500,0)</f>
        <v/>
      </c>
      <c r="R51" s="60">
        <f>G51+Q51</f>
        <v/>
      </c>
      <c r="S51" s="61" t="n">
        <v>46257.38541666666</v>
      </c>
    </row>
    <row r="52" ht="15" customHeight="1" s="39">
      <c r="A52" s="54" t="inlineStr">
        <is>
          <t>STU0051</t>
        </is>
      </c>
      <c r="B52" s="55">
        <f>VLOOKUP(A52,Marks!$A$2:$B$1001,2,FALSE())</f>
        <v/>
      </c>
      <c r="C52" s="54">
        <f>VLOOKUP(A52,Marks!$A$2:$C$1001,3,FALSE())</f>
        <v/>
      </c>
      <c r="D52" s="54">
        <f>VLOOKUP(A52,Marks!$A$2:$D$1001,4,FALSE())</f>
        <v/>
      </c>
      <c r="E52" s="60" t="n">
        <v>13500</v>
      </c>
      <c r="F52" s="60" t="n">
        <v>3400</v>
      </c>
      <c r="G52" s="60">
        <f>E52-F52</f>
        <v/>
      </c>
      <c r="H52" s="59" t="n">
        <v>0.2</v>
      </c>
      <c r="I52" s="54">
        <f>H52&gt;=0.2</f>
        <v/>
      </c>
      <c r="J52" s="54" t="inlineStr">
        <is>
          <t>Credit Card</t>
        </is>
      </c>
      <c r="K52" s="57" t="n">
        <v>46124</v>
      </c>
      <c r="L52" s="58" t="n">
        <v>0.34375</v>
      </c>
      <c r="M52" s="57" t="n">
        <v>46127</v>
      </c>
      <c r="N52" s="54">
        <f>IF(AND(G52&gt;0,TODAY()&gt;M52),TODAY()-M52,0)</f>
        <v/>
      </c>
      <c r="O52" s="54">
        <f>IF(G52&lt;=0,"Paid",IF(N52&gt;0,"Overdue",IF(F52&gt;0,"Partial","Pending")))</f>
        <v/>
      </c>
      <c r="P52" s="54">
        <f>N52&gt;0</f>
        <v/>
      </c>
      <c r="Q52" s="60">
        <f>IF(P52,500,0)</f>
        <v/>
      </c>
      <c r="R52" s="60">
        <f>G52+Q52</f>
        <v/>
      </c>
      <c r="S52" s="61" t="n">
        <v>46239.5</v>
      </c>
    </row>
    <row r="53" ht="15" customHeight="1" s="39">
      <c r="A53" s="54" t="inlineStr">
        <is>
          <t>STU0052</t>
        </is>
      </c>
      <c r="B53" s="55">
        <f>VLOOKUP(A53,Marks!$A$2:$B$1001,2,FALSE())</f>
        <v/>
      </c>
      <c r="C53" s="54">
        <f>VLOOKUP(A53,Marks!$A$2:$C$1001,3,FALSE())</f>
        <v/>
      </c>
      <c r="D53" s="54">
        <f>VLOOKUP(A53,Marks!$A$2:$D$1001,4,FALSE())</f>
        <v/>
      </c>
      <c r="E53" s="60" t="n">
        <v>37000</v>
      </c>
      <c r="F53" s="60" t="n">
        <v>37000</v>
      </c>
      <c r="G53" s="60">
        <f>E53-F53</f>
        <v/>
      </c>
      <c r="H53" s="59" t="n">
        <v>0.2</v>
      </c>
      <c r="I53" s="54">
        <f>H53&gt;=0.2</f>
        <v/>
      </c>
      <c r="J53" s="54" t="inlineStr">
        <is>
          <t>Cheque</t>
        </is>
      </c>
      <c r="K53" s="57" t="n">
        <v>46121</v>
      </c>
      <c r="L53" s="58" t="n">
        <v>0.7083333333333334</v>
      </c>
      <c r="M53" s="57" t="n">
        <v>46218</v>
      </c>
      <c r="N53" s="54">
        <f>IF(AND(G53&gt;0,TODAY()&gt;M53),TODAY()-M53,0)</f>
        <v/>
      </c>
      <c r="O53" s="54">
        <f>IF(G53&lt;=0,"Paid",IF(N53&gt;0,"Overdue",IF(F53&gt;0,"Partial","Pending")))</f>
        <v/>
      </c>
      <c r="P53" s="54">
        <f>N53&gt;0</f>
        <v/>
      </c>
      <c r="Q53" s="60">
        <f>IF(P53,500,0)</f>
        <v/>
      </c>
      <c r="R53" s="60">
        <f>G53+Q53</f>
        <v/>
      </c>
      <c r="S53" s="61" t="n"/>
    </row>
    <row r="54" ht="15" customHeight="1" s="39">
      <c r="A54" s="54" t="inlineStr">
        <is>
          <t>STU0053</t>
        </is>
      </c>
      <c r="B54" s="55">
        <f>VLOOKUP(A54,Marks!$A$2:$B$1001,2,FALSE())</f>
        <v/>
      </c>
      <c r="C54" s="54">
        <f>VLOOKUP(A54,Marks!$A$2:$C$1001,3,FALSE())</f>
        <v/>
      </c>
      <c r="D54" s="54">
        <f>VLOOKUP(A54,Marks!$A$2:$D$1001,4,FALSE())</f>
        <v/>
      </c>
      <c r="E54" s="60" t="n">
        <v>15000</v>
      </c>
      <c r="F54" s="60" t="n">
        <v>15000</v>
      </c>
      <c r="G54" s="60">
        <f>E54-F54</f>
        <v/>
      </c>
      <c r="H54" s="59" t="n">
        <v>0.1</v>
      </c>
      <c r="I54" s="54">
        <f>H54&gt;=0.2</f>
        <v/>
      </c>
      <c r="J54" s="54" t="inlineStr">
        <is>
          <t>Cheque</t>
        </is>
      </c>
      <c r="K54" s="57" t="n">
        <v>46186</v>
      </c>
      <c r="L54" s="58" t="n">
        <v>0.4895833333333333</v>
      </c>
      <c r="M54" s="57" t="n">
        <v>46310</v>
      </c>
      <c r="N54" s="54">
        <f>IF(AND(G54&gt;0,TODAY()&gt;M54),TODAY()-M54,0)</f>
        <v/>
      </c>
      <c r="O54" s="54">
        <f>IF(G54&lt;=0,"Paid",IF(N54&gt;0,"Overdue",IF(F54&gt;0,"Partial","Pending")))</f>
        <v/>
      </c>
      <c r="P54" s="54">
        <f>N54&gt;0</f>
        <v/>
      </c>
      <c r="Q54" s="60">
        <f>IF(P54,500,0)</f>
        <v/>
      </c>
      <c r="R54" s="60">
        <f>G54+Q54</f>
        <v/>
      </c>
      <c r="S54" s="61" t="n"/>
    </row>
    <row r="55" ht="15" customHeight="1" s="39">
      <c r="A55" s="54" t="inlineStr">
        <is>
          <t>STU0054</t>
        </is>
      </c>
      <c r="B55" s="55">
        <f>VLOOKUP(A55,Marks!$A$2:$B$1001,2,FALSE())</f>
        <v/>
      </c>
      <c r="C55" s="54">
        <f>VLOOKUP(A55,Marks!$A$2:$C$1001,3,FALSE())</f>
        <v/>
      </c>
      <c r="D55" s="54">
        <f>VLOOKUP(A55,Marks!$A$2:$D$1001,4,FALSE())</f>
        <v/>
      </c>
      <c r="E55" s="60" t="n">
        <v>22000</v>
      </c>
      <c r="F55" s="60" t="n">
        <v>5500</v>
      </c>
      <c r="G55" s="60">
        <f>E55-F55</f>
        <v/>
      </c>
      <c r="H55" s="59" t="n">
        <v>0.05</v>
      </c>
      <c r="I55" s="54">
        <f>H55&gt;=0.2</f>
        <v/>
      </c>
      <c r="J55" s="54" t="inlineStr">
        <is>
          <t>Cash</t>
        </is>
      </c>
      <c r="K55" s="57" t="n">
        <v>46218</v>
      </c>
      <c r="L55" s="58" t="n">
        <v>0.5729166666666666</v>
      </c>
      <c r="M55" s="57" t="n">
        <v>46127</v>
      </c>
      <c r="N55" s="54">
        <f>IF(AND(G55&gt;0,TODAY()&gt;M55),TODAY()-M55,0)</f>
        <v/>
      </c>
      <c r="O55" s="54">
        <f>IF(G55&lt;=0,"Paid",IF(N55&gt;0,"Overdue",IF(F55&gt;0,"Partial","Pending")))</f>
        <v/>
      </c>
      <c r="P55" s="54">
        <f>N55&gt;0</f>
        <v/>
      </c>
      <c r="Q55" s="60">
        <f>IF(P55,500,0)</f>
        <v/>
      </c>
      <c r="R55" s="60">
        <f>G55+Q55</f>
        <v/>
      </c>
      <c r="S55" s="61" t="n">
        <v>46240.65625</v>
      </c>
    </row>
    <row r="56" ht="15" customHeight="1" s="39">
      <c r="A56" s="54" t="inlineStr">
        <is>
          <t>STU0055</t>
        </is>
      </c>
      <c r="B56" s="55">
        <f>VLOOKUP(A56,Marks!$A$2:$B$1001,2,FALSE())</f>
        <v/>
      </c>
      <c r="C56" s="54">
        <f>VLOOKUP(A56,Marks!$A$2:$C$1001,3,FALSE())</f>
        <v/>
      </c>
      <c r="D56" s="54">
        <f>VLOOKUP(A56,Marks!$A$2:$D$1001,4,FALSE())</f>
        <v/>
      </c>
      <c r="E56" s="60" t="n">
        <v>22500</v>
      </c>
      <c r="F56" s="60" t="n">
        <v>0</v>
      </c>
      <c r="G56" s="60">
        <f>E56-F56</f>
        <v/>
      </c>
      <c r="H56" s="59" t="n">
        <v>0</v>
      </c>
      <c r="I56" s="54">
        <f>H56&gt;=0.2</f>
        <v/>
      </c>
      <c r="J56" s="54" t="inlineStr">
        <is>
          <t>Online Transfer</t>
        </is>
      </c>
      <c r="K56" s="57" t="n"/>
      <c r="L56" s="58" t="n"/>
      <c r="M56" s="57" t="n">
        <v>46127</v>
      </c>
      <c r="N56" s="54">
        <f>IF(AND(G56&gt;0,TODAY()&gt;M56),TODAY()-M56,0)</f>
        <v/>
      </c>
      <c r="O56" s="54">
        <f>IF(G56&lt;=0,"Paid",IF(N56&gt;0,"Overdue",IF(F56&gt;0,"Partial","Pending")))</f>
        <v/>
      </c>
      <c r="P56" s="54">
        <f>N56&gt;0</f>
        <v/>
      </c>
      <c r="Q56" s="60">
        <f>IF(P56,500,0)</f>
        <v/>
      </c>
      <c r="R56" s="60">
        <f>G56+Q56</f>
        <v/>
      </c>
      <c r="S56" s="61" t="n">
        <v>46255.60416666666</v>
      </c>
    </row>
    <row r="57" ht="15" customHeight="1" s="39">
      <c r="A57" s="54" t="inlineStr">
        <is>
          <t>STU0056</t>
        </is>
      </c>
      <c r="B57" s="55">
        <f>VLOOKUP(A57,Marks!$A$2:$B$1001,2,FALSE())</f>
        <v/>
      </c>
      <c r="C57" s="54">
        <f>VLOOKUP(A57,Marks!$A$2:$C$1001,3,FALSE())</f>
        <v/>
      </c>
      <c r="D57" s="54">
        <f>VLOOKUP(A57,Marks!$A$2:$D$1001,4,FALSE())</f>
        <v/>
      </c>
      <c r="E57" s="60" t="n">
        <v>41500</v>
      </c>
      <c r="F57" s="60" t="n">
        <v>10400</v>
      </c>
      <c r="G57" s="60">
        <f>E57-F57</f>
        <v/>
      </c>
      <c r="H57" s="59" t="n">
        <v>0.25</v>
      </c>
      <c r="I57" s="54">
        <f>H57&gt;=0.2</f>
        <v/>
      </c>
      <c r="J57" s="54" t="inlineStr">
        <is>
          <t>Online Transfer</t>
        </is>
      </c>
      <c r="K57" s="57" t="n">
        <v>46114</v>
      </c>
      <c r="L57" s="58" t="n">
        <v>0.53125</v>
      </c>
      <c r="M57" s="57" t="n">
        <v>46218</v>
      </c>
      <c r="N57" s="54">
        <f>IF(AND(G57&gt;0,TODAY()&gt;M57),TODAY()-M57,0)</f>
        <v/>
      </c>
      <c r="O57" s="54">
        <f>IF(G57&lt;=0,"Paid",IF(N57&gt;0,"Overdue",IF(F57&gt;0,"Partial","Pending")))</f>
        <v/>
      </c>
      <c r="P57" s="54">
        <f>N57&gt;0</f>
        <v/>
      </c>
      <c r="Q57" s="60">
        <f>IF(P57,500,0)</f>
        <v/>
      </c>
      <c r="R57" s="60">
        <f>G57+Q57</f>
        <v/>
      </c>
      <c r="S57" s="61" t="n">
        <v>46242.71875</v>
      </c>
    </row>
    <row r="58" ht="15" customHeight="1" s="39">
      <c r="A58" s="54" t="inlineStr">
        <is>
          <t>STU0057</t>
        </is>
      </c>
      <c r="B58" s="55">
        <f>VLOOKUP(A58,Marks!$A$2:$B$1001,2,FALSE())</f>
        <v/>
      </c>
      <c r="C58" s="54">
        <f>VLOOKUP(A58,Marks!$A$2:$C$1001,3,FALSE())</f>
        <v/>
      </c>
      <c r="D58" s="54">
        <f>VLOOKUP(A58,Marks!$A$2:$D$1001,4,FALSE())</f>
        <v/>
      </c>
      <c r="E58" s="60" t="n">
        <v>19500</v>
      </c>
      <c r="F58" s="60" t="n">
        <v>14600</v>
      </c>
      <c r="G58" s="60">
        <f>E58-F58</f>
        <v/>
      </c>
      <c r="H58" s="59" t="n">
        <v>0.05</v>
      </c>
      <c r="I58" s="54">
        <f>H58&gt;=0.2</f>
        <v/>
      </c>
      <c r="J58" s="54" t="inlineStr">
        <is>
          <t>Cheque</t>
        </is>
      </c>
      <c r="K58" s="57" t="n">
        <v>46247</v>
      </c>
      <c r="L58" s="58" t="n">
        <v>0.6458333333333334</v>
      </c>
      <c r="M58" s="57" t="n">
        <v>46127</v>
      </c>
      <c r="N58" s="54">
        <f>IF(AND(G58&gt;0,TODAY()&gt;M58),TODAY()-M58,0)</f>
        <v/>
      </c>
      <c r="O58" s="54">
        <f>IF(G58&lt;=0,"Paid",IF(N58&gt;0,"Overdue",IF(F58&gt;0,"Partial","Pending")))</f>
        <v/>
      </c>
      <c r="P58" s="54">
        <f>N58&gt;0</f>
        <v/>
      </c>
      <c r="Q58" s="60">
        <f>IF(P58,500,0)</f>
        <v/>
      </c>
      <c r="R58" s="60">
        <f>G58+Q58</f>
        <v/>
      </c>
      <c r="S58" s="61" t="n">
        <v>46242.65625</v>
      </c>
    </row>
    <row r="59" ht="15" customHeight="1" s="39">
      <c r="A59" s="54" t="inlineStr">
        <is>
          <t>STU0058</t>
        </is>
      </c>
      <c r="B59" s="55">
        <f>VLOOKUP(A59,Marks!$A$2:$B$1001,2,FALSE())</f>
        <v/>
      </c>
      <c r="C59" s="54">
        <f>VLOOKUP(A59,Marks!$A$2:$C$1001,3,FALSE())</f>
        <v/>
      </c>
      <c r="D59" s="54">
        <f>VLOOKUP(A59,Marks!$A$2:$D$1001,4,FALSE())</f>
        <v/>
      </c>
      <c r="E59" s="60" t="n">
        <v>44500</v>
      </c>
      <c r="F59" s="60" t="n">
        <v>0</v>
      </c>
      <c r="G59" s="60">
        <f>E59-F59</f>
        <v/>
      </c>
      <c r="H59" s="59" t="n">
        <v>0</v>
      </c>
      <c r="I59" s="54">
        <f>H59&gt;=0.2</f>
        <v/>
      </c>
      <c r="J59" s="54" t="inlineStr">
        <is>
          <t>UPI</t>
        </is>
      </c>
      <c r="K59" s="57" t="n"/>
      <c r="L59" s="58" t="n"/>
      <c r="M59" s="57" t="n">
        <v>46310</v>
      </c>
      <c r="N59" s="54">
        <f>IF(AND(G59&gt;0,TODAY()&gt;M59),TODAY()-M59,0)</f>
        <v/>
      </c>
      <c r="O59" s="54">
        <f>IF(G59&lt;=0,"Paid",IF(N59&gt;0,"Overdue",IF(F59&gt;0,"Partial","Pending")))</f>
        <v/>
      </c>
      <c r="P59" s="54">
        <f>N59&gt;0</f>
        <v/>
      </c>
      <c r="Q59" s="60">
        <f>IF(P59,500,0)</f>
        <v/>
      </c>
      <c r="R59" s="60">
        <f>G59+Q59</f>
        <v/>
      </c>
      <c r="S59" s="61" t="n">
        <v>46258.375</v>
      </c>
    </row>
    <row r="60" ht="15" customHeight="1" s="39">
      <c r="A60" s="54" t="inlineStr">
        <is>
          <t>STU0059</t>
        </is>
      </c>
      <c r="B60" s="55">
        <f>VLOOKUP(A60,Marks!$A$2:$B$1001,2,FALSE())</f>
        <v/>
      </c>
      <c r="C60" s="54">
        <f>VLOOKUP(A60,Marks!$A$2:$C$1001,3,FALSE())</f>
        <v/>
      </c>
      <c r="D60" s="54">
        <f>VLOOKUP(A60,Marks!$A$2:$D$1001,4,FALSE())</f>
        <v/>
      </c>
      <c r="E60" s="60" t="n">
        <v>44500</v>
      </c>
      <c r="F60" s="60" t="n">
        <v>33400</v>
      </c>
      <c r="G60" s="60">
        <f>E60-F60</f>
        <v/>
      </c>
      <c r="H60" s="59" t="n">
        <v>0.2</v>
      </c>
      <c r="I60" s="54">
        <f>H60&gt;=0.2</f>
        <v/>
      </c>
      <c r="J60" s="54" t="inlineStr">
        <is>
          <t>Cheque</t>
        </is>
      </c>
      <c r="K60" s="57" t="n">
        <v>46230</v>
      </c>
      <c r="L60" s="58" t="n">
        <v>0.5520833333333334</v>
      </c>
      <c r="M60" s="57" t="n">
        <v>46218</v>
      </c>
      <c r="N60" s="54">
        <f>IF(AND(G60&gt;0,TODAY()&gt;M60),TODAY()-M60,0)</f>
        <v/>
      </c>
      <c r="O60" s="54">
        <f>IF(G60&lt;=0,"Paid",IF(N60&gt;0,"Overdue",IF(F60&gt;0,"Partial","Pending")))</f>
        <v/>
      </c>
      <c r="P60" s="54">
        <f>N60&gt;0</f>
        <v/>
      </c>
      <c r="Q60" s="60">
        <f>IF(P60,500,0)</f>
        <v/>
      </c>
      <c r="R60" s="60">
        <f>G60+Q60</f>
        <v/>
      </c>
      <c r="S60" s="61" t="n">
        <v>46260.44791666666</v>
      </c>
    </row>
    <row r="61" ht="15" customHeight="1" s="39">
      <c r="A61" s="54" t="inlineStr">
        <is>
          <t>STU0060</t>
        </is>
      </c>
      <c r="B61" s="55">
        <f>VLOOKUP(A61,Marks!$A$2:$B$1001,2,FALSE())</f>
        <v/>
      </c>
      <c r="C61" s="54">
        <f>VLOOKUP(A61,Marks!$A$2:$C$1001,3,FALSE())</f>
        <v/>
      </c>
      <c r="D61" s="54">
        <f>VLOOKUP(A61,Marks!$A$2:$D$1001,4,FALSE())</f>
        <v/>
      </c>
      <c r="E61" s="60" t="n">
        <v>42000</v>
      </c>
      <c r="F61" s="60" t="n">
        <v>10500</v>
      </c>
      <c r="G61" s="60">
        <f>E61-F61</f>
        <v/>
      </c>
      <c r="H61" s="59" t="n">
        <v>0.2</v>
      </c>
      <c r="I61" s="54">
        <f>H61&gt;=0.2</f>
        <v/>
      </c>
      <c r="J61" s="54" t="inlineStr">
        <is>
          <t>Online Transfer</t>
        </is>
      </c>
      <c r="K61" s="57" t="n">
        <v>46128</v>
      </c>
      <c r="L61" s="58" t="n">
        <v>0.6770833333333334</v>
      </c>
      <c r="M61" s="57" t="n">
        <v>46310</v>
      </c>
      <c r="N61" s="54">
        <f>IF(AND(G61&gt;0,TODAY()&gt;M61),TODAY()-M61,0)</f>
        <v/>
      </c>
      <c r="O61" s="54">
        <f>IF(G61&lt;=0,"Paid",IF(N61&gt;0,"Overdue",IF(F61&gt;0,"Partial","Pending")))</f>
        <v/>
      </c>
      <c r="P61" s="54">
        <f>N61&gt;0</f>
        <v/>
      </c>
      <c r="Q61" s="60">
        <f>IF(P61,500,0)</f>
        <v/>
      </c>
      <c r="R61" s="60">
        <f>G61+Q61</f>
        <v/>
      </c>
      <c r="S61" s="61" t="n">
        <v>46251.70833333334</v>
      </c>
    </row>
    <row r="62" ht="15" customHeight="1" s="39">
      <c r="A62" s="54" t="inlineStr">
        <is>
          <t>STU0061</t>
        </is>
      </c>
      <c r="B62" s="55">
        <f>VLOOKUP(A62,Marks!$A$2:$B$1001,2,FALSE())</f>
        <v/>
      </c>
      <c r="C62" s="54">
        <f>VLOOKUP(A62,Marks!$A$2:$C$1001,3,FALSE())</f>
        <v/>
      </c>
      <c r="D62" s="54">
        <f>VLOOKUP(A62,Marks!$A$2:$D$1001,4,FALSE())</f>
        <v/>
      </c>
      <c r="E62" s="60" t="n">
        <v>25000</v>
      </c>
      <c r="F62" s="60" t="n">
        <v>25000</v>
      </c>
      <c r="G62" s="60">
        <f>E62-F62</f>
        <v/>
      </c>
      <c r="H62" s="59" t="n">
        <v>0</v>
      </c>
      <c r="I62" s="54">
        <f>H62&gt;=0.2</f>
        <v/>
      </c>
      <c r="J62" s="54" t="inlineStr">
        <is>
          <t>UPI</t>
        </is>
      </c>
      <c r="K62" s="57" t="n">
        <v>46136</v>
      </c>
      <c r="L62" s="58" t="n">
        <v>0.6770833333333334</v>
      </c>
      <c r="M62" s="57" t="n">
        <v>46310</v>
      </c>
      <c r="N62" s="54">
        <f>IF(AND(G62&gt;0,TODAY()&gt;M62),TODAY()-M62,0)</f>
        <v/>
      </c>
      <c r="O62" s="54">
        <f>IF(G62&lt;=0,"Paid",IF(N62&gt;0,"Overdue",IF(F62&gt;0,"Partial","Pending")))</f>
        <v/>
      </c>
      <c r="P62" s="54">
        <f>N62&gt;0</f>
        <v/>
      </c>
      <c r="Q62" s="60">
        <f>IF(P62,500,0)</f>
        <v/>
      </c>
      <c r="R62" s="60">
        <f>G62+Q62</f>
        <v/>
      </c>
      <c r="S62" s="61" t="n"/>
    </row>
    <row r="63" ht="15" customHeight="1" s="39">
      <c r="A63" s="54" t="inlineStr">
        <is>
          <t>STU0062</t>
        </is>
      </c>
      <c r="B63" s="55">
        <f>VLOOKUP(A63,Marks!$A$2:$B$1001,2,FALSE())</f>
        <v/>
      </c>
      <c r="C63" s="54">
        <f>VLOOKUP(A63,Marks!$A$2:$C$1001,3,FALSE())</f>
        <v/>
      </c>
      <c r="D63" s="54">
        <f>VLOOKUP(A63,Marks!$A$2:$D$1001,4,FALSE())</f>
        <v/>
      </c>
      <c r="E63" s="60" t="n">
        <v>25500</v>
      </c>
      <c r="F63" s="60" t="n">
        <v>12800</v>
      </c>
      <c r="G63" s="60">
        <f>E63-F63</f>
        <v/>
      </c>
      <c r="H63" s="59" t="n">
        <v>0.1</v>
      </c>
      <c r="I63" s="54">
        <f>H63&gt;=0.2</f>
        <v/>
      </c>
      <c r="J63" s="54" t="inlineStr">
        <is>
          <t>Online Transfer</t>
        </is>
      </c>
      <c r="K63" s="57" t="n">
        <v>46232</v>
      </c>
      <c r="L63" s="58" t="n">
        <v>0.40625</v>
      </c>
      <c r="M63" s="57" t="n">
        <v>46402</v>
      </c>
      <c r="N63" s="54">
        <f>IF(AND(G63&gt;0,TODAY()&gt;M63),TODAY()-M63,0)</f>
        <v/>
      </c>
      <c r="O63" s="54">
        <f>IF(G63&lt;=0,"Paid",IF(N63&gt;0,"Overdue",IF(F63&gt;0,"Partial","Pending")))</f>
        <v/>
      </c>
      <c r="P63" s="54">
        <f>N63&gt;0</f>
        <v/>
      </c>
      <c r="Q63" s="60">
        <f>IF(P63,500,0)</f>
        <v/>
      </c>
      <c r="R63" s="60">
        <f>G63+Q63</f>
        <v/>
      </c>
      <c r="S63" s="61" t="n">
        <v>46240.65625</v>
      </c>
    </row>
    <row r="64" ht="15" customHeight="1" s="39">
      <c r="A64" s="54" t="inlineStr">
        <is>
          <t>STU0063</t>
        </is>
      </c>
      <c r="B64" s="55">
        <f>VLOOKUP(A64,Marks!$A$2:$B$1001,2,FALSE())</f>
        <v/>
      </c>
      <c r="C64" s="54">
        <f>VLOOKUP(A64,Marks!$A$2:$C$1001,3,FALSE())</f>
        <v/>
      </c>
      <c r="D64" s="54">
        <f>VLOOKUP(A64,Marks!$A$2:$D$1001,4,FALSE())</f>
        <v/>
      </c>
      <c r="E64" s="60" t="n">
        <v>24500</v>
      </c>
      <c r="F64" s="60" t="n">
        <v>24500</v>
      </c>
      <c r="G64" s="60">
        <f>E64-F64</f>
        <v/>
      </c>
      <c r="H64" s="59" t="n">
        <v>0</v>
      </c>
      <c r="I64" s="54">
        <f>H64&gt;=0.2</f>
        <v/>
      </c>
      <c r="J64" s="54" t="inlineStr">
        <is>
          <t>Credit Card</t>
        </is>
      </c>
      <c r="K64" s="57" t="n">
        <v>46132</v>
      </c>
      <c r="L64" s="58" t="n">
        <v>0.3333333333333333</v>
      </c>
      <c r="M64" s="57" t="n">
        <v>46127</v>
      </c>
      <c r="N64" s="54">
        <f>IF(AND(G64&gt;0,TODAY()&gt;M64),TODAY()-M64,0)</f>
        <v/>
      </c>
      <c r="O64" s="54">
        <f>IF(G64&lt;=0,"Paid",IF(N64&gt;0,"Overdue",IF(F64&gt;0,"Partial","Pending")))</f>
        <v/>
      </c>
      <c r="P64" s="54">
        <f>N64&gt;0</f>
        <v/>
      </c>
      <c r="Q64" s="60">
        <f>IF(P64,500,0)</f>
        <v/>
      </c>
      <c r="R64" s="60">
        <f>G64+Q64</f>
        <v/>
      </c>
      <c r="S64" s="61" t="n"/>
    </row>
    <row r="65" ht="15" customHeight="1" s="39">
      <c r="A65" s="54" t="inlineStr">
        <is>
          <t>STU0064</t>
        </is>
      </c>
      <c r="B65" s="55">
        <f>VLOOKUP(A65,Marks!$A$2:$B$1001,2,FALSE())</f>
        <v/>
      </c>
      <c r="C65" s="54">
        <f>VLOOKUP(A65,Marks!$A$2:$C$1001,3,FALSE())</f>
        <v/>
      </c>
      <c r="D65" s="54">
        <f>VLOOKUP(A65,Marks!$A$2:$D$1001,4,FALSE())</f>
        <v/>
      </c>
      <c r="E65" s="60" t="n">
        <v>17000</v>
      </c>
      <c r="F65" s="60" t="n">
        <v>8500</v>
      </c>
      <c r="G65" s="60">
        <f>E65-F65</f>
        <v/>
      </c>
      <c r="H65" s="59" t="n">
        <v>0.15</v>
      </c>
      <c r="I65" s="54">
        <f>H65&gt;=0.2</f>
        <v/>
      </c>
      <c r="J65" s="54" t="inlineStr">
        <is>
          <t>Online Transfer</t>
        </is>
      </c>
      <c r="K65" s="57" t="n">
        <v>46133</v>
      </c>
      <c r="L65" s="58" t="n">
        <v>0.5729166666666666</v>
      </c>
      <c r="M65" s="57" t="n">
        <v>46402</v>
      </c>
      <c r="N65" s="54">
        <f>IF(AND(G65&gt;0,TODAY()&gt;M65),TODAY()-M65,0)</f>
        <v/>
      </c>
      <c r="O65" s="54">
        <f>IF(G65&lt;=0,"Paid",IF(N65&gt;0,"Overdue",IF(F65&gt;0,"Partial","Pending")))</f>
        <v/>
      </c>
      <c r="P65" s="54">
        <f>N65&gt;0</f>
        <v/>
      </c>
      <c r="Q65" s="60">
        <f>IF(P65,500,0)</f>
        <v/>
      </c>
      <c r="R65" s="60">
        <f>G65+Q65</f>
        <v/>
      </c>
      <c r="S65" s="61" t="n">
        <v>46262.73958333334</v>
      </c>
    </row>
    <row r="66" ht="15" customHeight="1" s="39">
      <c r="A66" s="54" t="inlineStr">
        <is>
          <t>STU0065</t>
        </is>
      </c>
      <c r="B66" s="55">
        <f>VLOOKUP(A66,Marks!$A$2:$B$1001,2,FALSE())</f>
        <v/>
      </c>
      <c r="C66" s="54">
        <f>VLOOKUP(A66,Marks!$A$2:$C$1001,3,FALSE())</f>
        <v/>
      </c>
      <c r="D66" s="54">
        <f>VLOOKUP(A66,Marks!$A$2:$D$1001,4,FALSE())</f>
        <v/>
      </c>
      <c r="E66" s="60" t="n">
        <v>32000</v>
      </c>
      <c r="F66" s="60" t="n">
        <v>24000</v>
      </c>
      <c r="G66" s="60">
        <f>E66-F66</f>
        <v/>
      </c>
      <c r="H66" s="59" t="n">
        <v>0.1</v>
      </c>
      <c r="I66" s="54">
        <f>H66&gt;=0.2</f>
        <v/>
      </c>
      <c r="J66" s="54" t="inlineStr">
        <is>
          <t>Cash</t>
        </is>
      </c>
      <c r="K66" s="57" t="n">
        <v>46184</v>
      </c>
      <c r="L66" s="58" t="n">
        <v>0.6666666666666666</v>
      </c>
      <c r="M66" s="57" t="n">
        <v>46127</v>
      </c>
      <c r="N66" s="54">
        <f>IF(AND(G66&gt;0,TODAY()&gt;M66),TODAY()-M66,0)</f>
        <v/>
      </c>
      <c r="O66" s="54">
        <f>IF(G66&lt;=0,"Paid",IF(N66&gt;0,"Overdue",IF(F66&gt;0,"Partial","Pending")))</f>
        <v/>
      </c>
      <c r="P66" s="54">
        <f>N66&gt;0</f>
        <v/>
      </c>
      <c r="Q66" s="60">
        <f>IF(P66,500,0)</f>
        <v/>
      </c>
      <c r="R66" s="60">
        <f>G66+Q66</f>
        <v/>
      </c>
      <c r="S66" s="61" t="n">
        <v>46260.45833333334</v>
      </c>
    </row>
    <row r="67" ht="15" customHeight="1" s="39">
      <c r="A67" s="54" t="inlineStr">
        <is>
          <t>STU0066</t>
        </is>
      </c>
      <c r="B67" s="55">
        <f>VLOOKUP(A67,Marks!$A$2:$B$1001,2,FALSE())</f>
        <v/>
      </c>
      <c r="C67" s="54">
        <f>VLOOKUP(A67,Marks!$A$2:$C$1001,3,FALSE())</f>
        <v/>
      </c>
      <c r="D67" s="54">
        <f>VLOOKUP(A67,Marks!$A$2:$D$1001,4,FALSE())</f>
        <v/>
      </c>
      <c r="E67" s="60" t="n">
        <v>39500</v>
      </c>
      <c r="F67" s="60" t="n">
        <v>39500</v>
      </c>
      <c r="G67" s="60">
        <f>E67-F67</f>
        <v/>
      </c>
      <c r="H67" s="59" t="n">
        <v>0.25</v>
      </c>
      <c r="I67" s="54">
        <f>H67&gt;=0.2</f>
        <v/>
      </c>
      <c r="J67" s="54" t="inlineStr">
        <is>
          <t>UPI</t>
        </is>
      </c>
      <c r="K67" s="57" t="n">
        <v>46204</v>
      </c>
      <c r="L67" s="58" t="n">
        <v>0.6979166666666666</v>
      </c>
      <c r="M67" s="57" t="n">
        <v>46218</v>
      </c>
      <c r="N67" s="54">
        <f>IF(AND(G67&gt;0,TODAY()&gt;M67),TODAY()-M67,0)</f>
        <v/>
      </c>
      <c r="O67" s="54">
        <f>IF(G67&lt;=0,"Paid",IF(N67&gt;0,"Overdue",IF(F67&gt;0,"Partial","Pending")))</f>
        <v/>
      </c>
      <c r="P67" s="54">
        <f>N67&gt;0</f>
        <v/>
      </c>
      <c r="Q67" s="60">
        <f>IF(P67,500,0)</f>
        <v/>
      </c>
      <c r="R67" s="60">
        <f>G67+Q67</f>
        <v/>
      </c>
      <c r="S67" s="61" t="n"/>
    </row>
    <row r="68" ht="15" customHeight="1" s="39">
      <c r="A68" s="54" t="inlineStr">
        <is>
          <t>STU0067</t>
        </is>
      </c>
      <c r="B68" s="55">
        <f>VLOOKUP(A68,Marks!$A$2:$B$1001,2,FALSE())</f>
        <v/>
      </c>
      <c r="C68" s="54">
        <f>VLOOKUP(A68,Marks!$A$2:$C$1001,3,FALSE())</f>
        <v/>
      </c>
      <c r="D68" s="54">
        <f>VLOOKUP(A68,Marks!$A$2:$D$1001,4,FALSE())</f>
        <v/>
      </c>
      <c r="E68" s="60" t="n">
        <v>41500</v>
      </c>
      <c r="F68" s="60" t="n">
        <v>31100</v>
      </c>
      <c r="G68" s="60">
        <f>E68-F68</f>
        <v/>
      </c>
      <c r="H68" s="59" t="n">
        <v>0</v>
      </c>
      <c r="I68" s="54">
        <f>H68&gt;=0.2</f>
        <v/>
      </c>
      <c r="J68" s="54" t="inlineStr">
        <is>
          <t>Cash</t>
        </is>
      </c>
      <c r="K68" s="57" t="n">
        <v>46203</v>
      </c>
      <c r="L68" s="58" t="n">
        <v>0.6666666666666666</v>
      </c>
      <c r="M68" s="57" t="n">
        <v>46127</v>
      </c>
      <c r="N68" s="54">
        <f>IF(AND(G68&gt;0,TODAY()&gt;M68),TODAY()-M68,0)</f>
        <v/>
      </c>
      <c r="O68" s="54">
        <f>IF(G68&lt;=0,"Paid",IF(N68&gt;0,"Overdue",IF(F68&gt;0,"Partial","Pending")))</f>
        <v/>
      </c>
      <c r="P68" s="54">
        <f>N68&gt;0</f>
        <v/>
      </c>
      <c r="Q68" s="60">
        <f>IF(P68,500,0)</f>
        <v/>
      </c>
      <c r="R68" s="60">
        <f>G68+Q68</f>
        <v/>
      </c>
      <c r="S68" s="61" t="n">
        <v>46242.58333333334</v>
      </c>
    </row>
    <row r="69" ht="15" customHeight="1" s="39">
      <c r="A69" s="54" t="inlineStr">
        <is>
          <t>STU0068</t>
        </is>
      </c>
      <c r="B69" s="55">
        <f>VLOOKUP(A69,Marks!$A$2:$B$1001,2,FALSE())</f>
        <v/>
      </c>
      <c r="C69" s="54">
        <f>VLOOKUP(A69,Marks!$A$2:$C$1001,3,FALSE())</f>
        <v/>
      </c>
      <c r="D69" s="54">
        <f>VLOOKUP(A69,Marks!$A$2:$D$1001,4,FALSE())</f>
        <v/>
      </c>
      <c r="E69" s="60" t="n">
        <v>19000</v>
      </c>
      <c r="F69" s="60" t="n">
        <v>14200</v>
      </c>
      <c r="G69" s="60">
        <f>E69-F69</f>
        <v/>
      </c>
      <c r="H69" s="59" t="n">
        <v>0</v>
      </c>
      <c r="I69" s="54">
        <f>H69&gt;=0.2</f>
        <v/>
      </c>
      <c r="J69" s="54" t="inlineStr">
        <is>
          <t>Cheque</t>
        </is>
      </c>
      <c r="K69" s="57" t="n">
        <v>46114</v>
      </c>
      <c r="L69" s="58" t="n">
        <v>0.6041666666666666</v>
      </c>
      <c r="M69" s="57" t="n">
        <v>46310</v>
      </c>
      <c r="N69" s="54">
        <f>IF(AND(G69&gt;0,TODAY()&gt;M69),TODAY()-M69,0)</f>
        <v/>
      </c>
      <c r="O69" s="54">
        <f>IF(G69&lt;=0,"Paid",IF(N69&gt;0,"Overdue",IF(F69&gt;0,"Partial","Pending")))</f>
        <v/>
      </c>
      <c r="P69" s="54">
        <f>N69&gt;0</f>
        <v/>
      </c>
      <c r="Q69" s="60">
        <f>IF(P69,500,0)</f>
        <v/>
      </c>
      <c r="R69" s="60">
        <f>G69+Q69</f>
        <v/>
      </c>
      <c r="S69" s="61" t="n">
        <v>46247.53125</v>
      </c>
    </row>
    <row r="70" ht="15" customHeight="1" s="39">
      <c r="A70" s="54" t="inlineStr">
        <is>
          <t>STU0069</t>
        </is>
      </c>
      <c r="B70" s="55">
        <f>VLOOKUP(A70,Marks!$A$2:$B$1001,2,FALSE())</f>
        <v/>
      </c>
      <c r="C70" s="54">
        <f>VLOOKUP(A70,Marks!$A$2:$C$1001,3,FALSE())</f>
        <v/>
      </c>
      <c r="D70" s="54">
        <f>VLOOKUP(A70,Marks!$A$2:$D$1001,4,FALSE())</f>
        <v/>
      </c>
      <c r="E70" s="60" t="n">
        <v>21500</v>
      </c>
      <c r="F70" s="60" t="n">
        <v>21500</v>
      </c>
      <c r="G70" s="60">
        <f>E70-F70</f>
        <v/>
      </c>
      <c r="H70" s="59" t="n">
        <v>0</v>
      </c>
      <c r="I70" s="54">
        <f>H70&gt;=0.2</f>
        <v/>
      </c>
      <c r="J70" s="54" t="inlineStr">
        <is>
          <t>Debit Card</t>
        </is>
      </c>
      <c r="K70" s="57" t="n">
        <v>46166</v>
      </c>
      <c r="L70" s="58" t="n">
        <v>0.6458333333333334</v>
      </c>
      <c r="M70" s="57" t="n">
        <v>46402</v>
      </c>
      <c r="N70" s="54">
        <f>IF(AND(G70&gt;0,TODAY()&gt;M70),TODAY()-M70,0)</f>
        <v/>
      </c>
      <c r="O70" s="54">
        <f>IF(G70&lt;=0,"Paid",IF(N70&gt;0,"Overdue",IF(F70&gt;0,"Partial","Pending")))</f>
        <v/>
      </c>
      <c r="P70" s="54">
        <f>N70&gt;0</f>
        <v/>
      </c>
      <c r="Q70" s="60">
        <f>IF(P70,500,0)</f>
        <v/>
      </c>
      <c r="R70" s="60">
        <f>G70+Q70</f>
        <v/>
      </c>
      <c r="S70" s="61" t="n"/>
    </row>
    <row r="71" ht="15" customHeight="1" s="39">
      <c r="A71" s="54" t="inlineStr">
        <is>
          <t>STU0070</t>
        </is>
      </c>
      <c r="B71" s="55">
        <f>VLOOKUP(A71,Marks!$A$2:$B$1001,2,FALSE())</f>
        <v/>
      </c>
      <c r="C71" s="54">
        <f>VLOOKUP(A71,Marks!$A$2:$C$1001,3,FALSE())</f>
        <v/>
      </c>
      <c r="D71" s="54">
        <f>VLOOKUP(A71,Marks!$A$2:$D$1001,4,FALSE())</f>
        <v/>
      </c>
      <c r="E71" s="60" t="n">
        <v>34500</v>
      </c>
      <c r="F71" s="60" t="n">
        <v>34500</v>
      </c>
      <c r="G71" s="60">
        <f>E71-F71</f>
        <v/>
      </c>
      <c r="H71" s="59" t="n">
        <v>0.05</v>
      </c>
      <c r="I71" s="54">
        <f>H71&gt;=0.2</f>
        <v/>
      </c>
      <c r="J71" s="54" t="inlineStr">
        <is>
          <t>UPI</t>
        </is>
      </c>
      <c r="K71" s="57" t="n">
        <v>46213</v>
      </c>
      <c r="L71" s="58" t="n">
        <v>0.6354166666666666</v>
      </c>
      <c r="M71" s="57" t="n">
        <v>46310</v>
      </c>
      <c r="N71" s="54">
        <f>IF(AND(G71&gt;0,TODAY()&gt;M71),TODAY()-M71,0)</f>
        <v/>
      </c>
      <c r="O71" s="54">
        <f>IF(G71&lt;=0,"Paid",IF(N71&gt;0,"Overdue",IF(F71&gt;0,"Partial","Pending")))</f>
        <v/>
      </c>
      <c r="P71" s="54">
        <f>N71&gt;0</f>
        <v/>
      </c>
      <c r="Q71" s="60">
        <f>IF(P71,500,0)</f>
        <v/>
      </c>
      <c r="R71" s="60">
        <f>G71+Q71</f>
        <v/>
      </c>
      <c r="S71" s="61" t="n"/>
    </row>
    <row r="72" ht="15" customHeight="1" s="39">
      <c r="A72" s="54" t="inlineStr">
        <is>
          <t>STU0071</t>
        </is>
      </c>
      <c r="B72" s="55">
        <f>VLOOKUP(A72,Marks!$A$2:$B$1001,2,FALSE())</f>
        <v/>
      </c>
      <c r="C72" s="54">
        <f>VLOOKUP(A72,Marks!$A$2:$C$1001,3,FALSE())</f>
        <v/>
      </c>
      <c r="D72" s="54">
        <f>VLOOKUP(A72,Marks!$A$2:$D$1001,4,FALSE())</f>
        <v/>
      </c>
      <c r="E72" s="60" t="n">
        <v>27000</v>
      </c>
      <c r="F72" s="60" t="n">
        <v>27000</v>
      </c>
      <c r="G72" s="60">
        <f>E72-F72</f>
        <v/>
      </c>
      <c r="H72" s="59" t="n">
        <v>0</v>
      </c>
      <c r="I72" s="54">
        <f>H72&gt;=0.2</f>
        <v/>
      </c>
      <c r="J72" s="54" t="inlineStr">
        <is>
          <t>Credit Card</t>
        </is>
      </c>
      <c r="K72" s="57" t="n">
        <v>46197</v>
      </c>
      <c r="L72" s="58" t="n">
        <v>0.6979166666666666</v>
      </c>
      <c r="M72" s="57" t="n">
        <v>46218</v>
      </c>
      <c r="N72" s="54">
        <f>IF(AND(G72&gt;0,TODAY()&gt;M72),TODAY()-M72,0)</f>
        <v/>
      </c>
      <c r="O72" s="54">
        <f>IF(G72&lt;=0,"Paid",IF(N72&gt;0,"Overdue",IF(F72&gt;0,"Partial","Pending")))</f>
        <v/>
      </c>
      <c r="P72" s="54">
        <f>N72&gt;0</f>
        <v/>
      </c>
      <c r="Q72" s="60">
        <f>IF(P72,500,0)</f>
        <v/>
      </c>
      <c r="R72" s="60">
        <f>G72+Q72</f>
        <v/>
      </c>
      <c r="S72" s="61" t="n"/>
    </row>
    <row r="73" ht="15" customHeight="1" s="39">
      <c r="A73" s="54" t="inlineStr">
        <is>
          <t>STU0072</t>
        </is>
      </c>
      <c r="B73" s="55">
        <f>VLOOKUP(A73,Marks!$A$2:$B$1001,2,FALSE())</f>
        <v/>
      </c>
      <c r="C73" s="54">
        <f>VLOOKUP(A73,Marks!$A$2:$C$1001,3,FALSE())</f>
        <v/>
      </c>
      <c r="D73" s="54">
        <f>VLOOKUP(A73,Marks!$A$2:$D$1001,4,FALSE())</f>
        <v/>
      </c>
      <c r="E73" s="60" t="n">
        <v>43000</v>
      </c>
      <c r="F73" s="60" t="n">
        <v>43000</v>
      </c>
      <c r="G73" s="60">
        <f>E73-F73</f>
        <v/>
      </c>
      <c r="H73" s="59" t="n">
        <v>0.2</v>
      </c>
      <c r="I73" s="54">
        <f>H73&gt;=0.2</f>
        <v/>
      </c>
      <c r="J73" s="54" t="inlineStr">
        <is>
          <t>Credit Card</t>
        </is>
      </c>
      <c r="K73" s="57" t="n">
        <v>46202</v>
      </c>
      <c r="L73" s="58" t="n">
        <v>0.5729166666666666</v>
      </c>
      <c r="M73" s="57" t="n">
        <v>46127</v>
      </c>
      <c r="N73" s="54">
        <f>IF(AND(G73&gt;0,TODAY()&gt;M73),TODAY()-M73,0)</f>
        <v/>
      </c>
      <c r="O73" s="54">
        <f>IF(G73&lt;=0,"Paid",IF(N73&gt;0,"Overdue",IF(F73&gt;0,"Partial","Pending")))</f>
        <v/>
      </c>
      <c r="P73" s="54">
        <f>N73&gt;0</f>
        <v/>
      </c>
      <c r="Q73" s="60">
        <f>IF(P73,500,0)</f>
        <v/>
      </c>
      <c r="R73" s="60">
        <f>G73+Q73</f>
        <v/>
      </c>
      <c r="S73" s="61" t="n"/>
    </row>
    <row r="74" ht="15" customHeight="1" s="39">
      <c r="A74" s="54" t="inlineStr">
        <is>
          <t>STU0073</t>
        </is>
      </c>
      <c r="B74" s="55">
        <f>VLOOKUP(A74,Marks!$A$2:$B$1001,2,FALSE())</f>
        <v/>
      </c>
      <c r="C74" s="54">
        <f>VLOOKUP(A74,Marks!$A$2:$C$1001,3,FALSE())</f>
        <v/>
      </c>
      <c r="D74" s="54">
        <f>VLOOKUP(A74,Marks!$A$2:$D$1001,4,FALSE())</f>
        <v/>
      </c>
      <c r="E74" s="60" t="n">
        <v>29000</v>
      </c>
      <c r="F74" s="60" t="n">
        <v>29000</v>
      </c>
      <c r="G74" s="60">
        <f>E74-F74</f>
        <v/>
      </c>
      <c r="H74" s="59" t="n">
        <v>0.2</v>
      </c>
      <c r="I74" s="54">
        <f>H74&gt;=0.2</f>
        <v/>
      </c>
      <c r="J74" s="54" t="inlineStr">
        <is>
          <t>Credit Card</t>
        </is>
      </c>
      <c r="K74" s="57" t="n">
        <v>46217</v>
      </c>
      <c r="L74" s="58" t="n">
        <v>0.65625</v>
      </c>
      <c r="M74" s="57" t="n">
        <v>46402</v>
      </c>
      <c r="N74" s="54">
        <f>IF(AND(G74&gt;0,TODAY()&gt;M74),TODAY()-M74,0)</f>
        <v/>
      </c>
      <c r="O74" s="54">
        <f>IF(G74&lt;=0,"Paid",IF(N74&gt;0,"Overdue",IF(F74&gt;0,"Partial","Pending")))</f>
        <v/>
      </c>
      <c r="P74" s="54">
        <f>N74&gt;0</f>
        <v/>
      </c>
      <c r="Q74" s="60">
        <f>IF(P74,500,0)</f>
        <v/>
      </c>
      <c r="R74" s="60">
        <f>G74+Q74</f>
        <v/>
      </c>
      <c r="S74" s="61" t="n"/>
    </row>
    <row r="75" ht="15" customHeight="1" s="39">
      <c r="A75" s="54" t="inlineStr">
        <is>
          <t>STU0074</t>
        </is>
      </c>
      <c r="B75" s="55">
        <f>VLOOKUP(A75,Marks!$A$2:$B$1001,2,FALSE())</f>
        <v/>
      </c>
      <c r="C75" s="54">
        <f>VLOOKUP(A75,Marks!$A$2:$C$1001,3,FALSE())</f>
        <v/>
      </c>
      <c r="D75" s="54">
        <f>VLOOKUP(A75,Marks!$A$2:$D$1001,4,FALSE())</f>
        <v/>
      </c>
      <c r="E75" s="60" t="n">
        <v>30500</v>
      </c>
      <c r="F75" s="60" t="n">
        <v>22900</v>
      </c>
      <c r="G75" s="60">
        <f>E75-F75</f>
        <v/>
      </c>
      <c r="H75" s="59" t="n">
        <v>0</v>
      </c>
      <c r="I75" s="54">
        <f>H75&gt;=0.2</f>
        <v/>
      </c>
      <c r="J75" s="54" t="inlineStr">
        <is>
          <t>Cheque</t>
        </is>
      </c>
      <c r="K75" s="57" t="n">
        <v>46263</v>
      </c>
      <c r="L75" s="58" t="n">
        <v>0.5729166666666666</v>
      </c>
      <c r="M75" s="57" t="n">
        <v>46218</v>
      </c>
      <c r="N75" s="54">
        <f>IF(AND(G75&gt;0,TODAY()&gt;M75),TODAY()-M75,0)</f>
        <v/>
      </c>
      <c r="O75" s="54">
        <f>IF(G75&lt;=0,"Paid",IF(N75&gt;0,"Overdue",IF(F75&gt;0,"Partial","Pending")))</f>
        <v/>
      </c>
      <c r="P75" s="54">
        <f>N75&gt;0</f>
        <v/>
      </c>
      <c r="Q75" s="60">
        <f>IF(P75,500,0)</f>
        <v/>
      </c>
      <c r="R75" s="60">
        <f>G75+Q75</f>
        <v/>
      </c>
      <c r="S75" s="61" t="n">
        <v>46264.55208333334</v>
      </c>
    </row>
    <row r="76" ht="15" customHeight="1" s="39">
      <c r="A76" s="54" t="inlineStr">
        <is>
          <t>STU0075</t>
        </is>
      </c>
      <c r="B76" s="55">
        <f>VLOOKUP(A76,Marks!$A$2:$B$1001,2,FALSE())</f>
        <v/>
      </c>
      <c r="C76" s="54">
        <f>VLOOKUP(A76,Marks!$A$2:$C$1001,3,FALSE())</f>
        <v/>
      </c>
      <c r="D76" s="54">
        <f>VLOOKUP(A76,Marks!$A$2:$D$1001,4,FALSE())</f>
        <v/>
      </c>
      <c r="E76" s="60" t="n">
        <v>25500</v>
      </c>
      <c r="F76" s="60" t="n">
        <v>19100</v>
      </c>
      <c r="G76" s="60">
        <f>E76-F76</f>
        <v/>
      </c>
      <c r="H76" s="59" t="n">
        <v>0</v>
      </c>
      <c r="I76" s="54">
        <f>H76&gt;=0.2</f>
        <v/>
      </c>
      <c r="J76" s="54" t="inlineStr">
        <is>
          <t>Credit Card</t>
        </is>
      </c>
      <c r="K76" s="57" t="n">
        <v>46219</v>
      </c>
      <c r="L76" s="58" t="n">
        <v>0.6145833333333334</v>
      </c>
      <c r="M76" s="57" t="n">
        <v>46310</v>
      </c>
      <c r="N76" s="54">
        <f>IF(AND(G76&gt;0,TODAY()&gt;M76),TODAY()-M76,0)</f>
        <v/>
      </c>
      <c r="O76" s="54">
        <f>IF(G76&lt;=0,"Paid",IF(N76&gt;0,"Overdue",IF(F76&gt;0,"Partial","Pending")))</f>
        <v/>
      </c>
      <c r="P76" s="54">
        <f>N76&gt;0</f>
        <v/>
      </c>
      <c r="Q76" s="60">
        <f>IF(P76,500,0)</f>
        <v/>
      </c>
      <c r="R76" s="60">
        <f>G76+Q76</f>
        <v/>
      </c>
      <c r="S76" s="61" t="n">
        <v>46250.67708333334</v>
      </c>
    </row>
    <row r="77" ht="15" customHeight="1" s="39">
      <c r="A77" s="54" t="inlineStr">
        <is>
          <t>STU0076</t>
        </is>
      </c>
      <c r="B77" s="55">
        <f>VLOOKUP(A77,Marks!$A$2:$B$1001,2,FALSE())</f>
        <v/>
      </c>
      <c r="C77" s="54">
        <f>VLOOKUP(A77,Marks!$A$2:$C$1001,3,FALSE())</f>
        <v/>
      </c>
      <c r="D77" s="54">
        <f>VLOOKUP(A77,Marks!$A$2:$D$1001,4,FALSE())</f>
        <v/>
      </c>
      <c r="E77" s="60" t="n">
        <v>38000</v>
      </c>
      <c r="F77" s="60" t="n">
        <v>0</v>
      </c>
      <c r="G77" s="60">
        <f>E77-F77</f>
        <v/>
      </c>
      <c r="H77" s="59" t="n">
        <v>0.25</v>
      </c>
      <c r="I77" s="54">
        <f>H77&gt;=0.2</f>
        <v/>
      </c>
      <c r="J77" s="54" t="inlineStr">
        <is>
          <t>Cash</t>
        </is>
      </c>
      <c r="K77" s="57" t="n"/>
      <c r="L77" s="58" t="n"/>
      <c r="M77" s="57" t="n">
        <v>46127</v>
      </c>
      <c r="N77" s="54">
        <f>IF(AND(G77&gt;0,TODAY()&gt;M77),TODAY()-M77,0)</f>
        <v/>
      </c>
      <c r="O77" s="54">
        <f>IF(G77&lt;=0,"Paid",IF(N77&gt;0,"Overdue",IF(F77&gt;0,"Partial","Pending")))</f>
        <v/>
      </c>
      <c r="P77" s="54">
        <f>N77&gt;0</f>
        <v/>
      </c>
      <c r="Q77" s="60">
        <f>IF(P77,500,0)</f>
        <v/>
      </c>
      <c r="R77" s="60">
        <f>G77+Q77</f>
        <v/>
      </c>
      <c r="S77" s="61" t="n">
        <v>46261.38541666666</v>
      </c>
    </row>
    <row r="78" ht="15" customHeight="1" s="39">
      <c r="A78" s="54" t="inlineStr">
        <is>
          <t>STU0077</t>
        </is>
      </c>
      <c r="B78" s="55">
        <f>VLOOKUP(A78,Marks!$A$2:$B$1001,2,FALSE())</f>
        <v/>
      </c>
      <c r="C78" s="54">
        <f>VLOOKUP(A78,Marks!$A$2:$C$1001,3,FALSE())</f>
        <v/>
      </c>
      <c r="D78" s="54">
        <f>VLOOKUP(A78,Marks!$A$2:$D$1001,4,FALSE())</f>
        <v/>
      </c>
      <c r="E78" s="60" t="n">
        <v>17000</v>
      </c>
      <c r="F78" s="60" t="n">
        <v>17000</v>
      </c>
      <c r="G78" s="60">
        <f>E78-F78</f>
        <v/>
      </c>
      <c r="H78" s="59" t="n">
        <v>0.25</v>
      </c>
      <c r="I78" s="54">
        <f>H78&gt;=0.2</f>
        <v/>
      </c>
      <c r="J78" s="54" t="inlineStr">
        <is>
          <t>Cash</t>
        </is>
      </c>
      <c r="K78" s="57" t="n">
        <v>46200</v>
      </c>
      <c r="L78" s="58" t="n">
        <v>0.40625</v>
      </c>
      <c r="M78" s="57" t="n">
        <v>46127</v>
      </c>
      <c r="N78" s="54">
        <f>IF(AND(G78&gt;0,TODAY()&gt;M78),TODAY()-M78,0)</f>
        <v/>
      </c>
      <c r="O78" s="54">
        <f>IF(G78&lt;=0,"Paid",IF(N78&gt;0,"Overdue",IF(F78&gt;0,"Partial","Pending")))</f>
        <v/>
      </c>
      <c r="P78" s="54">
        <f>N78&gt;0</f>
        <v/>
      </c>
      <c r="Q78" s="60">
        <f>IF(P78,500,0)</f>
        <v/>
      </c>
      <c r="R78" s="60">
        <f>G78+Q78</f>
        <v/>
      </c>
      <c r="S78" s="61" t="n"/>
    </row>
    <row r="79" ht="15" customHeight="1" s="39">
      <c r="A79" s="54" t="inlineStr">
        <is>
          <t>STU0078</t>
        </is>
      </c>
      <c r="B79" s="55">
        <f>VLOOKUP(A79,Marks!$A$2:$B$1001,2,FALSE())</f>
        <v/>
      </c>
      <c r="C79" s="54">
        <f>VLOOKUP(A79,Marks!$A$2:$C$1001,3,FALSE())</f>
        <v/>
      </c>
      <c r="D79" s="54">
        <f>VLOOKUP(A79,Marks!$A$2:$D$1001,4,FALSE())</f>
        <v/>
      </c>
      <c r="E79" s="60" t="n">
        <v>20500</v>
      </c>
      <c r="F79" s="60" t="n">
        <v>10200</v>
      </c>
      <c r="G79" s="60">
        <f>E79-F79</f>
        <v/>
      </c>
      <c r="H79" s="59" t="n">
        <v>0.2</v>
      </c>
      <c r="I79" s="54">
        <f>H79&gt;=0.2</f>
        <v/>
      </c>
      <c r="J79" s="54" t="inlineStr">
        <is>
          <t>Online Transfer</t>
        </is>
      </c>
      <c r="K79" s="57" t="n">
        <v>46176</v>
      </c>
      <c r="L79" s="58" t="n">
        <v>0.5</v>
      </c>
      <c r="M79" s="57" t="n">
        <v>46218</v>
      </c>
      <c r="N79" s="54">
        <f>IF(AND(G79&gt;0,TODAY()&gt;M79),TODAY()-M79,0)</f>
        <v/>
      </c>
      <c r="O79" s="54">
        <f>IF(G79&lt;=0,"Paid",IF(N79&gt;0,"Overdue",IF(F79&gt;0,"Partial","Pending")))</f>
        <v/>
      </c>
      <c r="P79" s="54">
        <f>N79&gt;0</f>
        <v/>
      </c>
      <c r="Q79" s="60">
        <f>IF(P79,500,0)</f>
        <v/>
      </c>
      <c r="R79" s="60">
        <f>G79+Q79</f>
        <v/>
      </c>
      <c r="S79" s="61" t="n">
        <v>46242.39583333334</v>
      </c>
    </row>
    <row r="80" ht="15" customHeight="1" s="39">
      <c r="A80" s="54" t="inlineStr">
        <is>
          <t>STU0079</t>
        </is>
      </c>
      <c r="B80" s="55">
        <f>VLOOKUP(A80,Marks!$A$2:$B$1001,2,FALSE())</f>
        <v/>
      </c>
      <c r="C80" s="54">
        <f>VLOOKUP(A80,Marks!$A$2:$C$1001,3,FALSE())</f>
        <v/>
      </c>
      <c r="D80" s="54">
        <f>VLOOKUP(A80,Marks!$A$2:$D$1001,4,FALSE())</f>
        <v/>
      </c>
      <c r="E80" s="60" t="n">
        <v>26500</v>
      </c>
      <c r="F80" s="60" t="n">
        <v>26500</v>
      </c>
      <c r="G80" s="60">
        <f>E80-F80</f>
        <v/>
      </c>
      <c r="H80" s="59" t="n">
        <v>0</v>
      </c>
      <c r="I80" s="54">
        <f>H80&gt;=0.2</f>
        <v/>
      </c>
      <c r="J80" s="54" t="inlineStr">
        <is>
          <t>Cash</t>
        </is>
      </c>
      <c r="K80" s="57" t="n">
        <v>46116</v>
      </c>
      <c r="L80" s="58" t="n">
        <v>0.5104166666666666</v>
      </c>
      <c r="M80" s="57" t="n">
        <v>46127</v>
      </c>
      <c r="N80" s="54">
        <f>IF(AND(G80&gt;0,TODAY()&gt;M80),TODAY()-M80,0)</f>
        <v/>
      </c>
      <c r="O80" s="54">
        <f>IF(G80&lt;=0,"Paid",IF(N80&gt;0,"Overdue",IF(F80&gt;0,"Partial","Pending")))</f>
        <v/>
      </c>
      <c r="P80" s="54">
        <f>N80&gt;0</f>
        <v/>
      </c>
      <c r="Q80" s="60">
        <f>IF(P80,500,0)</f>
        <v/>
      </c>
      <c r="R80" s="60">
        <f>G80+Q80</f>
        <v/>
      </c>
      <c r="S80" s="61" t="n"/>
    </row>
    <row r="81" ht="15" customHeight="1" s="39">
      <c r="A81" s="54" t="inlineStr">
        <is>
          <t>STU0080</t>
        </is>
      </c>
      <c r="B81" s="55">
        <f>VLOOKUP(A81,Marks!$A$2:$B$1001,2,FALSE())</f>
        <v/>
      </c>
      <c r="C81" s="54">
        <f>VLOOKUP(A81,Marks!$A$2:$C$1001,3,FALSE())</f>
        <v/>
      </c>
      <c r="D81" s="54">
        <f>VLOOKUP(A81,Marks!$A$2:$D$1001,4,FALSE())</f>
        <v/>
      </c>
      <c r="E81" s="60" t="n">
        <v>23000</v>
      </c>
      <c r="F81" s="60" t="n">
        <v>11500</v>
      </c>
      <c r="G81" s="60">
        <f>E81-F81</f>
        <v/>
      </c>
      <c r="H81" s="59" t="n">
        <v>0</v>
      </c>
      <c r="I81" s="54">
        <f>H81&gt;=0.2</f>
        <v/>
      </c>
      <c r="J81" s="54" t="inlineStr">
        <is>
          <t>Cash</t>
        </is>
      </c>
      <c r="K81" s="57" t="n">
        <v>46148</v>
      </c>
      <c r="L81" s="58" t="n">
        <v>0.34375</v>
      </c>
      <c r="M81" s="57" t="n">
        <v>46127</v>
      </c>
      <c r="N81" s="54">
        <f>IF(AND(G81&gt;0,TODAY()&gt;M81),TODAY()-M81,0)</f>
        <v/>
      </c>
      <c r="O81" s="54">
        <f>IF(G81&lt;=0,"Paid",IF(N81&gt;0,"Overdue",IF(F81&gt;0,"Partial","Pending")))</f>
        <v/>
      </c>
      <c r="P81" s="54">
        <f>N81&gt;0</f>
        <v/>
      </c>
      <c r="Q81" s="60">
        <f>IF(P81,500,0)</f>
        <v/>
      </c>
      <c r="R81" s="60">
        <f>G81+Q81</f>
        <v/>
      </c>
      <c r="S81" s="61" t="n">
        <v>46239.6875</v>
      </c>
    </row>
    <row r="82" ht="15" customHeight="1" s="39">
      <c r="A82" s="54" t="inlineStr">
        <is>
          <t>STU0081</t>
        </is>
      </c>
      <c r="B82" s="55">
        <f>VLOOKUP(A82,Marks!$A$2:$B$1001,2,FALSE())</f>
        <v/>
      </c>
      <c r="C82" s="54">
        <f>VLOOKUP(A82,Marks!$A$2:$C$1001,3,FALSE())</f>
        <v/>
      </c>
      <c r="D82" s="54">
        <f>VLOOKUP(A82,Marks!$A$2:$D$1001,4,FALSE())</f>
        <v/>
      </c>
      <c r="E82" s="60" t="n">
        <v>22500</v>
      </c>
      <c r="F82" s="60" t="n">
        <v>0</v>
      </c>
      <c r="G82" s="60">
        <f>E82-F82</f>
        <v/>
      </c>
      <c r="H82" s="59" t="n">
        <v>0</v>
      </c>
      <c r="I82" s="54">
        <f>H82&gt;=0.2</f>
        <v/>
      </c>
      <c r="J82" s="54" t="inlineStr">
        <is>
          <t>Cheque</t>
        </is>
      </c>
      <c r="K82" s="57" t="n"/>
      <c r="L82" s="58" t="n"/>
      <c r="M82" s="57" t="n">
        <v>46127</v>
      </c>
      <c r="N82" s="54">
        <f>IF(AND(G82&gt;0,TODAY()&gt;M82),TODAY()-M82,0)</f>
        <v/>
      </c>
      <c r="O82" s="54">
        <f>IF(G82&lt;=0,"Paid",IF(N82&gt;0,"Overdue",IF(F82&gt;0,"Partial","Pending")))</f>
        <v/>
      </c>
      <c r="P82" s="54">
        <f>N82&gt;0</f>
        <v/>
      </c>
      <c r="Q82" s="60">
        <f>IF(P82,500,0)</f>
        <v/>
      </c>
      <c r="R82" s="60">
        <f>G82+Q82</f>
        <v/>
      </c>
      <c r="S82" s="61" t="n">
        <v>46243.39583333334</v>
      </c>
    </row>
    <row r="83" ht="15" customHeight="1" s="39">
      <c r="A83" s="54" t="inlineStr">
        <is>
          <t>STU0082</t>
        </is>
      </c>
      <c r="B83" s="55">
        <f>VLOOKUP(A83,Marks!$A$2:$B$1001,2,FALSE())</f>
        <v/>
      </c>
      <c r="C83" s="54">
        <f>VLOOKUP(A83,Marks!$A$2:$C$1001,3,FALSE())</f>
        <v/>
      </c>
      <c r="D83" s="54">
        <f>VLOOKUP(A83,Marks!$A$2:$D$1001,4,FALSE())</f>
        <v/>
      </c>
      <c r="E83" s="60" t="n">
        <v>32000</v>
      </c>
      <c r="F83" s="60" t="n">
        <v>24000</v>
      </c>
      <c r="G83" s="60">
        <f>E83-F83</f>
        <v/>
      </c>
      <c r="H83" s="59" t="n">
        <v>0</v>
      </c>
      <c r="I83" s="54">
        <f>H83&gt;=0.2</f>
        <v/>
      </c>
      <c r="J83" s="54" t="inlineStr">
        <is>
          <t>Online Transfer</t>
        </is>
      </c>
      <c r="K83" s="57" t="n">
        <v>46187</v>
      </c>
      <c r="L83" s="58" t="n">
        <v>0.7291666666666666</v>
      </c>
      <c r="M83" s="57" t="n">
        <v>46218</v>
      </c>
      <c r="N83" s="54">
        <f>IF(AND(G83&gt;0,TODAY()&gt;M83),TODAY()-M83,0)</f>
        <v/>
      </c>
      <c r="O83" s="54">
        <f>IF(G83&lt;=0,"Paid",IF(N83&gt;0,"Overdue",IF(F83&gt;0,"Partial","Pending")))</f>
        <v/>
      </c>
      <c r="P83" s="54">
        <f>N83&gt;0</f>
        <v/>
      </c>
      <c r="Q83" s="60">
        <f>IF(P83,500,0)</f>
        <v/>
      </c>
      <c r="R83" s="60">
        <f>G83+Q83</f>
        <v/>
      </c>
      <c r="S83" s="61" t="n">
        <v>46267.39583333334</v>
      </c>
    </row>
    <row r="84" ht="15" customHeight="1" s="39">
      <c r="A84" s="54" t="inlineStr">
        <is>
          <t>STU0083</t>
        </is>
      </c>
      <c r="B84" s="55">
        <f>VLOOKUP(A84,Marks!$A$2:$B$1001,2,FALSE())</f>
        <v/>
      </c>
      <c r="C84" s="54">
        <f>VLOOKUP(A84,Marks!$A$2:$C$1001,3,FALSE())</f>
        <v/>
      </c>
      <c r="D84" s="54">
        <f>VLOOKUP(A84,Marks!$A$2:$D$1001,4,FALSE())</f>
        <v/>
      </c>
      <c r="E84" s="60" t="n">
        <v>29500</v>
      </c>
      <c r="F84" s="60" t="n">
        <v>29500</v>
      </c>
      <c r="G84" s="60">
        <f>E84-F84</f>
        <v/>
      </c>
      <c r="H84" s="59" t="n">
        <v>0.2</v>
      </c>
      <c r="I84" s="54">
        <f>H84&gt;=0.2</f>
        <v/>
      </c>
      <c r="J84" s="54" t="inlineStr">
        <is>
          <t>Debit Card</t>
        </is>
      </c>
      <c r="K84" s="57" t="n">
        <v>46230</v>
      </c>
      <c r="L84" s="58" t="n">
        <v>0.375</v>
      </c>
      <c r="M84" s="57" t="n">
        <v>46310</v>
      </c>
      <c r="N84" s="54">
        <f>IF(AND(G84&gt;0,TODAY()&gt;M84),TODAY()-M84,0)</f>
        <v/>
      </c>
      <c r="O84" s="54">
        <f>IF(G84&lt;=0,"Paid",IF(N84&gt;0,"Overdue",IF(F84&gt;0,"Partial","Pending")))</f>
        <v/>
      </c>
      <c r="P84" s="54">
        <f>N84&gt;0</f>
        <v/>
      </c>
      <c r="Q84" s="60">
        <f>IF(P84,500,0)</f>
        <v/>
      </c>
      <c r="R84" s="60">
        <f>G84+Q84</f>
        <v/>
      </c>
      <c r="S84" s="61" t="n"/>
    </row>
    <row r="85" ht="15" customHeight="1" s="39">
      <c r="A85" s="54" t="inlineStr">
        <is>
          <t>STU0084</t>
        </is>
      </c>
      <c r="B85" s="55">
        <f>VLOOKUP(A85,Marks!$A$2:$B$1001,2,FALSE())</f>
        <v/>
      </c>
      <c r="C85" s="54">
        <f>VLOOKUP(A85,Marks!$A$2:$C$1001,3,FALSE())</f>
        <v/>
      </c>
      <c r="D85" s="54">
        <f>VLOOKUP(A85,Marks!$A$2:$D$1001,4,FALSE())</f>
        <v/>
      </c>
      <c r="E85" s="60" t="n">
        <v>26500</v>
      </c>
      <c r="F85" s="60" t="n">
        <v>19900</v>
      </c>
      <c r="G85" s="60">
        <f>E85-F85</f>
        <v/>
      </c>
      <c r="H85" s="59" t="n">
        <v>0.1</v>
      </c>
      <c r="I85" s="54">
        <f>H85&gt;=0.2</f>
        <v/>
      </c>
      <c r="J85" s="54" t="inlineStr">
        <is>
          <t>UPI</t>
        </is>
      </c>
      <c r="K85" s="57" t="n">
        <v>46143</v>
      </c>
      <c r="L85" s="58" t="n">
        <v>0.3854166666666667</v>
      </c>
      <c r="M85" s="57" t="n">
        <v>46310</v>
      </c>
      <c r="N85" s="54">
        <f>IF(AND(G85&gt;0,TODAY()&gt;M85),TODAY()-M85,0)</f>
        <v/>
      </c>
      <c r="O85" s="54">
        <f>IF(G85&lt;=0,"Paid",IF(N85&gt;0,"Overdue",IF(F85&gt;0,"Partial","Pending")))</f>
        <v/>
      </c>
      <c r="P85" s="54">
        <f>N85&gt;0</f>
        <v/>
      </c>
      <c r="Q85" s="60">
        <f>IF(P85,500,0)</f>
        <v/>
      </c>
      <c r="R85" s="60">
        <f>G85+Q85</f>
        <v/>
      </c>
      <c r="S85" s="61" t="n">
        <v>46262.5</v>
      </c>
    </row>
    <row r="86" ht="15" customHeight="1" s="39">
      <c r="A86" s="54" t="inlineStr">
        <is>
          <t>STU0085</t>
        </is>
      </c>
      <c r="B86" s="55">
        <f>VLOOKUP(A86,Marks!$A$2:$B$1001,2,FALSE())</f>
        <v/>
      </c>
      <c r="C86" s="54">
        <f>VLOOKUP(A86,Marks!$A$2:$C$1001,3,FALSE())</f>
        <v/>
      </c>
      <c r="D86" s="54">
        <f>VLOOKUP(A86,Marks!$A$2:$D$1001,4,FALSE())</f>
        <v/>
      </c>
      <c r="E86" s="60" t="n">
        <v>40500</v>
      </c>
      <c r="F86" s="60" t="n">
        <v>40500</v>
      </c>
      <c r="G86" s="60">
        <f>E86-F86</f>
        <v/>
      </c>
      <c r="H86" s="59" t="n">
        <v>0</v>
      </c>
      <c r="I86" s="54">
        <f>H86&gt;=0.2</f>
        <v/>
      </c>
      <c r="J86" s="54" t="inlineStr">
        <is>
          <t>Credit Card</t>
        </is>
      </c>
      <c r="K86" s="57" t="n">
        <v>46132</v>
      </c>
      <c r="L86" s="58" t="n">
        <v>0.3333333333333333</v>
      </c>
      <c r="M86" s="57" t="n">
        <v>46310</v>
      </c>
      <c r="N86" s="54">
        <f>IF(AND(G86&gt;0,TODAY()&gt;M86),TODAY()-M86,0)</f>
        <v/>
      </c>
      <c r="O86" s="54">
        <f>IF(G86&lt;=0,"Paid",IF(N86&gt;0,"Overdue",IF(F86&gt;0,"Partial","Pending")))</f>
        <v/>
      </c>
      <c r="P86" s="54">
        <f>N86&gt;0</f>
        <v/>
      </c>
      <c r="Q86" s="60">
        <f>IF(P86,500,0)</f>
        <v/>
      </c>
      <c r="R86" s="60">
        <f>G86+Q86</f>
        <v/>
      </c>
      <c r="S86" s="61" t="n"/>
    </row>
    <row r="87" ht="15" customHeight="1" s="39">
      <c r="A87" s="54" t="inlineStr">
        <is>
          <t>STU0086</t>
        </is>
      </c>
      <c r="B87" s="55">
        <f>VLOOKUP(A87,Marks!$A$2:$B$1001,2,FALSE())</f>
        <v/>
      </c>
      <c r="C87" s="54">
        <f>VLOOKUP(A87,Marks!$A$2:$C$1001,3,FALSE())</f>
        <v/>
      </c>
      <c r="D87" s="54">
        <f>VLOOKUP(A87,Marks!$A$2:$D$1001,4,FALSE())</f>
        <v/>
      </c>
      <c r="E87" s="60" t="n">
        <v>34000</v>
      </c>
      <c r="F87" s="60" t="n">
        <v>0</v>
      </c>
      <c r="G87" s="60">
        <f>E87-F87</f>
        <v/>
      </c>
      <c r="H87" s="59" t="n">
        <v>0</v>
      </c>
      <c r="I87" s="54">
        <f>H87&gt;=0.2</f>
        <v/>
      </c>
      <c r="J87" s="54" t="inlineStr">
        <is>
          <t>Online Transfer</t>
        </is>
      </c>
      <c r="K87" s="57" t="n"/>
      <c r="L87" s="58" t="n"/>
      <c r="M87" s="57" t="n">
        <v>46402</v>
      </c>
      <c r="N87" s="54">
        <f>IF(AND(G87&gt;0,TODAY()&gt;M87),TODAY()-M87,0)</f>
        <v/>
      </c>
      <c r="O87" s="54">
        <f>IF(G87&lt;=0,"Paid",IF(N87&gt;0,"Overdue",IF(F87&gt;0,"Partial","Pending")))</f>
        <v/>
      </c>
      <c r="P87" s="54">
        <f>N87&gt;0</f>
        <v/>
      </c>
      <c r="Q87" s="60">
        <f>IF(P87,500,0)</f>
        <v/>
      </c>
      <c r="R87" s="60">
        <f>G87+Q87</f>
        <v/>
      </c>
      <c r="S87" s="61" t="n">
        <v>46256.72916666666</v>
      </c>
    </row>
    <row r="88" ht="15" customHeight="1" s="39">
      <c r="A88" s="54" t="inlineStr">
        <is>
          <t>STU0087</t>
        </is>
      </c>
      <c r="B88" s="55">
        <f>VLOOKUP(A88,Marks!$A$2:$B$1001,2,FALSE())</f>
        <v/>
      </c>
      <c r="C88" s="54">
        <f>VLOOKUP(A88,Marks!$A$2:$C$1001,3,FALSE())</f>
        <v/>
      </c>
      <c r="D88" s="54">
        <f>VLOOKUP(A88,Marks!$A$2:$D$1001,4,FALSE())</f>
        <v/>
      </c>
      <c r="E88" s="60" t="n">
        <v>27000</v>
      </c>
      <c r="F88" s="60" t="n">
        <v>6800</v>
      </c>
      <c r="G88" s="60">
        <f>E88-F88</f>
        <v/>
      </c>
      <c r="H88" s="59" t="n">
        <v>0</v>
      </c>
      <c r="I88" s="54">
        <f>H88&gt;=0.2</f>
        <v/>
      </c>
      <c r="J88" s="54" t="inlineStr">
        <is>
          <t>Cheque</t>
        </is>
      </c>
      <c r="K88" s="57" t="n">
        <v>46181</v>
      </c>
      <c r="L88" s="58" t="n">
        <v>0.6666666666666666</v>
      </c>
      <c r="M88" s="57" t="n">
        <v>46218</v>
      </c>
      <c r="N88" s="54">
        <f>IF(AND(G88&gt;0,TODAY()&gt;M88),TODAY()-M88,0)</f>
        <v/>
      </c>
      <c r="O88" s="54">
        <f>IF(G88&lt;=0,"Paid",IF(N88&gt;0,"Overdue",IF(F88&gt;0,"Partial","Pending")))</f>
        <v/>
      </c>
      <c r="P88" s="54">
        <f>N88&gt;0</f>
        <v/>
      </c>
      <c r="Q88" s="60">
        <f>IF(P88,500,0)</f>
        <v/>
      </c>
      <c r="R88" s="60">
        <f>G88+Q88</f>
        <v/>
      </c>
      <c r="S88" s="61" t="n">
        <v>46261.41666666666</v>
      </c>
    </row>
    <row r="89" ht="15" customHeight="1" s="39">
      <c r="A89" s="54" t="inlineStr">
        <is>
          <t>STU0088</t>
        </is>
      </c>
      <c r="B89" s="55">
        <f>VLOOKUP(A89,Marks!$A$2:$B$1001,2,FALSE())</f>
        <v/>
      </c>
      <c r="C89" s="54">
        <f>VLOOKUP(A89,Marks!$A$2:$C$1001,3,FALSE())</f>
        <v/>
      </c>
      <c r="D89" s="54">
        <f>VLOOKUP(A89,Marks!$A$2:$D$1001,4,FALSE())</f>
        <v/>
      </c>
      <c r="E89" s="60" t="n">
        <v>26500</v>
      </c>
      <c r="F89" s="60" t="n">
        <v>26500</v>
      </c>
      <c r="G89" s="60">
        <f>E89-F89</f>
        <v/>
      </c>
      <c r="H89" s="59" t="n">
        <v>0.15</v>
      </c>
      <c r="I89" s="54">
        <f>H89&gt;=0.2</f>
        <v/>
      </c>
      <c r="J89" s="54" t="inlineStr">
        <is>
          <t>Cash</t>
        </is>
      </c>
      <c r="K89" s="57" t="n">
        <v>46150</v>
      </c>
      <c r="L89" s="58" t="n">
        <v>0.71875</v>
      </c>
      <c r="M89" s="57" t="n">
        <v>46127</v>
      </c>
      <c r="N89" s="54">
        <f>IF(AND(G89&gt;0,TODAY()&gt;M89),TODAY()-M89,0)</f>
        <v/>
      </c>
      <c r="O89" s="54">
        <f>IF(G89&lt;=0,"Paid",IF(N89&gt;0,"Overdue",IF(F89&gt;0,"Partial","Pending")))</f>
        <v/>
      </c>
      <c r="P89" s="54">
        <f>N89&gt;0</f>
        <v/>
      </c>
      <c r="Q89" s="60">
        <f>IF(P89,500,0)</f>
        <v/>
      </c>
      <c r="R89" s="60">
        <f>G89+Q89</f>
        <v/>
      </c>
      <c r="S89" s="61" t="n"/>
    </row>
    <row r="90" ht="15" customHeight="1" s="39">
      <c r="A90" s="54" t="inlineStr">
        <is>
          <t>STU0089</t>
        </is>
      </c>
      <c r="B90" s="55">
        <f>VLOOKUP(A90,Marks!$A$2:$B$1001,2,FALSE())</f>
        <v/>
      </c>
      <c r="C90" s="54">
        <f>VLOOKUP(A90,Marks!$A$2:$C$1001,3,FALSE())</f>
        <v/>
      </c>
      <c r="D90" s="54">
        <f>VLOOKUP(A90,Marks!$A$2:$D$1001,4,FALSE())</f>
        <v/>
      </c>
      <c r="E90" s="60" t="n">
        <v>22000</v>
      </c>
      <c r="F90" s="60" t="n">
        <v>16500</v>
      </c>
      <c r="G90" s="60">
        <f>E90-F90</f>
        <v/>
      </c>
      <c r="H90" s="59" t="n">
        <v>0</v>
      </c>
      <c r="I90" s="54">
        <f>H90&gt;=0.2</f>
        <v/>
      </c>
      <c r="J90" s="54" t="inlineStr">
        <is>
          <t>Cheque</t>
        </is>
      </c>
      <c r="K90" s="57" t="n">
        <v>46169</v>
      </c>
      <c r="L90" s="58" t="n">
        <v>0.7083333333333334</v>
      </c>
      <c r="M90" s="57" t="n">
        <v>46310</v>
      </c>
      <c r="N90" s="54">
        <f>IF(AND(G90&gt;0,TODAY()&gt;M90),TODAY()-M90,0)</f>
        <v/>
      </c>
      <c r="O90" s="54">
        <f>IF(G90&lt;=0,"Paid",IF(N90&gt;0,"Overdue",IF(F90&gt;0,"Partial","Pending")))</f>
        <v/>
      </c>
      <c r="P90" s="54">
        <f>N90&gt;0</f>
        <v/>
      </c>
      <c r="Q90" s="60">
        <f>IF(P90,500,0)</f>
        <v/>
      </c>
      <c r="R90" s="60">
        <f>G90+Q90</f>
        <v/>
      </c>
      <c r="S90" s="61" t="n">
        <v>46258.58333333334</v>
      </c>
    </row>
    <row r="91" ht="15" customHeight="1" s="39">
      <c r="A91" s="54" t="inlineStr">
        <is>
          <t>STU0090</t>
        </is>
      </c>
      <c r="B91" s="55">
        <f>VLOOKUP(A91,Marks!$A$2:$B$1001,2,FALSE())</f>
        <v/>
      </c>
      <c r="C91" s="54">
        <f>VLOOKUP(A91,Marks!$A$2:$C$1001,3,FALSE())</f>
        <v/>
      </c>
      <c r="D91" s="54">
        <f>VLOOKUP(A91,Marks!$A$2:$D$1001,4,FALSE())</f>
        <v/>
      </c>
      <c r="E91" s="60" t="n">
        <v>25500</v>
      </c>
      <c r="F91" s="60" t="n">
        <v>0</v>
      </c>
      <c r="G91" s="60">
        <f>E91-F91</f>
        <v/>
      </c>
      <c r="H91" s="59" t="n">
        <v>0.25</v>
      </c>
      <c r="I91" s="54">
        <f>H91&gt;=0.2</f>
        <v/>
      </c>
      <c r="J91" s="54" t="inlineStr">
        <is>
          <t>Credit Card</t>
        </is>
      </c>
      <c r="K91" s="57" t="n"/>
      <c r="L91" s="58" t="n"/>
      <c r="M91" s="57" t="n">
        <v>46218</v>
      </c>
      <c r="N91" s="54">
        <f>IF(AND(G91&gt;0,TODAY()&gt;M91),TODAY()-M91,0)</f>
        <v/>
      </c>
      <c r="O91" s="54">
        <f>IF(G91&lt;=0,"Paid",IF(N91&gt;0,"Overdue",IF(F91&gt;0,"Partial","Pending")))</f>
        <v/>
      </c>
      <c r="P91" s="54">
        <f>N91&gt;0</f>
        <v/>
      </c>
      <c r="Q91" s="60">
        <f>IF(P91,500,0)</f>
        <v/>
      </c>
      <c r="R91" s="60">
        <f>G91+Q91</f>
        <v/>
      </c>
      <c r="S91" s="61" t="n">
        <v>46251.60416666666</v>
      </c>
    </row>
    <row r="92" ht="15" customHeight="1" s="39">
      <c r="A92" s="54" t="inlineStr">
        <is>
          <t>STU0091</t>
        </is>
      </c>
      <c r="B92" s="55">
        <f>VLOOKUP(A92,Marks!$A$2:$B$1001,2,FALSE())</f>
        <v/>
      </c>
      <c r="C92" s="54">
        <f>VLOOKUP(A92,Marks!$A$2:$C$1001,3,FALSE())</f>
        <v/>
      </c>
      <c r="D92" s="54">
        <f>VLOOKUP(A92,Marks!$A$2:$D$1001,4,FALSE())</f>
        <v/>
      </c>
      <c r="E92" s="60" t="n">
        <v>22000</v>
      </c>
      <c r="F92" s="60" t="n">
        <v>11000</v>
      </c>
      <c r="G92" s="60">
        <f>E92-F92</f>
        <v/>
      </c>
      <c r="H92" s="59" t="n">
        <v>0.1</v>
      </c>
      <c r="I92" s="54">
        <f>H92&gt;=0.2</f>
        <v/>
      </c>
      <c r="J92" s="54" t="inlineStr">
        <is>
          <t>Online Transfer</t>
        </is>
      </c>
      <c r="K92" s="57" t="n">
        <v>46137</v>
      </c>
      <c r="L92" s="58" t="n">
        <v>0.3645833333333333</v>
      </c>
      <c r="M92" s="57" t="n">
        <v>46218</v>
      </c>
      <c r="N92" s="54">
        <f>IF(AND(G92&gt;0,TODAY()&gt;M92),TODAY()-M92,0)</f>
        <v/>
      </c>
      <c r="O92" s="54">
        <f>IF(G92&lt;=0,"Paid",IF(N92&gt;0,"Overdue",IF(F92&gt;0,"Partial","Pending")))</f>
        <v/>
      </c>
      <c r="P92" s="54">
        <f>N92&gt;0</f>
        <v/>
      </c>
      <c r="Q92" s="60">
        <f>IF(P92,500,0)</f>
        <v/>
      </c>
      <c r="R92" s="60">
        <f>G92+Q92</f>
        <v/>
      </c>
      <c r="S92" s="61" t="n">
        <v>46237.72916666666</v>
      </c>
    </row>
    <row r="93" ht="15" customHeight="1" s="39">
      <c r="A93" s="54" t="inlineStr">
        <is>
          <t>STU0092</t>
        </is>
      </c>
      <c r="B93" s="55">
        <f>VLOOKUP(A93,Marks!$A$2:$B$1001,2,FALSE())</f>
        <v/>
      </c>
      <c r="C93" s="54">
        <f>VLOOKUP(A93,Marks!$A$2:$C$1001,3,FALSE())</f>
        <v/>
      </c>
      <c r="D93" s="54">
        <f>VLOOKUP(A93,Marks!$A$2:$D$1001,4,FALSE())</f>
        <v/>
      </c>
      <c r="E93" s="60" t="n">
        <v>18500</v>
      </c>
      <c r="F93" s="60" t="n">
        <v>13900</v>
      </c>
      <c r="G93" s="60">
        <f>E93-F93</f>
        <v/>
      </c>
      <c r="H93" s="59" t="n">
        <v>0.1</v>
      </c>
      <c r="I93" s="54">
        <f>H93&gt;=0.2</f>
        <v/>
      </c>
      <c r="J93" s="54" t="inlineStr">
        <is>
          <t>Cheque</t>
        </is>
      </c>
      <c r="K93" s="57" t="n">
        <v>46257</v>
      </c>
      <c r="L93" s="58" t="n">
        <v>0.34375</v>
      </c>
      <c r="M93" s="57" t="n">
        <v>46310</v>
      </c>
      <c r="N93" s="54">
        <f>IF(AND(G93&gt;0,TODAY()&gt;M93),TODAY()-M93,0)</f>
        <v/>
      </c>
      <c r="O93" s="54">
        <f>IF(G93&lt;=0,"Paid",IF(N93&gt;0,"Overdue",IF(F93&gt;0,"Partial","Pending")))</f>
        <v/>
      </c>
      <c r="P93" s="54">
        <f>N93&gt;0</f>
        <v/>
      </c>
      <c r="Q93" s="60">
        <f>IF(P93,500,0)</f>
        <v/>
      </c>
      <c r="R93" s="60">
        <f>G93+Q93</f>
        <v/>
      </c>
      <c r="S93" s="61" t="n">
        <v>46253.59375</v>
      </c>
    </row>
    <row r="94" ht="15" customHeight="1" s="39">
      <c r="A94" s="54" t="inlineStr">
        <is>
          <t>STU0093</t>
        </is>
      </c>
      <c r="B94" s="55">
        <f>VLOOKUP(A94,Marks!$A$2:$B$1001,2,FALSE())</f>
        <v/>
      </c>
      <c r="C94" s="54">
        <f>VLOOKUP(A94,Marks!$A$2:$C$1001,3,FALSE())</f>
        <v/>
      </c>
      <c r="D94" s="54">
        <f>VLOOKUP(A94,Marks!$A$2:$D$1001,4,FALSE())</f>
        <v/>
      </c>
      <c r="E94" s="60" t="n">
        <v>36000</v>
      </c>
      <c r="F94" s="60" t="n">
        <v>0</v>
      </c>
      <c r="G94" s="60">
        <f>E94-F94</f>
        <v/>
      </c>
      <c r="H94" s="59" t="n">
        <v>0.2</v>
      </c>
      <c r="I94" s="54">
        <f>H94&gt;=0.2</f>
        <v/>
      </c>
      <c r="J94" s="54" t="inlineStr">
        <is>
          <t>Cheque</t>
        </is>
      </c>
      <c r="K94" s="57" t="n"/>
      <c r="L94" s="58" t="n"/>
      <c r="M94" s="57" t="n">
        <v>46218</v>
      </c>
      <c r="N94" s="54">
        <f>IF(AND(G94&gt;0,TODAY()&gt;M94),TODAY()-M94,0)</f>
        <v/>
      </c>
      <c r="O94" s="54">
        <f>IF(G94&lt;=0,"Paid",IF(N94&gt;0,"Overdue",IF(F94&gt;0,"Partial","Pending")))</f>
        <v/>
      </c>
      <c r="P94" s="54">
        <f>N94&gt;0</f>
        <v/>
      </c>
      <c r="Q94" s="60">
        <f>IF(P94,500,0)</f>
        <v/>
      </c>
      <c r="R94" s="60">
        <f>G94+Q94</f>
        <v/>
      </c>
      <c r="S94" s="61" t="n">
        <v>46254.57291666666</v>
      </c>
    </row>
    <row r="95" ht="15" customHeight="1" s="39">
      <c r="A95" s="54" t="inlineStr">
        <is>
          <t>STU0094</t>
        </is>
      </c>
      <c r="B95" s="55">
        <f>VLOOKUP(A95,Marks!$A$2:$B$1001,2,FALSE())</f>
        <v/>
      </c>
      <c r="C95" s="54">
        <f>VLOOKUP(A95,Marks!$A$2:$C$1001,3,FALSE())</f>
        <v/>
      </c>
      <c r="D95" s="54">
        <f>VLOOKUP(A95,Marks!$A$2:$D$1001,4,FALSE())</f>
        <v/>
      </c>
      <c r="E95" s="60" t="n">
        <v>22500</v>
      </c>
      <c r="F95" s="60" t="n">
        <v>22500</v>
      </c>
      <c r="G95" s="60">
        <f>E95-F95</f>
        <v/>
      </c>
      <c r="H95" s="59" t="n">
        <v>0.2</v>
      </c>
      <c r="I95" s="54">
        <f>H95&gt;=0.2</f>
        <v/>
      </c>
      <c r="J95" s="54" t="inlineStr">
        <is>
          <t>Cash</t>
        </is>
      </c>
      <c r="K95" s="57" t="n">
        <v>46197</v>
      </c>
      <c r="L95" s="58" t="n">
        <v>0.4583333333333333</v>
      </c>
      <c r="M95" s="57" t="n">
        <v>46402</v>
      </c>
      <c r="N95" s="54">
        <f>IF(AND(G95&gt;0,TODAY()&gt;M95),TODAY()-M95,0)</f>
        <v/>
      </c>
      <c r="O95" s="54">
        <f>IF(G95&lt;=0,"Paid",IF(N95&gt;0,"Overdue",IF(F95&gt;0,"Partial","Pending")))</f>
        <v/>
      </c>
      <c r="P95" s="54">
        <f>N95&gt;0</f>
        <v/>
      </c>
      <c r="Q95" s="60">
        <f>IF(P95,500,0)</f>
        <v/>
      </c>
      <c r="R95" s="60">
        <f>G95+Q95</f>
        <v/>
      </c>
      <c r="S95" s="61" t="n"/>
    </row>
    <row r="96" ht="15" customHeight="1" s="39">
      <c r="A96" s="54" t="inlineStr">
        <is>
          <t>STU0095</t>
        </is>
      </c>
      <c r="B96" s="55">
        <f>VLOOKUP(A96,Marks!$A$2:$B$1001,2,FALSE())</f>
        <v/>
      </c>
      <c r="C96" s="54">
        <f>VLOOKUP(A96,Marks!$A$2:$C$1001,3,FALSE())</f>
        <v/>
      </c>
      <c r="D96" s="54">
        <f>VLOOKUP(A96,Marks!$A$2:$D$1001,4,FALSE())</f>
        <v/>
      </c>
      <c r="E96" s="60" t="n">
        <v>23000</v>
      </c>
      <c r="F96" s="60" t="n">
        <v>11500</v>
      </c>
      <c r="G96" s="60">
        <f>E96-F96</f>
        <v/>
      </c>
      <c r="H96" s="59" t="n">
        <v>0.2</v>
      </c>
      <c r="I96" s="54">
        <f>H96&gt;=0.2</f>
        <v/>
      </c>
      <c r="J96" s="54" t="inlineStr">
        <is>
          <t>Cheque</t>
        </is>
      </c>
      <c r="K96" s="57" t="n">
        <v>46157</v>
      </c>
      <c r="L96" s="58" t="n">
        <v>0.46875</v>
      </c>
      <c r="M96" s="57" t="n">
        <v>46127</v>
      </c>
      <c r="N96" s="54">
        <f>IF(AND(G96&gt;0,TODAY()&gt;M96),TODAY()-M96,0)</f>
        <v/>
      </c>
      <c r="O96" s="54">
        <f>IF(G96&lt;=0,"Paid",IF(N96&gt;0,"Overdue",IF(F96&gt;0,"Partial","Pending")))</f>
        <v/>
      </c>
      <c r="P96" s="54">
        <f>N96&gt;0</f>
        <v/>
      </c>
      <c r="Q96" s="60">
        <f>IF(P96,500,0)</f>
        <v/>
      </c>
      <c r="R96" s="60">
        <f>G96+Q96</f>
        <v/>
      </c>
      <c r="S96" s="61" t="n">
        <v>46266.69791666666</v>
      </c>
    </row>
    <row r="97" ht="15" customHeight="1" s="39">
      <c r="A97" s="54" t="inlineStr">
        <is>
          <t>STU0096</t>
        </is>
      </c>
      <c r="B97" s="55">
        <f>VLOOKUP(A97,Marks!$A$2:$B$1001,2,FALSE())</f>
        <v/>
      </c>
      <c r="C97" s="54">
        <f>VLOOKUP(A97,Marks!$A$2:$C$1001,3,FALSE())</f>
        <v/>
      </c>
      <c r="D97" s="54">
        <f>VLOOKUP(A97,Marks!$A$2:$D$1001,4,FALSE())</f>
        <v/>
      </c>
      <c r="E97" s="60" t="n">
        <v>22000</v>
      </c>
      <c r="F97" s="60" t="n">
        <v>22000</v>
      </c>
      <c r="G97" s="60">
        <f>E97-F97</f>
        <v/>
      </c>
      <c r="H97" s="59" t="n">
        <v>0.05</v>
      </c>
      <c r="I97" s="54">
        <f>H97&gt;=0.2</f>
        <v/>
      </c>
      <c r="J97" s="54" t="inlineStr">
        <is>
          <t>Debit Card</t>
        </is>
      </c>
      <c r="K97" s="57" t="n">
        <v>46165</v>
      </c>
      <c r="L97" s="58" t="n">
        <v>0.53125</v>
      </c>
      <c r="M97" s="57" t="n">
        <v>46218</v>
      </c>
      <c r="N97" s="54">
        <f>IF(AND(G97&gt;0,TODAY()&gt;M97),TODAY()-M97,0)</f>
        <v/>
      </c>
      <c r="O97" s="54">
        <f>IF(G97&lt;=0,"Paid",IF(N97&gt;0,"Overdue",IF(F97&gt;0,"Partial","Pending")))</f>
        <v/>
      </c>
      <c r="P97" s="54">
        <f>N97&gt;0</f>
        <v/>
      </c>
      <c r="Q97" s="60">
        <f>IF(P97,500,0)</f>
        <v/>
      </c>
      <c r="R97" s="60">
        <f>G97+Q97</f>
        <v/>
      </c>
      <c r="S97" s="61" t="n"/>
    </row>
    <row r="98" ht="15" customHeight="1" s="39">
      <c r="A98" s="54" t="inlineStr">
        <is>
          <t>STU0097</t>
        </is>
      </c>
      <c r="B98" s="55">
        <f>VLOOKUP(A98,Marks!$A$2:$B$1001,2,FALSE())</f>
        <v/>
      </c>
      <c r="C98" s="54">
        <f>VLOOKUP(A98,Marks!$A$2:$C$1001,3,FALSE())</f>
        <v/>
      </c>
      <c r="D98" s="54">
        <f>VLOOKUP(A98,Marks!$A$2:$D$1001,4,FALSE())</f>
        <v/>
      </c>
      <c r="E98" s="60" t="n">
        <v>41500</v>
      </c>
      <c r="F98" s="60" t="n">
        <v>0</v>
      </c>
      <c r="G98" s="60">
        <f>E98-F98</f>
        <v/>
      </c>
      <c r="H98" s="59" t="n">
        <v>0.15</v>
      </c>
      <c r="I98" s="54">
        <f>H98&gt;=0.2</f>
        <v/>
      </c>
      <c r="J98" s="54" t="inlineStr">
        <is>
          <t>Online Transfer</t>
        </is>
      </c>
      <c r="K98" s="57" t="n"/>
      <c r="L98" s="58" t="n"/>
      <c r="M98" s="57" t="n">
        <v>46310</v>
      </c>
      <c r="N98" s="54">
        <f>IF(AND(G98&gt;0,TODAY()&gt;M98),TODAY()-M98,0)</f>
        <v/>
      </c>
      <c r="O98" s="54">
        <f>IF(G98&lt;=0,"Paid",IF(N98&gt;0,"Overdue",IF(F98&gt;0,"Partial","Pending")))</f>
        <v/>
      </c>
      <c r="P98" s="54">
        <f>N98&gt;0</f>
        <v/>
      </c>
      <c r="Q98" s="60">
        <f>IF(P98,500,0)</f>
        <v/>
      </c>
      <c r="R98" s="60">
        <f>G98+Q98</f>
        <v/>
      </c>
      <c r="S98" s="61" t="n">
        <v>46238.53125</v>
      </c>
    </row>
    <row r="99" ht="15" customHeight="1" s="39">
      <c r="A99" s="54" t="inlineStr">
        <is>
          <t>STU0098</t>
        </is>
      </c>
      <c r="B99" s="55">
        <f>VLOOKUP(A99,Marks!$A$2:$B$1001,2,FALSE())</f>
        <v/>
      </c>
      <c r="C99" s="54">
        <f>VLOOKUP(A99,Marks!$A$2:$C$1001,3,FALSE())</f>
        <v/>
      </c>
      <c r="D99" s="54">
        <f>VLOOKUP(A99,Marks!$A$2:$D$1001,4,FALSE())</f>
        <v/>
      </c>
      <c r="E99" s="60" t="n">
        <v>44500</v>
      </c>
      <c r="F99" s="60" t="n">
        <v>11100</v>
      </c>
      <c r="G99" s="60">
        <f>E99-F99</f>
        <v/>
      </c>
      <c r="H99" s="59" t="n">
        <v>0.1</v>
      </c>
      <c r="I99" s="54">
        <f>H99&gt;=0.2</f>
        <v/>
      </c>
      <c r="J99" s="54" t="inlineStr">
        <is>
          <t>Cash</t>
        </is>
      </c>
      <c r="K99" s="57" t="n">
        <v>46145</v>
      </c>
      <c r="L99" s="58" t="n">
        <v>0.5104166666666666</v>
      </c>
      <c r="M99" s="57" t="n">
        <v>46402</v>
      </c>
      <c r="N99" s="54">
        <f>IF(AND(G99&gt;0,TODAY()&gt;M99),TODAY()-M99,0)</f>
        <v/>
      </c>
      <c r="O99" s="54">
        <f>IF(G99&lt;=0,"Paid",IF(N99&gt;0,"Overdue",IF(F99&gt;0,"Partial","Pending")))</f>
        <v/>
      </c>
      <c r="P99" s="54">
        <f>N99&gt;0</f>
        <v/>
      </c>
      <c r="Q99" s="60">
        <f>IF(P99,500,0)</f>
        <v/>
      </c>
      <c r="R99" s="60">
        <f>G99+Q99</f>
        <v/>
      </c>
      <c r="S99" s="61" t="n">
        <v>46253.57291666666</v>
      </c>
    </row>
    <row r="100" ht="15" customHeight="1" s="39">
      <c r="A100" s="54" t="inlineStr">
        <is>
          <t>STU0099</t>
        </is>
      </c>
      <c r="B100" s="55">
        <f>VLOOKUP(A100,Marks!$A$2:$B$1001,2,FALSE())</f>
        <v/>
      </c>
      <c r="C100" s="54">
        <f>VLOOKUP(A100,Marks!$A$2:$C$1001,3,FALSE())</f>
        <v/>
      </c>
      <c r="D100" s="54">
        <f>VLOOKUP(A100,Marks!$A$2:$D$1001,4,FALSE())</f>
        <v/>
      </c>
      <c r="E100" s="60" t="n">
        <v>33500</v>
      </c>
      <c r="F100" s="60" t="n">
        <v>8400</v>
      </c>
      <c r="G100" s="60">
        <f>E100-F100</f>
        <v/>
      </c>
      <c r="H100" s="59" t="n">
        <v>0.15</v>
      </c>
      <c r="I100" s="54">
        <f>H100&gt;=0.2</f>
        <v/>
      </c>
      <c r="J100" s="54" t="inlineStr">
        <is>
          <t>Debit Card</t>
        </is>
      </c>
      <c r="K100" s="57" t="n">
        <v>46133</v>
      </c>
      <c r="L100" s="58" t="n">
        <v>0.6458333333333334</v>
      </c>
      <c r="M100" s="57" t="n">
        <v>46218</v>
      </c>
      <c r="N100" s="54">
        <f>IF(AND(G100&gt;0,TODAY()&gt;M100),TODAY()-M100,0)</f>
        <v/>
      </c>
      <c r="O100" s="54">
        <f>IF(G100&lt;=0,"Paid",IF(N100&gt;0,"Overdue",IF(F100&gt;0,"Partial","Pending")))</f>
        <v/>
      </c>
      <c r="P100" s="54">
        <f>N100&gt;0</f>
        <v/>
      </c>
      <c r="Q100" s="60">
        <f>IF(P100,500,0)</f>
        <v/>
      </c>
      <c r="R100" s="60">
        <f>G100+Q100</f>
        <v/>
      </c>
      <c r="S100" s="61" t="n">
        <v>46251.78125</v>
      </c>
    </row>
    <row r="101" ht="15" customHeight="1" s="39">
      <c r="A101" s="54" t="inlineStr">
        <is>
          <t>STU0100</t>
        </is>
      </c>
      <c r="B101" s="55">
        <f>VLOOKUP(A101,Marks!$A$2:$B$1001,2,FALSE())</f>
        <v/>
      </c>
      <c r="C101" s="54">
        <f>VLOOKUP(A101,Marks!$A$2:$C$1001,3,FALSE())</f>
        <v/>
      </c>
      <c r="D101" s="54">
        <f>VLOOKUP(A101,Marks!$A$2:$D$1001,4,FALSE())</f>
        <v/>
      </c>
      <c r="E101" s="60" t="n">
        <v>28500</v>
      </c>
      <c r="F101" s="60" t="n">
        <v>21400</v>
      </c>
      <c r="G101" s="60">
        <f>E101-F101</f>
        <v/>
      </c>
      <c r="H101" s="59" t="n">
        <v>0.1</v>
      </c>
      <c r="I101" s="54">
        <f>H101&gt;=0.2</f>
        <v/>
      </c>
      <c r="J101" s="54" t="inlineStr">
        <is>
          <t>Cheque</t>
        </is>
      </c>
      <c r="K101" s="57" t="n">
        <v>46124</v>
      </c>
      <c r="L101" s="58" t="n">
        <v>0.5208333333333334</v>
      </c>
      <c r="M101" s="57" t="n">
        <v>46127</v>
      </c>
      <c r="N101" s="54">
        <f>IF(AND(G101&gt;0,TODAY()&gt;M101),TODAY()-M101,0)</f>
        <v/>
      </c>
      <c r="O101" s="54">
        <f>IF(G101&lt;=0,"Paid",IF(N101&gt;0,"Overdue",IF(F101&gt;0,"Partial","Pending")))</f>
        <v/>
      </c>
      <c r="P101" s="54">
        <f>N101&gt;0</f>
        <v/>
      </c>
      <c r="Q101" s="60">
        <f>IF(P101,500,0)</f>
        <v/>
      </c>
      <c r="R101" s="60">
        <f>G101+Q101</f>
        <v/>
      </c>
      <c r="S101" s="61" t="n">
        <v>46238.38541666666</v>
      </c>
    </row>
    <row r="102" ht="15" customHeight="1" s="39">
      <c r="A102" s="54" t="inlineStr">
        <is>
          <t>STU0101</t>
        </is>
      </c>
      <c r="B102" s="55">
        <f>VLOOKUP(A102,Marks!$A$2:$B$1001,2,FALSE())</f>
        <v/>
      </c>
      <c r="C102" s="54">
        <f>VLOOKUP(A102,Marks!$A$2:$C$1001,3,FALSE())</f>
        <v/>
      </c>
      <c r="D102" s="54">
        <f>VLOOKUP(A102,Marks!$A$2:$D$1001,4,FALSE())</f>
        <v/>
      </c>
      <c r="E102" s="60" t="n">
        <v>12500</v>
      </c>
      <c r="F102" s="60" t="n">
        <v>0</v>
      </c>
      <c r="G102" s="60">
        <f>E102-F102</f>
        <v/>
      </c>
      <c r="H102" s="59" t="n">
        <v>0</v>
      </c>
      <c r="I102" s="54">
        <f>H102&gt;=0.2</f>
        <v/>
      </c>
      <c r="J102" s="54" t="inlineStr">
        <is>
          <t>UPI</t>
        </is>
      </c>
      <c r="K102" s="57" t="n"/>
      <c r="L102" s="58" t="n"/>
      <c r="M102" s="57" t="n">
        <v>46402</v>
      </c>
      <c r="N102" s="54">
        <f>IF(AND(G102&gt;0,TODAY()&gt;M102),TODAY()-M102,0)</f>
        <v/>
      </c>
      <c r="O102" s="54">
        <f>IF(G102&lt;=0,"Paid",IF(N102&gt;0,"Overdue",IF(F102&gt;0,"Partial","Pending")))</f>
        <v/>
      </c>
      <c r="P102" s="54">
        <f>N102&gt;0</f>
        <v/>
      </c>
      <c r="Q102" s="60">
        <f>IF(P102,500,0)</f>
        <v/>
      </c>
      <c r="R102" s="60">
        <f>G102+Q102</f>
        <v/>
      </c>
      <c r="S102" s="61" t="n">
        <v>46237.69791666666</v>
      </c>
    </row>
    <row r="103" ht="15" customHeight="1" s="39">
      <c r="A103" s="54" t="inlineStr">
        <is>
          <t>STU0102</t>
        </is>
      </c>
      <c r="B103" s="55">
        <f>VLOOKUP(A103,Marks!$A$2:$B$1001,2,FALSE())</f>
        <v/>
      </c>
      <c r="C103" s="54">
        <f>VLOOKUP(A103,Marks!$A$2:$C$1001,3,FALSE())</f>
        <v/>
      </c>
      <c r="D103" s="54">
        <f>VLOOKUP(A103,Marks!$A$2:$D$1001,4,FALSE())</f>
        <v/>
      </c>
      <c r="E103" s="60" t="n">
        <v>40500</v>
      </c>
      <c r="F103" s="60" t="n">
        <v>40500</v>
      </c>
      <c r="G103" s="60">
        <f>E103-F103</f>
        <v/>
      </c>
      <c r="H103" s="59" t="n">
        <v>0.25</v>
      </c>
      <c r="I103" s="54">
        <f>H103&gt;=0.2</f>
        <v/>
      </c>
      <c r="J103" s="54" t="inlineStr">
        <is>
          <t>Cheque</t>
        </is>
      </c>
      <c r="K103" s="57" t="n">
        <v>46197</v>
      </c>
      <c r="L103" s="58" t="n">
        <v>0.4583333333333333</v>
      </c>
      <c r="M103" s="57" t="n">
        <v>46402</v>
      </c>
      <c r="N103" s="54">
        <f>IF(AND(G103&gt;0,TODAY()&gt;M103),TODAY()-M103,0)</f>
        <v/>
      </c>
      <c r="O103" s="54">
        <f>IF(G103&lt;=0,"Paid",IF(N103&gt;0,"Overdue",IF(F103&gt;0,"Partial","Pending")))</f>
        <v/>
      </c>
      <c r="P103" s="54">
        <f>N103&gt;0</f>
        <v/>
      </c>
      <c r="Q103" s="60">
        <f>IF(P103,500,0)</f>
        <v/>
      </c>
      <c r="R103" s="60">
        <f>G103+Q103</f>
        <v/>
      </c>
      <c r="S103" s="61" t="n"/>
    </row>
    <row r="104" ht="15" customHeight="1" s="39">
      <c r="A104" s="54" t="inlineStr">
        <is>
          <t>STU0103</t>
        </is>
      </c>
      <c r="B104" s="55">
        <f>VLOOKUP(A104,Marks!$A$2:$B$1001,2,FALSE())</f>
        <v/>
      </c>
      <c r="C104" s="54">
        <f>VLOOKUP(A104,Marks!$A$2:$C$1001,3,FALSE())</f>
        <v/>
      </c>
      <c r="D104" s="54">
        <f>VLOOKUP(A104,Marks!$A$2:$D$1001,4,FALSE())</f>
        <v/>
      </c>
      <c r="E104" s="60" t="n">
        <v>21500</v>
      </c>
      <c r="F104" s="60" t="n">
        <v>10800</v>
      </c>
      <c r="G104" s="60">
        <f>E104-F104</f>
        <v/>
      </c>
      <c r="H104" s="59" t="n">
        <v>0.15</v>
      </c>
      <c r="I104" s="54">
        <f>H104&gt;=0.2</f>
        <v/>
      </c>
      <c r="J104" s="54" t="inlineStr">
        <is>
          <t>UPI</t>
        </is>
      </c>
      <c r="K104" s="57" t="n">
        <v>46136</v>
      </c>
      <c r="L104" s="58" t="n">
        <v>0.5625</v>
      </c>
      <c r="M104" s="57" t="n">
        <v>46310</v>
      </c>
      <c r="N104" s="54">
        <f>IF(AND(G104&gt;0,TODAY()&gt;M104),TODAY()-M104,0)</f>
        <v/>
      </c>
      <c r="O104" s="54">
        <f>IF(G104&lt;=0,"Paid",IF(N104&gt;0,"Overdue",IF(F104&gt;0,"Partial","Pending")))</f>
        <v/>
      </c>
      <c r="P104" s="54">
        <f>N104&gt;0</f>
        <v/>
      </c>
      <c r="Q104" s="60">
        <f>IF(P104,500,0)</f>
        <v/>
      </c>
      <c r="R104" s="60">
        <f>G104+Q104</f>
        <v/>
      </c>
      <c r="S104" s="61" t="n">
        <v>46245.54166666666</v>
      </c>
    </row>
    <row r="105" ht="15" customHeight="1" s="39">
      <c r="A105" s="54" t="inlineStr">
        <is>
          <t>STU0104</t>
        </is>
      </c>
      <c r="B105" s="55">
        <f>VLOOKUP(A105,Marks!$A$2:$B$1001,2,FALSE())</f>
        <v/>
      </c>
      <c r="C105" s="54">
        <f>VLOOKUP(A105,Marks!$A$2:$C$1001,3,FALSE())</f>
        <v/>
      </c>
      <c r="D105" s="54">
        <f>VLOOKUP(A105,Marks!$A$2:$D$1001,4,FALSE())</f>
        <v/>
      </c>
      <c r="E105" s="60" t="n">
        <v>43500</v>
      </c>
      <c r="F105" s="60" t="n">
        <v>32600</v>
      </c>
      <c r="G105" s="60">
        <f>E105-F105</f>
        <v/>
      </c>
      <c r="H105" s="59" t="n">
        <v>0</v>
      </c>
      <c r="I105" s="54">
        <f>H105&gt;=0.2</f>
        <v/>
      </c>
      <c r="J105" s="54" t="inlineStr">
        <is>
          <t>Cash</t>
        </is>
      </c>
      <c r="K105" s="57" t="n">
        <v>46193</v>
      </c>
      <c r="L105" s="58" t="n">
        <v>0.34375</v>
      </c>
      <c r="M105" s="57" t="n">
        <v>46310</v>
      </c>
      <c r="N105" s="54">
        <f>IF(AND(G105&gt;0,TODAY()&gt;M105),TODAY()-M105,0)</f>
        <v/>
      </c>
      <c r="O105" s="54">
        <f>IF(G105&lt;=0,"Paid",IF(N105&gt;0,"Overdue",IF(F105&gt;0,"Partial","Pending")))</f>
        <v/>
      </c>
      <c r="P105" s="54">
        <f>N105&gt;0</f>
        <v/>
      </c>
      <c r="Q105" s="60">
        <f>IF(P105,500,0)</f>
        <v/>
      </c>
      <c r="R105" s="60">
        <f>G105+Q105</f>
        <v/>
      </c>
      <c r="S105" s="61" t="n">
        <v>46247.71875</v>
      </c>
    </row>
    <row r="106" ht="15" customHeight="1" s="39">
      <c r="A106" s="54" t="inlineStr">
        <is>
          <t>STU0105</t>
        </is>
      </c>
      <c r="B106" s="55">
        <f>VLOOKUP(A106,Marks!$A$2:$B$1001,2,FALSE())</f>
        <v/>
      </c>
      <c r="C106" s="54">
        <f>VLOOKUP(A106,Marks!$A$2:$C$1001,3,FALSE())</f>
        <v/>
      </c>
      <c r="D106" s="54">
        <f>VLOOKUP(A106,Marks!$A$2:$D$1001,4,FALSE())</f>
        <v/>
      </c>
      <c r="E106" s="60" t="n">
        <v>16000</v>
      </c>
      <c r="F106" s="60" t="n">
        <v>16000</v>
      </c>
      <c r="G106" s="60">
        <f>E106-F106</f>
        <v/>
      </c>
      <c r="H106" s="59" t="n">
        <v>0.25</v>
      </c>
      <c r="I106" s="54">
        <f>H106&gt;=0.2</f>
        <v/>
      </c>
      <c r="J106" s="54" t="inlineStr">
        <is>
          <t>Cash</t>
        </is>
      </c>
      <c r="K106" s="57" t="n">
        <v>46227</v>
      </c>
      <c r="L106" s="58" t="n">
        <v>0.5416666666666666</v>
      </c>
      <c r="M106" s="57" t="n">
        <v>46402</v>
      </c>
      <c r="N106" s="54">
        <f>IF(AND(G106&gt;0,TODAY()&gt;M106),TODAY()-M106,0)</f>
        <v/>
      </c>
      <c r="O106" s="54">
        <f>IF(G106&lt;=0,"Paid",IF(N106&gt;0,"Overdue",IF(F106&gt;0,"Partial","Pending")))</f>
        <v/>
      </c>
      <c r="P106" s="54">
        <f>N106&gt;0</f>
        <v/>
      </c>
      <c r="Q106" s="60">
        <f>IF(P106,500,0)</f>
        <v/>
      </c>
      <c r="R106" s="60">
        <f>G106+Q106</f>
        <v/>
      </c>
      <c r="S106" s="61" t="n"/>
    </row>
    <row r="107" ht="15" customHeight="1" s="39">
      <c r="A107" s="54" t="inlineStr">
        <is>
          <t>STU0106</t>
        </is>
      </c>
      <c r="B107" s="55">
        <f>VLOOKUP(A107,Marks!$A$2:$B$1001,2,FALSE())</f>
        <v/>
      </c>
      <c r="C107" s="54">
        <f>VLOOKUP(A107,Marks!$A$2:$C$1001,3,FALSE())</f>
        <v/>
      </c>
      <c r="D107" s="54">
        <f>VLOOKUP(A107,Marks!$A$2:$D$1001,4,FALSE())</f>
        <v/>
      </c>
      <c r="E107" s="60" t="n">
        <v>32500</v>
      </c>
      <c r="F107" s="60" t="n">
        <v>32500</v>
      </c>
      <c r="G107" s="60">
        <f>E107-F107</f>
        <v/>
      </c>
      <c r="H107" s="59" t="n">
        <v>0.15</v>
      </c>
      <c r="I107" s="54">
        <f>H107&gt;=0.2</f>
        <v/>
      </c>
      <c r="J107" s="54" t="inlineStr">
        <is>
          <t>Debit Card</t>
        </is>
      </c>
      <c r="K107" s="57" t="n">
        <v>46124</v>
      </c>
      <c r="L107" s="58" t="n">
        <v>0.4479166666666667</v>
      </c>
      <c r="M107" s="57" t="n">
        <v>46127</v>
      </c>
      <c r="N107" s="54">
        <f>IF(AND(G107&gt;0,TODAY()&gt;M107),TODAY()-M107,0)</f>
        <v/>
      </c>
      <c r="O107" s="54">
        <f>IF(G107&lt;=0,"Paid",IF(N107&gt;0,"Overdue",IF(F107&gt;0,"Partial","Pending")))</f>
        <v/>
      </c>
      <c r="P107" s="54">
        <f>N107&gt;0</f>
        <v/>
      </c>
      <c r="Q107" s="60">
        <f>IF(P107,500,0)</f>
        <v/>
      </c>
      <c r="R107" s="60">
        <f>G107+Q107</f>
        <v/>
      </c>
      <c r="S107" s="61" t="n"/>
    </row>
    <row r="108" ht="15" customHeight="1" s="39">
      <c r="A108" s="54" t="inlineStr">
        <is>
          <t>STU0107</t>
        </is>
      </c>
      <c r="B108" s="55">
        <f>VLOOKUP(A108,Marks!$A$2:$B$1001,2,FALSE())</f>
        <v/>
      </c>
      <c r="C108" s="54">
        <f>VLOOKUP(A108,Marks!$A$2:$C$1001,3,FALSE())</f>
        <v/>
      </c>
      <c r="D108" s="54">
        <f>VLOOKUP(A108,Marks!$A$2:$D$1001,4,FALSE())</f>
        <v/>
      </c>
      <c r="E108" s="60" t="n">
        <v>16500</v>
      </c>
      <c r="F108" s="60" t="n">
        <v>16500</v>
      </c>
      <c r="G108" s="60">
        <f>E108-F108</f>
        <v/>
      </c>
      <c r="H108" s="59" t="n">
        <v>0</v>
      </c>
      <c r="I108" s="54">
        <f>H108&gt;=0.2</f>
        <v/>
      </c>
      <c r="J108" s="54" t="inlineStr">
        <is>
          <t>Cash</t>
        </is>
      </c>
      <c r="K108" s="57" t="n">
        <v>46266</v>
      </c>
      <c r="L108" s="58" t="n">
        <v>0.7291666666666666</v>
      </c>
      <c r="M108" s="57" t="n">
        <v>46402</v>
      </c>
      <c r="N108" s="54">
        <f>IF(AND(G108&gt;0,TODAY()&gt;M108),TODAY()-M108,0)</f>
        <v/>
      </c>
      <c r="O108" s="54">
        <f>IF(G108&lt;=0,"Paid",IF(N108&gt;0,"Overdue",IF(F108&gt;0,"Partial","Pending")))</f>
        <v/>
      </c>
      <c r="P108" s="54">
        <f>N108&gt;0</f>
        <v/>
      </c>
      <c r="Q108" s="60">
        <f>IF(P108,500,0)</f>
        <v/>
      </c>
      <c r="R108" s="60">
        <f>G108+Q108</f>
        <v/>
      </c>
      <c r="S108" s="61" t="n"/>
    </row>
    <row r="109" ht="15" customHeight="1" s="39">
      <c r="A109" s="54" t="inlineStr">
        <is>
          <t>STU0108</t>
        </is>
      </c>
      <c r="B109" s="55">
        <f>VLOOKUP(A109,Marks!$A$2:$B$1001,2,FALSE())</f>
        <v/>
      </c>
      <c r="C109" s="54">
        <f>VLOOKUP(A109,Marks!$A$2:$C$1001,3,FALSE())</f>
        <v/>
      </c>
      <c r="D109" s="54">
        <f>VLOOKUP(A109,Marks!$A$2:$D$1001,4,FALSE())</f>
        <v/>
      </c>
      <c r="E109" s="60" t="n">
        <v>29500</v>
      </c>
      <c r="F109" s="60" t="n">
        <v>14800</v>
      </c>
      <c r="G109" s="60">
        <f>E109-F109</f>
        <v/>
      </c>
      <c r="H109" s="59" t="n">
        <v>0.2</v>
      </c>
      <c r="I109" s="54">
        <f>H109&gt;=0.2</f>
        <v/>
      </c>
      <c r="J109" s="54" t="inlineStr">
        <is>
          <t>Cash</t>
        </is>
      </c>
      <c r="K109" s="57" t="n">
        <v>46119</v>
      </c>
      <c r="L109" s="58" t="n">
        <v>0.59375</v>
      </c>
      <c r="M109" s="57" t="n">
        <v>46127</v>
      </c>
      <c r="N109" s="54">
        <f>IF(AND(G109&gt;0,TODAY()&gt;M109),TODAY()-M109,0)</f>
        <v/>
      </c>
      <c r="O109" s="54">
        <f>IF(G109&lt;=0,"Paid",IF(N109&gt;0,"Overdue",IF(F109&gt;0,"Partial","Pending")))</f>
        <v/>
      </c>
      <c r="P109" s="54">
        <f>N109&gt;0</f>
        <v/>
      </c>
      <c r="Q109" s="60">
        <f>IF(P109,500,0)</f>
        <v/>
      </c>
      <c r="R109" s="60">
        <f>G109+Q109</f>
        <v/>
      </c>
      <c r="S109" s="61" t="n">
        <v>46247.58333333334</v>
      </c>
    </row>
    <row r="110" ht="15" customHeight="1" s="39">
      <c r="A110" s="54" t="inlineStr">
        <is>
          <t>STU0109</t>
        </is>
      </c>
      <c r="B110" s="55">
        <f>VLOOKUP(A110,Marks!$A$2:$B$1001,2,FALSE())</f>
        <v/>
      </c>
      <c r="C110" s="54">
        <f>VLOOKUP(A110,Marks!$A$2:$C$1001,3,FALSE())</f>
        <v/>
      </c>
      <c r="D110" s="54">
        <f>VLOOKUP(A110,Marks!$A$2:$D$1001,4,FALSE())</f>
        <v/>
      </c>
      <c r="E110" s="60" t="n">
        <v>24500</v>
      </c>
      <c r="F110" s="60" t="n">
        <v>0</v>
      </c>
      <c r="G110" s="60">
        <f>E110-F110</f>
        <v/>
      </c>
      <c r="H110" s="59" t="n">
        <v>0</v>
      </c>
      <c r="I110" s="54">
        <f>H110&gt;=0.2</f>
        <v/>
      </c>
      <c r="J110" s="54" t="inlineStr">
        <is>
          <t>Debit Card</t>
        </is>
      </c>
      <c r="K110" s="57" t="n"/>
      <c r="L110" s="58" t="n"/>
      <c r="M110" s="57" t="n">
        <v>46310</v>
      </c>
      <c r="N110" s="54">
        <f>IF(AND(G110&gt;0,TODAY()&gt;M110),TODAY()-M110,0)</f>
        <v/>
      </c>
      <c r="O110" s="54">
        <f>IF(G110&lt;=0,"Paid",IF(N110&gt;0,"Overdue",IF(F110&gt;0,"Partial","Pending")))</f>
        <v/>
      </c>
      <c r="P110" s="54">
        <f>N110&gt;0</f>
        <v/>
      </c>
      <c r="Q110" s="60">
        <f>IF(P110,500,0)</f>
        <v/>
      </c>
      <c r="R110" s="60">
        <f>G110+Q110</f>
        <v/>
      </c>
      <c r="S110" s="61" t="n">
        <v>46239.67708333334</v>
      </c>
    </row>
    <row r="111" ht="15" customHeight="1" s="39">
      <c r="A111" s="54" t="inlineStr">
        <is>
          <t>STU0110</t>
        </is>
      </c>
      <c r="B111" s="55">
        <f>VLOOKUP(A111,Marks!$A$2:$B$1001,2,FALSE())</f>
        <v/>
      </c>
      <c r="C111" s="54">
        <f>VLOOKUP(A111,Marks!$A$2:$C$1001,3,FALSE())</f>
        <v/>
      </c>
      <c r="D111" s="54">
        <f>VLOOKUP(A111,Marks!$A$2:$D$1001,4,FALSE())</f>
        <v/>
      </c>
      <c r="E111" s="60" t="n">
        <v>20000</v>
      </c>
      <c r="F111" s="60" t="n">
        <v>20000</v>
      </c>
      <c r="G111" s="60">
        <f>E111-F111</f>
        <v/>
      </c>
      <c r="H111" s="59" t="n">
        <v>0</v>
      </c>
      <c r="I111" s="54">
        <f>H111&gt;=0.2</f>
        <v/>
      </c>
      <c r="J111" s="54" t="inlineStr">
        <is>
          <t>Debit Card</t>
        </is>
      </c>
      <c r="K111" s="57" t="n">
        <v>46238</v>
      </c>
      <c r="L111" s="58" t="n">
        <v>0.7291666666666666</v>
      </c>
      <c r="M111" s="57" t="n">
        <v>46310</v>
      </c>
      <c r="N111" s="54">
        <f>IF(AND(G111&gt;0,TODAY()&gt;M111),TODAY()-M111,0)</f>
        <v/>
      </c>
      <c r="O111" s="54">
        <f>IF(G111&lt;=0,"Paid",IF(N111&gt;0,"Overdue",IF(F111&gt;0,"Partial","Pending")))</f>
        <v/>
      </c>
      <c r="P111" s="54">
        <f>N111&gt;0</f>
        <v/>
      </c>
      <c r="Q111" s="60">
        <f>IF(P111,500,0)</f>
        <v/>
      </c>
      <c r="R111" s="60">
        <f>G111+Q111</f>
        <v/>
      </c>
      <c r="S111" s="61" t="n"/>
    </row>
    <row r="112" ht="15" customHeight="1" s="39">
      <c r="A112" s="54" t="inlineStr">
        <is>
          <t>STU0111</t>
        </is>
      </c>
      <c r="B112" s="55">
        <f>VLOOKUP(A112,Marks!$A$2:$B$1001,2,FALSE())</f>
        <v/>
      </c>
      <c r="C112" s="54">
        <f>VLOOKUP(A112,Marks!$A$2:$C$1001,3,FALSE())</f>
        <v/>
      </c>
      <c r="D112" s="54">
        <f>VLOOKUP(A112,Marks!$A$2:$D$1001,4,FALSE())</f>
        <v/>
      </c>
      <c r="E112" s="60" t="n">
        <v>23000</v>
      </c>
      <c r="F112" s="60" t="n">
        <v>23000</v>
      </c>
      <c r="G112" s="60">
        <f>E112-F112</f>
        <v/>
      </c>
      <c r="H112" s="59" t="n">
        <v>0</v>
      </c>
      <c r="I112" s="54">
        <f>H112&gt;=0.2</f>
        <v/>
      </c>
      <c r="J112" s="54" t="inlineStr">
        <is>
          <t>UPI</t>
        </is>
      </c>
      <c r="K112" s="57" t="n">
        <v>46251</v>
      </c>
      <c r="L112" s="58" t="n">
        <v>0.5</v>
      </c>
      <c r="M112" s="57" t="n">
        <v>46310</v>
      </c>
      <c r="N112" s="54">
        <f>IF(AND(G112&gt;0,TODAY()&gt;M112),TODAY()-M112,0)</f>
        <v/>
      </c>
      <c r="O112" s="54">
        <f>IF(G112&lt;=0,"Paid",IF(N112&gt;0,"Overdue",IF(F112&gt;0,"Partial","Pending")))</f>
        <v/>
      </c>
      <c r="P112" s="54">
        <f>N112&gt;0</f>
        <v/>
      </c>
      <c r="Q112" s="60">
        <f>IF(P112,500,0)</f>
        <v/>
      </c>
      <c r="R112" s="60">
        <f>G112+Q112</f>
        <v/>
      </c>
      <c r="S112" s="61" t="n"/>
    </row>
    <row r="113" ht="15" customHeight="1" s="39">
      <c r="A113" s="54" t="inlineStr">
        <is>
          <t>STU0112</t>
        </is>
      </c>
      <c r="B113" s="55">
        <f>VLOOKUP(A113,Marks!$A$2:$B$1001,2,FALSE())</f>
        <v/>
      </c>
      <c r="C113" s="54">
        <f>VLOOKUP(A113,Marks!$A$2:$C$1001,3,FALSE())</f>
        <v/>
      </c>
      <c r="D113" s="54">
        <f>VLOOKUP(A113,Marks!$A$2:$D$1001,4,FALSE())</f>
        <v/>
      </c>
      <c r="E113" s="60" t="n">
        <v>24500</v>
      </c>
      <c r="F113" s="60" t="n">
        <v>24500</v>
      </c>
      <c r="G113" s="60">
        <f>E113-F113</f>
        <v/>
      </c>
      <c r="H113" s="59" t="n">
        <v>0.05</v>
      </c>
      <c r="I113" s="54">
        <f>H113&gt;=0.2</f>
        <v/>
      </c>
      <c r="J113" s="54" t="inlineStr">
        <is>
          <t>Online Transfer</t>
        </is>
      </c>
      <c r="K113" s="57" t="n">
        <v>46212</v>
      </c>
      <c r="L113" s="58" t="n">
        <v>0.65625</v>
      </c>
      <c r="M113" s="57" t="n">
        <v>46402</v>
      </c>
      <c r="N113" s="54">
        <f>IF(AND(G113&gt;0,TODAY()&gt;M113),TODAY()-M113,0)</f>
        <v/>
      </c>
      <c r="O113" s="54">
        <f>IF(G113&lt;=0,"Paid",IF(N113&gt;0,"Overdue",IF(F113&gt;0,"Partial","Pending")))</f>
        <v/>
      </c>
      <c r="P113" s="54">
        <f>N113&gt;0</f>
        <v/>
      </c>
      <c r="Q113" s="60">
        <f>IF(P113,500,0)</f>
        <v/>
      </c>
      <c r="R113" s="60">
        <f>G113+Q113</f>
        <v/>
      </c>
      <c r="S113" s="61" t="n"/>
    </row>
    <row r="114" ht="15" customHeight="1" s="39">
      <c r="A114" s="54" t="inlineStr">
        <is>
          <t>STU0113</t>
        </is>
      </c>
      <c r="B114" s="55">
        <f>VLOOKUP(A114,Marks!$A$2:$B$1001,2,FALSE())</f>
        <v/>
      </c>
      <c r="C114" s="54">
        <f>VLOOKUP(A114,Marks!$A$2:$C$1001,3,FALSE())</f>
        <v/>
      </c>
      <c r="D114" s="54">
        <f>VLOOKUP(A114,Marks!$A$2:$D$1001,4,FALSE())</f>
        <v/>
      </c>
      <c r="E114" s="60" t="n">
        <v>29500</v>
      </c>
      <c r="F114" s="60" t="n">
        <v>14800</v>
      </c>
      <c r="G114" s="60">
        <f>E114-F114</f>
        <v/>
      </c>
      <c r="H114" s="59" t="n">
        <v>0</v>
      </c>
      <c r="I114" s="54">
        <f>H114&gt;=0.2</f>
        <v/>
      </c>
      <c r="J114" s="54" t="inlineStr">
        <is>
          <t>Online Transfer</t>
        </is>
      </c>
      <c r="K114" s="57" t="n">
        <v>46115</v>
      </c>
      <c r="L114" s="58" t="n">
        <v>0.6770833333333334</v>
      </c>
      <c r="M114" s="57" t="n">
        <v>46310</v>
      </c>
      <c r="N114" s="54">
        <f>IF(AND(G114&gt;0,TODAY()&gt;M114),TODAY()-M114,0)</f>
        <v/>
      </c>
      <c r="O114" s="54">
        <f>IF(G114&lt;=0,"Paid",IF(N114&gt;0,"Overdue",IF(F114&gt;0,"Partial","Pending")))</f>
        <v/>
      </c>
      <c r="P114" s="54">
        <f>N114&gt;0</f>
        <v/>
      </c>
      <c r="Q114" s="60">
        <f>IF(P114,500,0)</f>
        <v/>
      </c>
      <c r="R114" s="60">
        <f>G114+Q114</f>
        <v/>
      </c>
      <c r="S114" s="61" t="n">
        <v>46251.48958333334</v>
      </c>
    </row>
    <row r="115" ht="15" customHeight="1" s="39">
      <c r="A115" s="54" t="inlineStr">
        <is>
          <t>STU0114</t>
        </is>
      </c>
      <c r="B115" s="55">
        <f>VLOOKUP(A115,Marks!$A$2:$B$1001,2,FALSE())</f>
        <v/>
      </c>
      <c r="C115" s="54">
        <f>VLOOKUP(A115,Marks!$A$2:$C$1001,3,FALSE())</f>
        <v/>
      </c>
      <c r="D115" s="54">
        <f>VLOOKUP(A115,Marks!$A$2:$D$1001,4,FALSE())</f>
        <v/>
      </c>
      <c r="E115" s="60" t="n">
        <v>35000</v>
      </c>
      <c r="F115" s="60" t="n">
        <v>17500</v>
      </c>
      <c r="G115" s="60">
        <f>E115-F115</f>
        <v/>
      </c>
      <c r="H115" s="59" t="n">
        <v>0</v>
      </c>
      <c r="I115" s="54">
        <f>H115&gt;=0.2</f>
        <v/>
      </c>
      <c r="J115" s="54" t="inlineStr">
        <is>
          <t>Debit Card</t>
        </is>
      </c>
      <c r="K115" s="57" t="n">
        <v>46138</v>
      </c>
      <c r="L115" s="58" t="n">
        <v>0.5</v>
      </c>
      <c r="M115" s="57" t="n">
        <v>46218</v>
      </c>
      <c r="N115" s="54">
        <f>IF(AND(G115&gt;0,TODAY()&gt;M115),TODAY()-M115,0)</f>
        <v/>
      </c>
      <c r="O115" s="54">
        <f>IF(G115&lt;=0,"Paid",IF(N115&gt;0,"Overdue",IF(F115&gt;0,"Partial","Pending")))</f>
        <v/>
      </c>
      <c r="P115" s="54">
        <f>N115&gt;0</f>
        <v/>
      </c>
      <c r="Q115" s="60">
        <f>IF(P115,500,0)</f>
        <v/>
      </c>
      <c r="R115" s="60">
        <f>G115+Q115</f>
        <v/>
      </c>
      <c r="S115" s="61" t="n">
        <v>46257.78125</v>
      </c>
    </row>
    <row r="116" ht="15" customHeight="1" s="39">
      <c r="A116" s="54" t="inlineStr">
        <is>
          <t>STU0115</t>
        </is>
      </c>
      <c r="B116" s="55">
        <f>VLOOKUP(A116,Marks!$A$2:$B$1001,2,FALSE())</f>
        <v/>
      </c>
      <c r="C116" s="54">
        <f>VLOOKUP(A116,Marks!$A$2:$C$1001,3,FALSE())</f>
        <v/>
      </c>
      <c r="D116" s="54">
        <f>VLOOKUP(A116,Marks!$A$2:$D$1001,4,FALSE())</f>
        <v/>
      </c>
      <c r="E116" s="60" t="n">
        <v>18500</v>
      </c>
      <c r="F116" s="60" t="n">
        <v>4600</v>
      </c>
      <c r="G116" s="60">
        <f>E116-F116</f>
        <v/>
      </c>
      <c r="H116" s="59" t="n">
        <v>0</v>
      </c>
      <c r="I116" s="54">
        <f>H116&gt;=0.2</f>
        <v/>
      </c>
      <c r="J116" s="54" t="inlineStr">
        <is>
          <t>Online Transfer</t>
        </is>
      </c>
      <c r="K116" s="57" t="n">
        <v>46250</v>
      </c>
      <c r="L116" s="58" t="n">
        <v>0.4791666666666667</v>
      </c>
      <c r="M116" s="57" t="n">
        <v>46218</v>
      </c>
      <c r="N116" s="54">
        <f>IF(AND(G116&gt;0,TODAY()&gt;M116),TODAY()-M116,0)</f>
        <v/>
      </c>
      <c r="O116" s="54">
        <f>IF(G116&lt;=0,"Paid",IF(N116&gt;0,"Overdue",IF(F116&gt;0,"Partial","Pending")))</f>
        <v/>
      </c>
      <c r="P116" s="54">
        <f>N116&gt;0</f>
        <v/>
      </c>
      <c r="Q116" s="60">
        <f>IF(P116,500,0)</f>
        <v/>
      </c>
      <c r="R116" s="60">
        <f>G116+Q116</f>
        <v/>
      </c>
      <c r="S116" s="61" t="n">
        <v>46244.46875</v>
      </c>
    </row>
    <row r="117" ht="15" customHeight="1" s="39">
      <c r="A117" s="54" t="inlineStr">
        <is>
          <t>STU0116</t>
        </is>
      </c>
      <c r="B117" s="55">
        <f>VLOOKUP(A117,Marks!$A$2:$B$1001,2,FALSE())</f>
        <v/>
      </c>
      <c r="C117" s="54">
        <f>VLOOKUP(A117,Marks!$A$2:$C$1001,3,FALSE())</f>
        <v/>
      </c>
      <c r="D117" s="54">
        <f>VLOOKUP(A117,Marks!$A$2:$D$1001,4,FALSE())</f>
        <v/>
      </c>
      <c r="E117" s="60" t="n">
        <v>31500</v>
      </c>
      <c r="F117" s="60" t="n">
        <v>31500</v>
      </c>
      <c r="G117" s="60">
        <f>E117-F117</f>
        <v/>
      </c>
      <c r="H117" s="59" t="n">
        <v>0</v>
      </c>
      <c r="I117" s="54">
        <f>H117&gt;=0.2</f>
        <v/>
      </c>
      <c r="J117" s="54" t="inlineStr">
        <is>
          <t>Debit Card</t>
        </is>
      </c>
      <c r="K117" s="57" t="n">
        <v>46204</v>
      </c>
      <c r="L117" s="58" t="n">
        <v>0.34375</v>
      </c>
      <c r="M117" s="57" t="n">
        <v>46402</v>
      </c>
      <c r="N117" s="54">
        <f>IF(AND(G117&gt;0,TODAY()&gt;M117),TODAY()-M117,0)</f>
        <v/>
      </c>
      <c r="O117" s="54">
        <f>IF(G117&lt;=0,"Paid",IF(N117&gt;0,"Overdue",IF(F117&gt;0,"Partial","Pending")))</f>
        <v/>
      </c>
      <c r="P117" s="54">
        <f>N117&gt;0</f>
        <v/>
      </c>
      <c r="Q117" s="60">
        <f>IF(P117,500,0)</f>
        <v/>
      </c>
      <c r="R117" s="60">
        <f>G117+Q117</f>
        <v/>
      </c>
      <c r="S117" s="61" t="n"/>
    </row>
    <row r="118" ht="15" customHeight="1" s="39">
      <c r="A118" s="54" t="inlineStr">
        <is>
          <t>STU0117</t>
        </is>
      </c>
      <c r="B118" s="55">
        <f>VLOOKUP(A118,Marks!$A$2:$B$1001,2,FALSE())</f>
        <v/>
      </c>
      <c r="C118" s="54">
        <f>VLOOKUP(A118,Marks!$A$2:$C$1001,3,FALSE())</f>
        <v/>
      </c>
      <c r="D118" s="54">
        <f>VLOOKUP(A118,Marks!$A$2:$D$1001,4,FALSE())</f>
        <v/>
      </c>
      <c r="E118" s="60" t="n">
        <v>15500</v>
      </c>
      <c r="F118" s="60" t="n">
        <v>15500</v>
      </c>
      <c r="G118" s="60">
        <f>E118-F118</f>
        <v/>
      </c>
      <c r="H118" s="59" t="n">
        <v>0.15</v>
      </c>
      <c r="I118" s="54">
        <f>H118&gt;=0.2</f>
        <v/>
      </c>
      <c r="J118" s="54" t="inlineStr">
        <is>
          <t>UPI</t>
        </is>
      </c>
      <c r="K118" s="57" t="n">
        <v>46114</v>
      </c>
      <c r="L118" s="58" t="n">
        <v>0.6770833333333334</v>
      </c>
      <c r="M118" s="57" t="n">
        <v>46402</v>
      </c>
      <c r="N118" s="54">
        <f>IF(AND(G118&gt;0,TODAY()&gt;M118),TODAY()-M118,0)</f>
        <v/>
      </c>
      <c r="O118" s="54">
        <f>IF(G118&lt;=0,"Paid",IF(N118&gt;0,"Overdue",IF(F118&gt;0,"Partial","Pending")))</f>
        <v/>
      </c>
      <c r="P118" s="54">
        <f>N118&gt;0</f>
        <v/>
      </c>
      <c r="Q118" s="60">
        <f>IF(P118,500,0)</f>
        <v/>
      </c>
      <c r="R118" s="60">
        <f>G118+Q118</f>
        <v/>
      </c>
      <c r="S118" s="61" t="n"/>
    </row>
    <row r="119" ht="15" customHeight="1" s="39">
      <c r="A119" s="54" t="inlineStr">
        <is>
          <t>STU0118</t>
        </is>
      </c>
      <c r="B119" s="55">
        <f>VLOOKUP(A119,Marks!$A$2:$B$1001,2,FALSE())</f>
        <v/>
      </c>
      <c r="C119" s="54">
        <f>VLOOKUP(A119,Marks!$A$2:$C$1001,3,FALSE())</f>
        <v/>
      </c>
      <c r="D119" s="54">
        <f>VLOOKUP(A119,Marks!$A$2:$D$1001,4,FALSE())</f>
        <v/>
      </c>
      <c r="E119" s="60" t="n">
        <v>41500</v>
      </c>
      <c r="F119" s="60" t="n">
        <v>41500</v>
      </c>
      <c r="G119" s="60">
        <f>E119-F119</f>
        <v/>
      </c>
      <c r="H119" s="59" t="n">
        <v>0.2</v>
      </c>
      <c r="I119" s="54">
        <f>H119&gt;=0.2</f>
        <v/>
      </c>
      <c r="J119" s="54" t="inlineStr">
        <is>
          <t>Credit Card</t>
        </is>
      </c>
      <c r="K119" s="57" t="n">
        <v>46185</v>
      </c>
      <c r="L119" s="58" t="n">
        <v>0.3854166666666667</v>
      </c>
      <c r="M119" s="57" t="n">
        <v>46127</v>
      </c>
      <c r="N119" s="54">
        <f>IF(AND(G119&gt;0,TODAY()&gt;M119),TODAY()-M119,0)</f>
        <v/>
      </c>
      <c r="O119" s="54">
        <f>IF(G119&lt;=0,"Paid",IF(N119&gt;0,"Overdue",IF(F119&gt;0,"Partial","Pending")))</f>
        <v/>
      </c>
      <c r="P119" s="54">
        <f>N119&gt;0</f>
        <v/>
      </c>
      <c r="Q119" s="60">
        <f>IF(P119,500,0)</f>
        <v/>
      </c>
      <c r="R119" s="60">
        <f>G119+Q119</f>
        <v/>
      </c>
      <c r="S119" s="61" t="n"/>
    </row>
    <row r="120" ht="15" customHeight="1" s="39">
      <c r="A120" s="54" t="inlineStr">
        <is>
          <t>STU0119</t>
        </is>
      </c>
      <c r="B120" s="55">
        <f>VLOOKUP(A120,Marks!$A$2:$B$1001,2,FALSE())</f>
        <v/>
      </c>
      <c r="C120" s="54">
        <f>VLOOKUP(A120,Marks!$A$2:$C$1001,3,FALSE())</f>
        <v/>
      </c>
      <c r="D120" s="54">
        <f>VLOOKUP(A120,Marks!$A$2:$D$1001,4,FALSE())</f>
        <v/>
      </c>
      <c r="E120" s="60" t="n">
        <v>36500</v>
      </c>
      <c r="F120" s="60" t="n">
        <v>36500</v>
      </c>
      <c r="G120" s="60">
        <f>E120-F120</f>
        <v/>
      </c>
      <c r="H120" s="59" t="n">
        <v>0</v>
      </c>
      <c r="I120" s="54">
        <f>H120&gt;=0.2</f>
        <v/>
      </c>
      <c r="J120" s="54" t="inlineStr">
        <is>
          <t>Credit Card</t>
        </is>
      </c>
      <c r="K120" s="57" t="n">
        <v>46136</v>
      </c>
      <c r="L120" s="58" t="n">
        <v>0.6354166666666666</v>
      </c>
      <c r="M120" s="57" t="n">
        <v>46127</v>
      </c>
      <c r="N120" s="54">
        <f>IF(AND(G120&gt;0,TODAY()&gt;M120),TODAY()-M120,0)</f>
        <v/>
      </c>
      <c r="O120" s="54">
        <f>IF(G120&lt;=0,"Paid",IF(N120&gt;0,"Overdue",IF(F120&gt;0,"Partial","Pending")))</f>
        <v/>
      </c>
      <c r="P120" s="54">
        <f>N120&gt;0</f>
        <v/>
      </c>
      <c r="Q120" s="60">
        <f>IF(P120,500,0)</f>
        <v/>
      </c>
      <c r="R120" s="60">
        <f>G120+Q120</f>
        <v/>
      </c>
      <c r="S120" s="61" t="n"/>
    </row>
    <row r="121" ht="15" customHeight="1" s="39">
      <c r="A121" s="54" t="inlineStr">
        <is>
          <t>STU0120</t>
        </is>
      </c>
      <c r="B121" s="55">
        <f>VLOOKUP(A121,Marks!$A$2:$B$1001,2,FALSE())</f>
        <v/>
      </c>
      <c r="C121" s="54">
        <f>VLOOKUP(A121,Marks!$A$2:$C$1001,3,FALSE())</f>
        <v/>
      </c>
      <c r="D121" s="54">
        <f>VLOOKUP(A121,Marks!$A$2:$D$1001,4,FALSE())</f>
        <v/>
      </c>
      <c r="E121" s="60" t="n">
        <v>24000</v>
      </c>
      <c r="F121" s="60" t="n">
        <v>18000</v>
      </c>
      <c r="G121" s="60">
        <f>E121-F121</f>
        <v/>
      </c>
      <c r="H121" s="59" t="n">
        <v>0.1</v>
      </c>
      <c r="I121" s="54">
        <f>H121&gt;=0.2</f>
        <v/>
      </c>
      <c r="J121" s="54" t="inlineStr">
        <is>
          <t>Online Transfer</t>
        </is>
      </c>
      <c r="K121" s="57" t="n">
        <v>46257</v>
      </c>
      <c r="L121" s="58" t="n">
        <v>0.5625</v>
      </c>
      <c r="M121" s="57" t="n">
        <v>46402</v>
      </c>
      <c r="N121" s="54">
        <f>IF(AND(G121&gt;0,TODAY()&gt;M121),TODAY()-M121,0)</f>
        <v/>
      </c>
      <c r="O121" s="54">
        <f>IF(G121&lt;=0,"Paid",IF(N121&gt;0,"Overdue",IF(F121&gt;0,"Partial","Pending")))</f>
        <v/>
      </c>
      <c r="P121" s="54">
        <f>N121&gt;0</f>
        <v/>
      </c>
      <c r="Q121" s="60">
        <f>IF(P121,500,0)</f>
        <v/>
      </c>
      <c r="R121" s="60">
        <f>G121+Q121</f>
        <v/>
      </c>
      <c r="S121" s="61" t="n">
        <v>46255.375</v>
      </c>
    </row>
    <row r="122" ht="15" customHeight="1" s="39">
      <c r="A122" s="54" t="inlineStr">
        <is>
          <t>STU0121</t>
        </is>
      </c>
      <c r="B122" s="55">
        <f>VLOOKUP(A122,Marks!$A$2:$B$1001,2,FALSE())</f>
        <v/>
      </c>
      <c r="C122" s="54">
        <f>VLOOKUP(A122,Marks!$A$2:$C$1001,3,FALSE())</f>
        <v/>
      </c>
      <c r="D122" s="54">
        <f>VLOOKUP(A122,Marks!$A$2:$D$1001,4,FALSE())</f>
        <v/>
      </c>
      <c r="E122" s="60" t="n">
        <v>40000</v>
      </c>
      <c r="F122" s="60" t="n">
        <v>40000</v>
      </c>
      <c r="G122" s="60">
        <f>E122-F122</f>
        <v/>
      </c>
      <c r="H122" s="59" t="n">
        <v>0</v>
      </c>
      <c r="I122" s="54">
        <f>H122&gt;=0.2</f>
        <v/>
      </c>
      <c r="J122" s="54" t="inlineStr">
        <is>
          <t>Cheque</t>
        </is>
      </c>
      <c r="K122" s="57" t="n">
        <v>46266</v>
      </c>
      <c r="L122" s="58" t="n">
        <v>0.5833333333333334</v>
      </c>
      <c r="M122" s="57" t="n">
        <v>46402</v>
      </c>
      <c r="N122" s="54">
        <f>IF(AND(G122&gt;0,TODAY()&gt;M122),TODAY()-M122,0)</f>
        <v/>
      </c>
      <c r="O122" s="54">
        <f>IF(G122&lt;=0,"Paid",IF(N122&gt;0,"Overdue",IF(F122&gt;0,"Partial","Pending")))</f>
        <v/>
      </c>
      <c r="P122" s="54">
        <f>N122&gt;0</f>
        <v/>
      </c>
      <c r="Q122" s="60">
        <f>IF(P122,500,0)</f>
        <v/>
      </c>
      <c r="R122" s="60">
        <f>G122+Q122</f>
        <v/>
      </c>
      <c r="S122" s="61" t="n"/>
    </row>
    <row r="123" ht="15" customHeight="1" s="39">
      <c r="A123" s="54" t="inlineStr">
        <is>
          <t>STU0122</t>
        </is>
      </c>
      <c r="B123" s="55">
        <f>VLOOKUP(A123,Marks!$A$2:$B$1001,2,FALSE())</f>
        <v/>
      </c>
      <c r="C123" s="54">
        <f>VLOOKUP(A123,Marks!$A$2:$C$1001,3,FALSE())</f>
        <v/>
      </c>
      <c r="D123" s="54">
        <f>VLOOKUP(A123,Marks!$A$2:$D$1001,4,FALSE())</f>
        <v/>
      </c>
      <c r="E123" s="60" t="n">
        <v>40500</v>
      </c>
      <c r="F123" s="60" t="n">
        <v>30400</v>
      </c>
      <c r="G123" s="60">
        <f>E123-F123</f>
        <v/>
      </c>
      <c r="H123" s="59" t="n">
        <v>0.05</v>
      </c>
      <c r="I123" s="54">
        <f>H123&gt;=0.2</f>
        <v/>
      </c>
      <c r="J123" s="54" t="inlineStr">
        <is>
          <t>Credit Card</t>
        </is>
      </c>
      <c r="K123" s="57" t="n">
        <v>46130</v>
      </c>
      <c r="L123" s="58" t="n">
        <v>0.3958333333333333</v>
      </c>
      <c r="M123" s="57" t="n">
        <v>46127</v>
      </c>
      <c r="N123" s="54">
        <f>IF(AND(G123&gt;0,TODAY()&gt;M123),TODAY()-M123,0)</f>
        <v/>
      </c>
      <c r="O123" s="54">
        <f>IF(G123&lt;=0,"Paid",IF(N123&gt;0,"Overdue",IF(F123&gt;0,"Partial","Pending")))</f>
        <v/>
      </c>
      <c r="P123" s="54">
        <f>N123&gt;0</f>
        <v/>
      </c>
      <c r="Q123" s="60">
        <f>IF(P123,500,0)</f>
        <v/>
      </c>
      <c r="R123" s="60">
        <f>G123+Q123</f>
        <v/>
      </c>
      <c r="S123" s="61" t="n">
        <v>46264.71875</v>
      </c>
    </row>
    <row r="124" ht="15" customHeight="1" s="39">
      <c r="A124" s="54" t="inlineStr">
        <is>
          <t>STU0123</t>
        </is>
      </c>
      <c r="B124" s="55">
        <f>VLOOKUP(A124,Marks!$A$2:$B$1001,2,FALSE())</f>
        <v/>
      </c>
      <c r="C124" s="54">
        <f>VLOOKUP(A124,Marks!$A$2:$C$1001,3,FALSE())</f>
        <v/>
      </c>
      <c r="D124" s="54">
        <f>VLOOKUP(A124,Marks!$A$2:$D$1001,4,FALSE())</f>
        <v/>
      </c>
      <c r="E124" s="60" t="n">
        <v>19000</v>
      </c>
      <c r="F124" s="60" t="n">
        <v>0</v>
      </c>
      <c r="G124" s="60">
        <f>E124-F124</f>
        <v/>
      </c>
      <c r="H124" s="59" t="n">
        <v>0.1</v>
      </c>
      <c r="I124" s="54">
        <f>H124&gt;=0.2</f>
        <v/>
      </c>
      <c r="J124" s="54" t="inlineStr">
        <is>
          <t>Cash</t>
        </is>
      </c>
      <c r="K124" s="57" t="n"/>
      <c r="L124" s="58" t="n"/>
      <c r="M124" s="57" t="n">
        <v>46402</v>
      </c>
      <c r="N124" s="54">
        <f>IF(AND(G124&gt;0,TODAY()&gt;M124),TODAY()-M124,0)</f>
        <v/>
      </c>
      <c r="O124" s="54">
        <f>IF(G124&lt;=0,"Paid",IF(N124&gt;0,"Overdue",IF(F124&gt;0,"Partial","Pending")))</f>
        <v/>
      </c>
      <c r="P124" s="54">
        <f>N124&gt;0</f>
        <v/>
      </c>
      <c r="Q124" s="60">
        <f>IF(P124,500,0)</f>
        <v/>
      </c>
      <c r="R124" s="60">
        <f>G124+Q124</f>
        <v/>
      </c>
      <c r="S124" s="61" t="n">
        <v>46241.39583333334</v>
      </c>
    </row>
    <row r="125" ht="15" customHeight="1" s="39">
      <c r="A125" s="54" t="inlineStr">
        <is>
          <t>STU0124</t>
        </is>
      </c>
      <c r="B125" s="55">
        <f>VLOOKUP(A125,Marks!$A$2:$B$1001,2,FALSE())</f>
        <v/>
      </c>
      <c r="C125" s="54">
        <f>VLOOKUP(A125,Marks!$A$2:$C$1001,3,FALSE())</f>
        <v/>
      </c>
      <c r="D125" s="54">
        <f>VLOOKUP(A125,Marks!$A$2:$D$1001,4,FALSE())</f>
        <v/>
      </c>
      <c r="E125" s="60" t="n">
        <v>20500</v>
      </c>
      <c r="F125" s="60" t="n">
        <v>5100</v>
      </c>
      <c r="G125" s="60">
        <f>E125-F125</f>
        <v/>
      </c>
      <c r="H125" s="59" t="n">
        <v>0</v>
      </c>
      <c r="I125" s="54">
        <f>H125&gt;=0.2</f>
        <v/>
      </c>
      <c r="J125" s="54" t="inlineStr">
        <is>
          <t>Cash</t>
        </is>
      </c>
      <c r="K125" s="57" t="n">
        <v>46239</v>
      </c>
      <c r="L125" s="58" t="n">
        <v>0.7083333333333334</v>
      </c>
      <c r="M125" s="57" t="n">
        <v>46127</v>
      </c>
      <c r="N125" s="54">
        <f>IF(AND(G125&gt;0,TODAY()&gt;M125),TODAY()-M125,0)</f>
        <v/>
      </c>
      <c r="O125" s="54">
        <f>IF(G125&lt;=0,"Paid",IF(N125&gt;0,"Overdue",IF(F125&gt;0,"Partial","Pending")))</f>
        <v/>
      </c>
      <c r="P125" s="54">
        <f>N125&gt;0</f>
        <v/>
      </c>
      <c r="Q125" s="60">
        <f>IF(P125,500,0)</f>
        <v/>
      </c>
      <c r="R125" s="60">
        <f>G125+Q125</f>
        <v/>
      </c>
      <c r="S125" s="61" t="n">
        <v>46240.42708333334</v>
      </c>
    </row>
    <row r="126" ht="15" customHeight="1" s="39">
      <c r="A126" s="54" t="inlineStr">
        <is>
          <t>STU0125</t>
        </is>
      </c>
      <c r="B126" s="55">
        <f>VLOOKUP(A126,Marks!$A$2:$B$1001,2,FALSE())</f>
        <v/>
      </c>
      <c r="C126" s="54">
        <f>VLOOKUP(A126,Marks!$A$2:$C$1001,3,FALSE())</f>
        <v/>
      </c>
      <c r="D126" s="54">
        <f>VLOOKUP(A126,Marks!$A$2:$D$1001,4,FALSE())</f>
        <v/>
      </c>
      <c r="E126" s="60" t="n">
        <v>32500</v>
      </c>
      <c r="F126" s="60" t="n">
        <v>0</v>
      </c>
      <c r="G126" s="60">
        <f>E126-F126</f>
        <v/>
      </c>
      <c r="H126" s="59" t="n">
        <v>0.05</v>
      </c>
      <c r="I126" s="54">
        <f>H126&gt;=0.2</f>
        <v/>
      </c>
      <c r="J126" s="54" t="inlineStr">
        <is>
          <t>UPI</t>
        </is>
      </c>
      <c r="K126" s="57" t="n"/>
      <c r="L126" s="58" t="n"/>
      <c r="M126" s="57" t="n">
        <v>46127</v>
      </c>
      <c r="N126" s="54">
        <f>IF(AND(G126&gt;0,TODAY()&gt;M126),TODAY()-M126,0)</f>
        <v/>
      </c>
      <c r="O126" s="54">
        <f>IF(G126&lt;=0,"Paid",IF(N126&gt;0,"Overdue",IF(F126&gt;0,"Partial","Pending")))</f>
        <v/>
      </c>
      <c r="P126" s="54">
        <f>N126&gt;0</f>
        <v/>
      </c>
      <c r="Q126" s="60">
        <f>IF(P126,500,0)</f>
        <v/>
      </c>
      <c r="R126" s="60">
        <f>G126+Q126</f>
        <v/>
      </c>
      <c r="S126" s="61" t="n">
        <v>46239.52083333334</v>
      </c>
    </row>
    <row r="127" ht="15" customHeight="1" s="39">
      <c r="A127" s="54" t="inlineStr">
        <is>
          <t>STU0126</t>
        </is>
      </c>
      <c r="B127" s="55">
        <f>VLOOKUP(A127,Marks!$A$2:$B$1001,2,FALSE())</f>
        <v/>
      </c>
      <c r="C127" s="54">
        <f>VLOOKUP(A127,Marks!$A$2:$C$1001,3,FALSE())</f>
        <v/>
      </c>
      <c r="D127" s="54">
        <f>VLOOKUP(A127,Marks!$A$2:$D$1001,4,FALSE())</f>
        <v/>
      </c>
      <c r="E127" s="60" t="n">
        <v>26500</v>
      </c>
      <c r="F127" s="60" t="n">
        <v>19900</v>
      </c>
      <c r="G127" s="60">
        <f>E127-F127</f>
        <v/>
      </c>
      <c r="H127" s="59" t="n">
        <v>0.25</v>
      </c>
      <c r="I127" s="54">
        <f>H127&gt;=0.2</f>
        <v/>
      </c>
      <c r="J127" s="54" t="inlineStr">
        <is>
          <t>Cheque</t>
        </is>
      </c>
      <c r="K127" s="57" t="n">
        <v>46237</v>
      </c>
      <c r="L127" s="58" t="n">
        <v>0.5208333333333334</v>
      </c>
      <c r="M127" s="57" t="n">
        <v>46310</v>
      </c>
      <c r="N127" s="54">
        <f>IF(AND(G127&gt;0,TODAY()&gt;M127),TODAY()-M127,0)</f>
        <v/>
      </c>
      <c r="O127" s="54">
        <f>IF(G127&lt;=0,"Paid",IF(N127&gt;0,"Overdue",IF(F127&gt;0,"Partial","Pending")))</f>
        <v/>
      </c>
      <c r="P127" s="54">
        <f>N127&gt;0</f>
        <v/>
      </c>
      <c r="Q127" s="60">
        <f>IF(P127,500,0)</f>
        <v/>
      </c>
      <c r="R127" s="60">
        <f>G127+Q127</f>
        <v/>
      </c>
      <c r="S127" s="61" t="n">
        <v>46237.63541666666</v>
      </c>
    </row>
    <row r="128" ht="15" customHeight="1" s="39">
      <c r="A128" s="54" t="inlineStr">
        <is>
          <t>STU0127</t>
        </is>
      </c>
      <c r="B128" s="55">
        <f>VLOOKUP(A128,Marks!$A$2:$B$1001,2,FALSE())</f>
        <v/>
      </c>
      <c r="C128" s="54">
        <f>VLOOKUP(A128,Marks!$A$2:$C$1001,3,FALSE())</f>
        <v/>
      </c>
      <c r="D128" s="54">
        <f>VLOOKUP(A128,Marks!$A$2:$D$1001,4,FALSE())</f>
        <v/>
      </c>
      <c r="E128" s="60" t="n">
        <v>26000</v>
      </c>
      <c r="F128" s="60" t="n">
        <v>0</v>
      </c>
      <c r="G128" s="60">
        <f>E128-F128</f>
        <v/>
      </c>
      <c r="H128" s="59" t="n">
        <v>0.2</v>
      </c>
      <c r="I128" s="54">
        <f>H128&gt;=0.2</f>
        <v/>
      </c>
      <c r="J128" s="54" t="inlineStr">
        <is>
          <t>Credit Card</t>
        </is>
      </c>
      <c r="K128" s="57" t="n"/>
      <c r="L128" s="58" t="n"/>
      <c r="M128" s="57" t="n">
        <v>46310</v>
      </c>
      <c r="N128" s="54">
        <f>IF(AND(G128&gt;0,TODAY()&gt;M128),TODAY()-M128,0)</f>
        <v/>
      </c>
      <c r="O128" s="54">
        <f>IF(G128&lt;=0,"Paid",IF(N128&gt;0,"Overdue",IF(F128&gt;0,"Partial","Pending")))</f>
        <v/>
      </c>
      <c r="P128" s="54">
        <f>N128&gt;0</f>
        <v/>
      </c>
      <c r="Q128" s="60">
        <f>IF(P128,500,0)</f>
        <v/>
      </c>
      <c r="R128" s="60">
        <f>G128+Q128</f>
        <v/>
      </c>
      <c r="S128" s="61" t="n">
        <v>46264.625</v>
      </c>
    </row>
    <row r="129" ht="15" customHeight="1" s="39">
      <c r="A129" s="54" t="inlineStr">
        <is>
          <t>STU0128</t>
        </is>
      </c>
      <c r="B129" s="55">
        <f>VLOOKUP(A129,Marks!$A$2:$B$1001,2,FALSE())</f>
        <v/>
      </c>
      <c r="C129" s="54">
        <f>VLOOKUP(A129,Marks!$A$2:$C$1001,3,FALSE())</f>
        <v/>
      </c>
      <c r="D129" s="54">
        <f>VLOOKUP(A129,Marks!$A$2:$D$1001,4,FALSE())</f>
        <v/>
      </c>
      <c r="E129" s="60" t="n">
        <v>28500</v>
      </c>
      <c r="F129" s="60" t="n">
        <v>0</v>
      </c>
      <c r="G129" s="60">
        <f>E129-F129</f>
        <v/>
      </c>
      <c r="H129" s="59" t="n">
        <v>0</v>
      </c>
      <c r="I129" s="54">
        <f>H129&gt;=0.2</f>
        <v/>
      </c>
      <c r="J129" s="54" t="inlineStr">
        <is>
          <t>Cash</t>
        </is>
      </c>
      <c r="K129" s="57" t="n"/>
      <c r="L129" s="58" t="n"/>
      <c r="M129" s="57" t="n">
        <v>46402</v>
      </c>
      <c r="N129" s="54">
        <f>IF(AND(G129&gt;0,TODAY()&gt;M129),TODAY()-M129,0)</f>
        <v/>
      </c>
      <c r="O129" s="54">
        <f>IF(G129&lt;=0,"Paid",IF(N129&gt;0,"Overdue",IF(F129&gt;0,"Partial","Pending")))</f>
        <v/>
      </c>
      <c r="P129" s="54">
        <f>N129&gt;0</f>
        <v/>
      </c>
      <c r="Q129" s="60">
        <f>IF(P129,500,0)</f>
        <v/>
      </c>
      <c r="R129" s="60">
        <f>G129+Q129</f>
        <v/>
      </c>
      <c r="S129" s="61" t="n">
        <v>46239.75</v>
      </c>
    </row>
    <row r="130" ht="15" customHeight="1" s="39">
      <c r="A130" s="54" t="inlineStr">
        <is>
          <t>STU0129</t>
        </is>
      </c>
      <c r="B130" s="55">
        <f>VLOOKUP(A130,Marks!$A$2:$B$1001,2,FALSE())</f>
        <v/>
      </c>
      <c r="C130" s="54">
        <f>VLOOKUP(A130,Marks!$A$2:$C$1001,3,FALSE())</f>
        <v/>
      </c>
      <c r="D130" s="54">
        <f>VLOOKUP(A130,Marks!$A$2:$D$1001,4,FALSE())</f>
        <v/>
      </c>
      <c r="E130" s="60" t="n">
        <v>21000</v>
      </c>
      <c r="F130" s="60" t="n">
        <v>21000</v>
      </c>
      <c r="G130" s="60">
        <f>E130-F130</f>
        <v/>
      </c>
      <c r="H130" s="59" t="n">
        <v>0</v>
      </c>
      <c r="I130" s="54">
        <f>H130&gt;=0.2</f>
        <v/>
      </c>
      <c r="J130" s="54" t="inlineStr">
        <is>
          <t>Credit Card</t>
        </is>
      </c>
      <c r="K130" s="57" t="n">
        <v>46257</v>
      </c>
      <c r="L130" s="58" t="n">
        <v>0.6041666666666666</v>
      </c>
      <c r="M130" s="57" t="n">
        <v>46402</v>
      </c>
      <c r="N130" s="54">
        <f>IF(AND(G130&gt;0,TODAY()&gt;M130),TODAY()-M130,0)</f>
        <v/>
      </c>
      <c r="O130" s="54">
        <f>IF(G130&lt;=0,"Paid",IF(N130&gt;0,"Overdue",IF(F130&gt;0,"Partial","Pending")))</f>
        <v/>
      </c>
      <c r="P130" s="54">
        <f>N130&gt;0</f>
        <v/>
      </c>
      <c r="Q130" s="60">
        <f>IF(P130,500,0)</f>
        <v/>
      </c>
      <c r="R130" s="60">
        <f>G130+Q130</f>
        <v/>
      </c>
      <c r="S130" s="61" t="n"/>
    </row>
    <row r="131" ht="15" customHeight="1" s="39">
      <c r="A131" s="54" t="inlineStr">
        <is>
          <t>STU0130</t>
        </is>
      </c>
      <c r="B131" s="55">
        <f>VLOOKUP(A131,Marks!$A$2:$B$1001,2,FALSE())</f>
        <v/>
      </c>
      <c r="C131" s="54">
        <f>VLOOKUP(A131,Marks!$A$2:$C$1001,3,FALSE())</f>
        <v/>
      </c>
      <c r="D131" s="54">
        <f>VLOOKUP(A131,Marks!$A$2:$D$1001,4,FALSE())</f>
        <v/>
      </c>
      <c r="E131" s="60" t="n">
        <v>33000</v>
      </c>
      <c r="F131" s="60" t="n">
        <v>33000</v>
      </c>
      <c r="G131" s="60">
        <f>E131-F131</f>
        <v/>
      </c>
      <c r="H131" s="59" t="n">
        <v>0.2</v>
      </c>
      <c r="I131" s="54">
        <f>H131&gt;=0.2</f>
        <v/>
      </c>
      <c r="J131" s="54" t="inlineStr">
        <is>
          <t>Cheque</t>
        </is>
      </c>
      <c r="K131" s="57" t="n">
        <v>46133</v>
      </c>
      <c r="L131" s="58" t="n">
        <v>0.59375</v>
      </c>
      <c r="M131" s="57" t="n">
        <v>46310</v>
      </c>
      <c r="N131" s="54">
        <f>IF(AND(G131&gt;0,TODAY()&gt;M131),TODAY()-M131,0)</f>
        <v/>
      </c>
      <c r="O131" s="54">
        <f>IF(G131&lt;=0,"Paid",IF(N131&gt;0,"Overdue",IF(F131&gt;0,"Partial","Pending")))</f>
        <v/>
      </c>
      <c r="P131" s="54">
        <f>N131&gt;0</f>
        <v/>
      </c>
      <c r="Q131" s="60">
        <f>IF(P131,500,0)</f>
        <v/>
      </c>
      <c r="R131" s="60">
        <f>G131+Q131</f>
        <v/>
      </c>
      <c r="S131" s="61" t="n"/>
    </row>
    <row r="132" ht="15" customHeight="1" s="39">
      <c r="A132" s="54" t="inlineStr">
        <is>
          <t>STU0131</t>
        </is>
      </c>
      <c r="B132" s="55">
        <f>VLOOKUP(A132,Marks!$A$2:$B$1001,2,FALSE())</f>
        <v/>
      </c>
      <c r="C132" s="54">
        <f>VLOOKUP(A132,Marks!$A$2:$C$1001,3,FALSE())</f>
        <v/>
      </c>
      <c r="D132" s="54">
        <f>VLOOKUP(A132,Marks!$A$2:$D$1001,4,FALSE())</f>
        <v/>
      </c>
      <c r="E132" s="60" t="n">
        <v>37000</v>
      </c>
      <c r="F132" s="60" t="n">
        <v>18500</v>
      </c>
      <c r="G132" s="60">
        <f>E132-F132</f>
        <v/>
      </c>
      <c r="H132" s="59" t="n">
        <v>0.2</v>
      </c>
      <c r="I132" s="54">
        <f>H132&gt;=0.2</f>
        <v/>
      </c>
      <c r="J132" s="54" t="inlineStr">
        <is>
          <t>Online Transfer</t>
        </is>
      </c>
      <c r="K132" s="57" t="n">
        <v>46208</v>
      </c>
      <c r="L132" s="58" t="n">
        <v>0.625</v>
      </c>
      <c r="M132" s="57" t="n">
        <v>46402</v>
      </c>
      <c r="N132" s="54">
        <f>IF(AND(G132&gt;0,TODAY()&gt;M132),TODAY()-M132,0)</f>
        <v/>
      </c>
      <c r="O132" s="54">
        <f>IF(G132&lt;=0,"Paid",IF(N132&gt;0,"Overdue",IF(F132&gt;0,"Partial","Pending")))</f>
        <v/>
      </c>
      <c r="P132" s="54">
        <f>N132&gt;0</f>
        <v/>
      </c>
      <c r="Q132" s="60">
        <f>IF(P132,500,0)</f>
        <v/>
      </c>
      <c r="R132" s="60">
        <f>G132+Q132</f>
        <v/>
      </c>
      <c r="S132" s="61" t="n">
        <v>46248.38541666666</v>
      </c>
    </row>
    <row r="133" ht="15" customHeight="1" s="39">
      <c r="A133" s="54" t="inlineStr">
        <is>
          <t>STU0132</t>
        </is>
      </c>
      <c r="B133" s="55">
        <f>VLOOKUP(A133,Marks!$A$2:$B$1001,2,FALSE())</f>
        <v/>
      </c>
      <c r="C133" s="54">
        <f>VLOOKUP(A133,Marks!$A$2:$C$1001,3,FALSE())</f>
        <v/>
      </c>
      <c r="D133" s="54">
        <f>VLOOKUP(A133,Marks!$A$2:$D$1001,4,FALSE())</f>
        <v/>
      </c>
      <c r="E133" s="60" t="n">
        <v>40500</v>
      </c>
      <c r="F133" s="60" t="n">
        <v>40500</v>
      </c>
      <c r="G133" s="60">
        <f>E133-F133</f>
        <v/>
      </c>
      <c r="H133" s="59" t="n">
        <v>0</v>
      </c>
      <c r="I133" s="54">
        <f>H133&gt;=0.2</f>
        <v/>
      </c>
      <c r="J133" s="54" t="inlineStr">
        <is>
          <t>Online Transfer</t>
        </is>
      </c>
      <c r="K133" s="57" t="n">
        <v>46189</v>
      </c>
      <c r="L133" s="58" t="n">
        <v>0.4791666666666667</v>
      </c>
      <c r="M133" s="57" t="n">
        <v>46402</v>
      </c>
      <c r="N133" s="54">
        <f>IF(AND(G133&gt;0,TODAY()&gt;M133),TODAY()-M133,0)</f>
        <v/>
      </c>
      <c r="O133" s="54">
        <f>IF(G133&lt;=0,"Paid",IF(N133&gt;0,"Overdue",IF(F133&gt;0,"Partial","Pending")))</f>
        <v/>
      </c>
      <c r="P133" s="54">
        <f>N133&gt;0</f>
        <v/>
      </c>
      <c r="Q133" s="60">
        <f>IF(P133,500,0)</f>
        <v/>
      </c>
      <c r="R133" s="60">
        <f>G133+Q133</f>
        <v/>
      </c>
      <c r="S133" s="61" t="n"/>
    </row>
    <row r="134" ht="15" customHeight="1" s="39">
      <c r="A134" s="54" t="inlineStr">
        <is>
          <t>STU0133</t>
        </is>
      </c>
      <c r="B134" s="55">
        <f>VLOOKUP(A134,Marks!$A$2:$B$1001,2,FALSE())</f>
        <v/>
      </c>
      <c r="C134" s="54">
        <f>VLOOKUP(A134,Marks!$A$2:$C$1001,3,FALSE())</f>
        <v/>
      </c>
      <c r="D134" s="54">
        <f>VLOOKUP(A134,Marks!$A$2:$D$1001,4,FALSE())</f>
        <v/>
      </c>
      <c r="E134" s="60" t="n">
        <v>13500</v>
      </c>
      <c r="F134" s="60" t="n">
        <v>10100</v>
      </c>
      <c r="G134" s="60">
        <f>E134-F134</f>
        <v/>
      </c>
      <c r="H134" s="59" t="n">
        <v>0.05</v>
      </c>
      <c r="I134" s="54">
        <f>H134&gt;=0.2</f>
        <v/>
      </c>
      <c r="J134" s="54" t="inlineStr">
        <is>
          <t>Online Transfer</t>
        </is>
      </c>
      <c r="K134" s="57" t="n">
        <v>46225</v>
      </c>
      <c r="L134" s="58" t="n">
        <v>0.4583333333333333</v>
      </c>
      <c r="M134" s="57" t="n">
        <v>46310</v>
      </c>
      <c r="N134" s="54">
        <f>IF(AND(G134&gt;0,TODAY()&gt;M134),TODAY()-M134,0)</f>
        <v/>
      </c>
      <c r="O134" s="54">
        <f>IF(G134&lt;=0,"Paid",IF(N134&gt;0,"Overdue",IF(F134&gt;0,"Partial","Pending")))</f>
        <v/>
      </c>
      <c r="P134" s="54">
        <f>N134&gt;0</f>
        <v/>
      </c>
      <c r="Q134" s="60">
        <f>IF(P134,500,0)</f>
        <v/>
      </c>
      <c r="R134" s="60">
        <f>G134+Q134</f>
        <v/>
      </c>
      <c r="S134" s="61" t="n">
        <v>46246.40625</v>
      </c>
    </row>
    <row r="135" ht="15" customHeight="1" s="39">
      <c r="A135" s="54" t="inlineStr">
        <is>
          <t>STU0134</t>
        </is>
      </c>
      <c r="B135" s="55">
        <f>VLOOKUP(A135,Marks!$A$2:$B$1001,2,FALSE())</f>
        <v/>
      </c>
      <c r="C135" s="54">
        <f>VLOOKUP(A135,Marks!$A$2:$C$1001,3,FALSE())</f>
        <v/>
      </c>
      <c r="D135" s="54">
        <f>VLOOKUP(A135,Marks!$A$2:$D$1001,4,FALSE())</f>
        <v/>
      </c>
      <c r="E135" s="60" t="n">
        <v>30500</v>
      </c>
      <c r="F135" s="60" t="n">
        <v>30500</v>
      </c>
      <c r="G135" s="60">
        <f>E135-F135</f>
        <v/>
      </c>
      <c r="H135" s="59" t="n">
        <v>0.2</v>
      </c>
      <c r="I135" s="54">
        <f>H135&gt;=0.2</f>
        <v/>
      </c>
      <c r="J135" s="54" t="inlineStr">
        <is>
          <t>Cheque</t>
        </is>
      </c>
      <c r="K135" s="57" t="n">
        <v>46254</v>
      </c>
      <c r="L135" s="58" t="n">
        <v>0.4375</v>
      </c>
      <c r="M135" s="57" t="n">
        <v>46402</v>
      </c>
      <c r="N135" s="54">
        <f>IF(AND(G135&gt;0,TODAY()&gt;M135),TODAY()-M135,0)</f>
        <v/>
      </c>
      <c r="O135" s="54">
        <f>IF(G135&lt;=0,"Paid",IF(N135&gt;0,"Overdue",IF(F135&gt;0,"Partial","Pending")))</f>
        <v/>
      </c>
      <c r="P135" s="54">
        <f>N135&gt;0</f>
        <v/>
      </c>
      <c r="Q135" s="60">
        <f>IF(P135,500,0)</f>
        <v/>
      </c>
      <c r="R135" s="60">
        <f>G135+Q135</f>
        <v/>
      </c>
      <c r="S135" s="61" t="n"/>
    </row>
    <row r="136" ht="15" customHeight="1" s="39">
      <c r="A136" s="54" t="inlineStr">
        <is>
          <t>STU0135</t>
        </is>
      </c>
      <c r="B136" s="55">
        <f>VLOOKUP(A136,Marks!$A$2:$B$1001,2,FALSE())</f>
        <v/>
      </c>
      <c r="C136" s="54">
        <f>VLOOKUP(A136,Marks!$A$2:$C$1001,3,FALSE())</f>
        <v/>
      </c>
      <c r="D136" s="54">
        <f>VLOOKUP(A136,Marks!$A$2:$D$1001,4,FALSE())</f>
        <v/>
      </c>
      <c r="E136" s="60" t="n">
        <v>30500</v>
      </c>
      <c r="F136" s="60" t="n">
        <v>15200</v>
      </c>
      <c r="G136" s="60">
        <f>E136-F136</f>
        <v/>
      </c>
      <c r="H136" s="59" t="n">
        <v>0.2</v>
      </c>
      <c r="I136" s="54">
        <f>H136&gt;=0.2</f>
        <v/>
      </c>
      <c r="J136" s="54" t="inlineStr">
        <is>
          <t>Online Transfer</t>
        </is>
      </c>
      <c r="K136" s="57" t="n">
        <v>46181</v>
      </c>
      <c r="L136" s="58" t="n">
        <v>0.6666666666666666</v>
      </c>
      <c r="M136" s="57" t="n">
        <v>46127</v>
      </c>
      <c r="N136" s="54">
        <f>IF(AND(G136&gt;0,TODAY()&gt;M136),TODAY()-M136,0)</f>
        <v/>
      </c>
      <c r="O136" s="54">
        <f>IF(G136&lt;=0,"Paid",IF(N136&gt;0,"Overdue",IF(F136&gt;0,"Partial","Pending")))</f>
        <v/>
      </c>
      <c r="P136" s="54">
        <f>N136&gt;0</f>
        <v/>
      </c>
      <c r="Q136" s="60">
        <f>IF(P136,500,0)</f>
        <v/>
      </c>
      <c r="R136" s="60">
        <f>G136+Q136</f>
        <v/>
      </c>
      <c r="S136" s="61" t="n">
        <v>46247.41666666666</v>
      </c>
    </row>
    <row r="137" ht="15" customHeight="1" s="39">
      <c r="A137" s="54" t="inlineStr">
        <is>
          <t>STU0136</t>
        </is>
      </c>
      <c r="B137" s="55">
        <f>VLOOKUP(A137,Marks!$A$2:$B$1001,2,FALSE())</f>
        <v/>
      </c>
      <c r="C137" s="54">
        <f>VLOOKUP(A137,Marks!$A$2:$C$1001,3,FALSE())</f>
        <v/>
      </c>
      <c r="D137" s="54">
        <f>VLOOKUP(A137,Marks!$A$2:$D$1001,4,FALSE())</f>
        <v/>
      </c>
      <c r="E137" s="60" t="n">
        <v>20500</v>
      </c>
      <c r="F137" s="60" t="n">
        <v>10200</v>
      </c>
      <c r="G137" s="60">
        <f>E137-F137</f>
        <v/>
      </c>
      <c r="H137" s="59" t="n">
        <v>0.15</v>
      </c>
      <c r="I137" s="54">
        <f>H137&gt;=0.2</f>
        <v/>
      </c>
      <c r="J137" s="54" t="inlineStr">
        <is>
          <t>Online Transfer</t>
        </is>
      </c>
      <c r="K137" s="57" t="n">
        <v>46223</v>
      </c>
      <c r="L137" s="58" t="n">
        <v>0.5520833333333334</v>
      </c>
      <c r="M137" s="57" t="n">
        <v>46402</v>
      </c>
      <c r="N137" s="54">
        <f>IF(AND(G137&gt;0,TODAY()&gt;M137),TODAY()-M137,0)</f>
        <v/>
      </c>
      <c r="O137" s="54">
        <f>IF(G137&lt;=0,"Paid",IF(N137&gt;0,"Overdue",IF(F137&gt;0,"Partial","Pending")))</f>
        <v/>
      </c>
      <c r="P137" s="54">
        <f>N137&gt;0</f>
        <v/>
      </c>
      <c r="Q137" s="60">
        <f>IF(P137,500,0)</f>
        <v/>
      </c>
      <c r="R137" s="60">
        <f>G137+Q137</f>
        <v/>
      </c>
      <c r="S137" s="61" t="n">
        <v>46258.6875</v>
      </c>
    </row>
    <row r="138" ht="15" customHeight="1" s="39">
      <c r="A138" s="54" t="inlineStr">
        <is>
          <t>STU0137</t>
        </is>
      </c>
      <c r="B138" s="55">
        <f>VLOOKUP(A138,Marks!$A$2:$B$1001,2,FALSE())</f>
        <v/>
      </c>
      <c r="C138" s="54">
        <f>VLOOKUP(A138,Marks!$A$2:$C$1001,3,FALSE())</f>
        <v/>
      </c>
      <c r="D138" s="54">
        <f>VLOOKUP(A138,Marks!$A$2:$D$1001,4,FALSE())</f>
        <v/>
      </c>
      <c r="E138" s="60" t="n">
        <v>37500</v>
      </c>
      <c r="F138" s="60" t="n">
        <v>9400</v>
      </c>
      <c r="G138" s="60">
        <f>E138-F138</f>
        <v/>
      </c>
      <c r="H138" s="59" t="n">
        <v>0.05</v>
      </c>
      <c r="I138" s="54">
        <f>H138&gt;=0.2</f>
        <v/>
      </c>
      <c r="J138" s="54" t="inlineStr">
        <is>
          <t>Online Transfer</t>
        </is>
      </c>
      <c r="K138" s="57" t="n">
        <v>46136</v>
      </c>
      <c r="L138" s="58" t="n">
        <v>0.7395833333333334</v>
      </c>
      <c r="M138" s="57" t="n">
        <v>46310</v>
      </c>
      <c r="N138" s="54">
        <f>IF(AND(G138&gt;0,TODAY()&gt;M138),TODAY()-M138,0)</f>
        <v/>
      </c>
      <c r="O138" s="54">
        <f>IF(G138&lt;=0,"Paid",IF(N138&gt;0,"Overdue",IF(F138&gt;0,"Partial","Pending")))</f>
        <v/>
      </c>
      <c r="P138" s="54">
        <f>N138&gt;0</f>
        <v/>
      </c>
      <c r="Q138" s="60">
        <f>IF(P138,500,0)</f>
        <v/>
      </c>
      <c r="R138" s="60">
        <f>G138+Q138</f>
        <v/>
      </c>
      <c r="S138" s="61" t="n">
        <v>46264.66666666666</v>
      </c>
    </row>
    <row r="139" ht="15" customHeight="1" s="39">
      <c r="A139" s="54" t="inlineStr">
        <is>
          <t>STU0138</t>
        </is>
      </c>
      <c r="B139" s="55">
        <f>VLOOKUP(A139,Marks!$A$2:$B$1001,2,FALSE())</f>
        <v/>
      </c>
      <c r="C139" s="54">
        <f>VLOOKUP(A139,Marks!$A$2:$C$1001,3,FALSE())</f>
        <v/>
      </c>
      <c r="D139" s="54">
        <f>VLOOKUP(A139,Marks!$A$2:$D$1001,4,FALSE())</f>
        <v/>
      </c>
      <c r="E139" s="60" t="n">
        <v>37500</v>
      </c>
      <c r="F139" s="60" t="n">
        <v>37500</v>
      </c>
      <c r="G139" s="60">
        <f>E139-F139</f>
        <v/>
      </c>
      <c r="H139" s="59" t="n">
        <v>0</v>
      </c>
      <c r="I139" s="54">
        <f>H139&gt;=0.2</f>
        <v/>
      </c>
      <c r="J139" s="54" t="inlineStr">
        <is>
          <t>Online Transfer</t>
        </is>
      </c>
      <c r="K139" s="57" t="n">
        <v>46152</v>
      </c>
      <c r="L139" s="58" t="n">
        <v>0.3645833333333333</v>
      </c>
      <c r="M139" s="57" t="n">
        <v>46218</v>
      </c>
      <c r="N139" s="54">
        <f>IF(AND(G139&gt;0,TODAY()&gt;M139),TODAY()-M139,0)</f>
        <v/>
      </c>
      <c r="O139" s="54">
        <f>IF(G139&lt;=0,"Paid",IF(N139&gt;0,"Overdue",IF(F139&gt;0,"Partial","Pending")))</f>
        <v/>
      </c>
      <c r="P139" s="54">
        <f>N139&gt;0</f>
        <v/>
      </c>
      <c r="Q139" s="60">
        <f>IF(P139,500,0)</f>
        <v/>
      </c>
      <c r="R139" s="60">
        <f>G139+Q139</f>
        <v/>
      </c>
      <c r="S139" s="61" t="n"/>
    </row>
    <row r="140" ht="15" customHeight="1" s="39">
      <c r="A140" s="54" t="inlineStr">
        <is>
          <t>STU0139</t>
        </is>
      </c>
      <c r="B140" s="55">
        <f>VLOOKUP(A140,Marks!$A$2:$B$1001,2,FALSE())</f>
        <v/>
      </c>
      <c r="C140" s="54">
        <f>VLOOKUP(A140,Marks!$A$2:$C$1001,3,FALSE())</f>
        <v/>
      </c>
      <c r="D140" s="54">
        <f>VLOOKUP(A140,Marks!$A$2:$D$1001,4,FALSE())</f>
        <v/>
      </c>
      <c r="E140" s="60" t="n">
        <v>27000</v>
      </c>
      <c r="F140" s="60" t="n">
        <v>0</v>
      </c>
      <c r="G140" s="60">
        <f>E140-F140</f>
        <v/>
      </c>
      <c r="H140" s="59" t="n">
        <v>0</v>
      </c>
      <c r="I140" s="54">
        <f>H140&gt;=0.2</f>
        <v/>
      </c>
      <c r="J140" s="54" t="inlineStr">
        <is>
          <t>Debit Card</t>
        </is>
      </c>
      <c r="K140" s="57" t="n"/>
      <c r="L140" s="58" t="n"/>
      <c r="M140" s="57" t="n">
        <v>46402</v>
      </c>
      <c r="N140" s="54">
        <f>IF(AND(G140&gt;0,TODAY()&gt;M140),TODAY()-M140,0)</f>
        <v/>
      </c>
      <c r="O140" s="54">
        <f>IF(G140&lt;=0,"Paid",IF(N140&gt;0,"Overdue",IF(F140&gt;0,"Partial","Pending")))</f>
        <v/>
      </c>
      <c r="P140" s="54">
        <f>N140&gt;0</f>
        <v/>
      </c>
      <c r="Q140" s="60">
        <f>IF(P140,500,0)</f>
        <v/>
      </c>
      <c r="R140" s="60">
        <f>G140+Q140</f>
        <v/>
      </c>
      <c r="S140" s="61" t="n">
        <v>46260.44791666666</v>
      </c>
    </row>
    <row r="141" ht="15" customHeight="1" s="39">
      <c r="A141" s="54" t="inlineStr">
        <is>
          <t>STU0140</t>
        </is>
      </c>
      <c r="B141" s="55">
        <f>VLOOKUP(A141,Marks!$A$2:$B$1001,2,FALSE())</f>
        <v/>
      </c>
      <c r="C141" s="54">
        <f>VLOOKUP(A141,Marks!$A$2:$C$1001,3,FALSE())</f>
        <v/>
      </c>
      <c r="D141" s="54">
        <f>VLOOKUP(A141,Marks!$A$2:$D$1001,4,FALSE())</f>
        <v/>
      </c>
      <c r="E141" s="60" t="n">
        <v>30000</v>
      </c>
      <c r="F141" s="60" t="n">
        <v>15000</v>
      </c>
      <c r="G141" s="60">
        <f>E141-F141</f>
        <v/>
      </c>
      <c r="H141" s="59" t="n">
        <v>0.05</v>
      </c>
      <c r="I141" s="54">
        <f>H141&gt;=0.2</f>
        <v/>
      </c>
      <c r="J141" s="54" t="inlineStr">
        <is>
          <t>Debit Card</t>
        </is>
      </c>
      <c r="K141" s="57" t="n">
        <v>46165</v>
      </c>
      <c r="L141" s="58" t="n">
        <v>0.6875</v>
      </c>
      <c r="M141" s="57" t="n">
        <v>46218</v>
      </c>
      <c r="N141" s="54">
        <f>IF(AND(G141&gt;0,TODAY()&gt;M141),TODAY()-M141,0)</f>
        <v/>
      </c>
      <c r="O141" s="54">
        <f>IF(G141&lt;=0,"Paid",IF(N141&gt;0,"Overdue",IF(F141&gt;0,"Partial","Pending")))</f>
        <v/>
      </c>
      <c r="P141" s="54">
        <f>N141&gt;0</f>
        <v/>
      </c>
      <c r="Q141" s="60">
        <f>IF(P141,500,0)</f>
        <v/>
      </c>
      <c r="R141" s="60">
        <f>G141+Q141</f>
        <v/>
      </c>
      <c r="S141" s="61" t="n">
        <v>46238.64583333334</v>
      </c>
    </row>
    <row r="142" ht="15" customHeight="1" s="39">
      <c r="A142" s="54" t="inlineStr">
        <is>
          <t>STU0141</t>
        </is>
      </c>
      <c r="B142" s="55">
        <f>VLOOKUP(A142,Marks!$A$2:$B$1001,2,FALSE())</f>
        <v/>
      </c>
      <c r="C142" s="54">
        <f>VLOOKUP(A142,Marks!$A$2:$C$1001,3,FALSE())</f>
        <v/>
      </c>
      <c r="D142" s="54">
        <f>VLOOKUP(A142,Marks!$A$2:$D$1001,4,FALSE())</f>
        <v/>
      </c>
      <c r="E142" s="60" t="n">
        <v>26500</v>
      </c>
      <c r="F142" s="60" t="n">
        <v>26500</v>
      </c>
      <c r="G142" s="60">
        <f>E142-F142</f>
        <v/>
      </c>
      <c r="H142" s="59" t="n">
        <v>0</v>
      </c>
      <c r="I142" s="54">
        <f>H142&gt;=0.2</f>
        <v/>
      </c>
      <c r="J142" s="54" t="inlineStr">
        <is>
          <t>Cheque</t>
        </is>
      </c>
      <c r="K142" s="57" t="n">
        <v>46241</v>
      </c>
      <c r="L142" s="58" t="n">
        <v>0.625</v>
      </c>
      <c r="M142" s="57" t="n">
        <v>46218</v>
      </c>
      <c r="N142" s="54">
        <f>IF(AND(G142&gt;0,TODAY()&gt;M142),TODAY()-M142,0)</f>
        <v/>
      </c>
      <c r="O142" s="54">
        <f>IF(G142&lt;=0,"Paid",IF(N142&gt;0,"Overdue",IF(F142&gt;0,"Partial","Pending")))</f>
        <v/>
      </c>
      <c r="P142" s="54">
        <f>N142&gt;0</f>
        <v/>
      </c>
      <c r="Q142" s="60">
        <f>IF(P142,500,0)</f>
        <v/>
      </c>
      <c r="R142" s="60">
        <f>G142+Q142</f>
        <v/>
      </c>
      <c r="S142" s="61" t="n"/>
    </row>
    <row r="143" ht="15" customHeight="1" s="39">
      <c r="A143" s="54" t="inlineStr">
        <is>
          <t>STU0142</t>
        </is>
      </c>
      <c r="B143" s="55">
        <f>VLOOKUP(A143,Marks!$A$2:$B$1001,2,FALSE())</f>
        <v/>
      </c>
      <c r="C143" s="54">
        <f>VLOOKUP(A143,Marks!$A$2:$C$1001,3,FALSE())</f>
        <v/>
      </c>
      <c r="D143" s="54">
        <f>VLOOKUP(A143,Marks!$A$2:$D$1001,4,FALSE())</f>
        <v/>
      </c>
      <c r="E143" s="60" t="n">
        <v>27500</v>
      </c>
      <c r="F143" s="60" t="n">
        <v>13800</v>
      </c>
      <c r="G143" s="60">
        <f>E143-F143</f>
        <v/>
      </c>
      <c r="H143" s="59" t="n">
        <v>0.25</v>
      </c>
      <c r="I143" s="54">
        <f>H143&gt;=0.2</f>
        <v/>
      </c>
      <c r="J143" s="54" t="inlineStr">
        <is>
          <t>Credit Card</t>
        </is>
      </c>
      <c r="K143" s="57" t="n">
        <v>46165</v>
      </c>
      <c r="L143" s="58" t="n">
        <v>0.4270833333333333</v>
      </c>
      <c r="M143" s="57" t="n">
        <v>46218</v>
      </c>
      <c r="N143" s="54">
        <f>IF(AND(G143&gt;0,TODAY()&gt;M143),TODAY()-M143,0)</f>
        <v/>
      </c>
      <c r="O143" s="54">
        <f>IF(G143&lt;=0,"Paid",IF(N143&gt;0,"Overdue",IF(F143&gt;0,"Partial","Pending")))</f>
        <v/>
      </c>
      <c r="P143" s="54">
        <f>N143&gt;0</f>
        <v/>
      </c>
      <c r="Q143" s="60">
        <f>IF(P143,500,0)</f>
        <v/>
      </c>
      <c r="R143" s="60">
        <f>G143+Q143</f>
        <v/>
      </c>
      <c r="S143" s="61" t="n">
        <v>46254.61458333334</v>
      </c>
    </row>
    <row r="144" ht="15" customHeight="1" s="39">
      <c r="A144" s="54" t="inlineStr">
        <is>
          <t>STU0143</t>
        </is>
      </c>
      <c r="B144" s="55">
        <f>VLOOKUP(A144,Marks!$A$2:$B$1001,2,FALSE())</f>
        <v/>
      </c>
      <c r="C144" s="54">
        <f>VLOOKUP(A144,Marks!$A$2:$C$1001,3,FALSE())</f>
        <v/>
      </c>
      <c r="D144" s="54">
        <f>VLOOKUP(A144,Marks!$A$2:$D$1001,4,FALSE())</f>
        <v/>
      </c>
      <c r="E144" s="60" t="n">
        <v>34500</v>
      </c>
      <c r="F144" s="60" t="n">
        <v>34500</v>
      </c>
      <c r="G144" s="60">
        <f>E144-F144</f>
        <v/>
      </c>
      <c r="H144" s="59" t="n">
        <v>0.05</v>
      </c>
      <c r="I144" s="54">
        <f>H144&gt;=0.2</f>
        <v/>
      </c>
      <c r="J144" s="54" t="inlineStr">
        <is>
          <t>Credit Card</t>
        </is>
      </c>
      <c r="K144" s="57" t="n">
        <v>46172</v>
      </c>
      <c r="L144" s="58" t="n">
        <v>0.3541666666666667</v>
      </c>
      <c r="M144" s="57" t="n">
        <v>46218</v>
      </c>
      <c r="N144" s="54">
        <f>IF(AND(G144&gt;0,TODAY()&gt;M144),TODAY()-M144,0)</f>
        <v/>
      </c>
      <c r="O144" s="54">
        <f>IF(G144&lt;=0,"Paid",IF(N144&gt;0,"Overdue",IF(F144&gt;0,"Partial","Pending")))</f>
        <v/>
      </c>
      <c r="P144" s="54">
        <f>N144&gt;0</f>
        <v/>
      </c>
      <c r="Q144" s="60">
        <f>IF(P144,500,0)</f>
        <v/>
      </c>
      <c r="R144" s="60">
        <f>G144+Q144</f>
        <v/>
      </c>
      <c r="S144" s="61" t="n"/>
    </row>
    <row r="145" ht="15" customHeight="1" s="39">
      <c r="A145" s="54" t="inlineStr">
        <is>
          <t>STU0144</t>
        </is>
      </c>
      <c r="B145" s="55">
        <f>VLOOKUP(A145,Marks!$A$2:$B$1001,2,FALSE())</f>
        <v/>
      </c>
      <c r="C145" s="54">
        <f>VLOOKUP(A145,Marks!$A$2:$C$1001,3,FALSE())</f>
        <v/>
      </c>
      <c r="D145" s="54">
        <f>VLOOKUP(A145,Marks!$A$2:$D$1001,4,FALSE())</f>
        <v/>
      </c>
      <c r="E145" s="60" t="n">
        <v>30500</v>
      </c>
      <c r="F145" s="60" t="n">
        <v>30500</v>
      </c>
      <c r="G145" s="60">
        <f>E145-F145</f>
        <v/>
      </c>
      <c r="H145" s="59" t="n">
        <v>0.15</v>
      </c>
      <c r="I145" s="54">
        <f>H145&gt;=0.2</f>
        <v/>
      </c>
      <c r="J145" s="54" t="inlineStr">
        <is>
          <t>UPI</t>
        </is>
      </c>
      <c r="K145" s="57" t="n">
        <v>46246</v>
      </c>
      <c r="L145" s="58" t="n">
        <v>0.40625</v>
      </c>
      <c r="M145" s="57" t="n">
        <v>46127</v>
      </c>
      <c r="N145" s="54">
        <f>IF(AND(G145&gt;0,TODAY()&gt;M145),TODAY()-M145,0)</f>
        <v/>
      </c>
      <c r="O145" s="54">
        <f>IF(G145&lt;=0,"Paid",IF(N145&gt;0,"Overdue",IF(F145&gt;0,"Partial","Pending")))</f>
        <v/>
      </c>
      <c r="P145" s="54">
        <f>N145&gt;0</f>
        <v/>
      </c>
      <c r="Q145" s="60">
        <f>IF(P145,500,0)</f>
        <v/>
      </c>
      <c r="R145" s="60">
        <f>G145+Q145</f>
        <v/>
      </c>
      <c r="S145" s="61" t="n"/>
    </row>
    <row r="146" ht="15" customHeight="1" s="39">
      <c r="A146" s="54" t="inlineStr">
        <is>
          <t>STU0145</t>
        </is>
      </c>
      <c r="B146" s="55">
        <f>VLOOKUP(A146,Marks!$A$2:$B$1001,2,FALSE())</f>
        <v/>
      </c>
      <c r="C146" s="54">
        <f>VLOOKUP(A146,Marks!$A$2:$C$1001,3,FALSE())</f>
        <v/>
      </c>
      <c r="D146" s="54">
        <f>VLOOKUP(A146,Marks!$A$2:$D$1001,4,FALSE())</f>
        <v/>
      </c>
      <c r="E146" s="60" t="n">
        <v>34500</v>
      </c>
      <c r="F146" s="60" t="n">
        <v>8600</v>
      </c>
      <c r="G146" s="60">
        <f>E146-F146</f>
        <v/>
      </c>
      <c r="H146" s="59" t="n">
        <v>0.2</v>
      </c>
      <c r="I146" s="54">
        <f>H146&gt;=0.2</f>
        <v/>
      </c>
      <c r="J146" s="54" t="inlineStr">
        <is>
          <t>UPI</t>
        </is>
      </c>
      <c r="K146" s="57" t="n">
        <v>46228</v>
      </c>
      <c r="L146" s="58" t="n">
        <v>0.34375</v>
      </c>
      <c r="M146" s="57" t="n">
        <v>46310</v>
      </c>
      <c r="N146" s="54">
        <f>IF(AND(G146&gt;0,TODAY()&gt;M146),TODAY()-M146,0)</f>
        <v/>
      </c>
      <c r="O146" s="54">
        <f>IF(G146&lt;=0,"Paid",IF(N146&gt;0,"Overdue",IF(F146&gt;0,"Partial","Pending")))</f>
        <v/>
      </c>
      <c r="P146" s="54">
        <f>N146&gt;0</f>
        <v/>
      </c>
      <c r="Q146" s="60">
        <f>IF(P146,500,0)</f>
        <v/>
      </c>
      <c r="R146" s="60">
        <f>G146+Q146</f>
        <v/>
      </c>
      <c r="S146" s="61" t="n">
        <v>46255.65625</v>
      </c>
    </row>
    <row r="147" ht="15" customHeight="1" s="39">
      <c r="A147" s="54" t="inlineStr">
        <is>
          <t>STU0146</t>
        </is>
      </c>
      <c r="B147" s="55">
        <f>VLOOKUP(A147,Marks!$A$2:$B$1001,2,FALSE())</f>
        <v/>
      </c>
      <c r="C147" s="54">
        <f>VLOOKUP(A147,Marks!$A$2:$C$1001,3,FALSE())</f>
        <v/>
      </c>
      <c r="D147" s="54">
        <f>VLOOKUP(A147,Marks!$A$2:$D$1001,4,FALSE())</f>
        <v/>
      </c>
      <c r="E147" s="60" t="n">
        <v>30500</v>
      </c>
      <c r="F147" s="60" t="n">
        <v>22900</v>
      </c>
      <c r="G147" s="60">
        <f>E147-F147</f>
        <v/>
      </c>
      <c r="H147" s="59" t="n">
        <v>0.1</v>
      </c>
      <c r="I147" s="54">
        <f>H147&gt;=0.2</f>
        <v/>
      </c>
      <c r="J147" s="54" t="inlineStr">
        <is>
          <t>Online Transfer</t>
        </is>
      </c>
      <c r="K147" s="57" t="n">
        <v>46186</v>
      </c>
      <c r="L147" s="58" t="n">
        <v>0.4166666666666667</v>
      </c>
      <c r="M147" s="57" t="n">
        <v>46402</v>
      </c>
      <c r="N147" s="54">
        <f>IF(AND(G147&gt;0,TODAY()&gt;M147),TODAY()-M147,0)</f>
        <v/>
      </c>
      <c r="O147" s="54">
        <f>IF(G147&lt;=0,"Paid",IF(N147&gt;0,"Overdue",IF(F147&gt;0,"Partial","Pending")))</f>
        <v/>
      </c>
      <c r="P147" s="54">
        <f>N147&gt;0</f>
        <v/>
      </c>
      <c r="Q147" s="60">
        <f>IF(P147,500,0)</f>
        <v/>
      </c>
      <c r="R147" s="60">
        <f>G147+Q147</f>
        <v/>
      </c>
      <c r="S147" s="61" t="n">
        <v>46267.5</v>
      </c>
    </row>
    <row r="148" ht="15" customHeight="1" s="39">
      <c r="A148" s="54" t="inlineStr">
        <is>
          <t>STU0147</t>
        </is>
      </c>
      <c r="B148" s="55">
        <f>VLOOKUP(A148,Marks!$A$2:$B$1001,2,FALSE())</f>
        <v/>
      </c>
      <c r="C148" s="54">
        <f>VLOOKUP(A148,Marks!$A$2:$C$1001,3,FALSE())</f>
        <v/>
      </c>
      <c r="D148" s="54">
        <f>VLOOKUP(A148,Marks!$A$2:$D$1001,4,FALSE())</f>
        <v/>
      </c>
      <c r="E148" s="60" t="n">
        <v>20500</v>
      </c>
      <c r="F148" s="60" t="n">
        <v>20500</v>
      </c>
      <c r="G148" s="60">
        <f>E148-F148</f>
        <v/>
      </c>
      <c r="H148" s="59" t="n">
        <v>0.1</v>
      </c>
      <c r="I148" s="54">
        <f>H148&gt;=0.2</f>
        <v/>
      </c>
      <c r="J148" s="54" t="inlineStr">
        <is>
          <t>Online Transfer</t>
        </is>
      </c>
      <c r="K148" s="57" t="n">
        <v>46125</v>
      </c>
      <c r="L148" s="58" t="n">
        <v>0.40625</v>
      </c>
      <c r="M148" s="57" t="n">
        <v>46127</v>
      </c>
      <c r="N148" s="54">
        <f>IF(AND(G148&gt;0,TODAY()&gt;M148),TODAY()-M148,0)</f>
        <v/>
      </c>
      <c r="O148" s="54">
        <f>IF(G148&lt;=0,"Paid",IF(N148&gt;0,"Overdue",IF(F148&gt;0,"Partial","Pending")))</f>
        <v/>
      </c>
      <c r="P148" s="54">
        <f>N148&gt;0</f>
        <v/>
      </c>
      <c r="Q148" s="60">
        <f>IF(P148,500,0)</f>
        <v/>
      </c>
      <c r="R148" s="60">
        <f>G148+Q148</f>
        <v/>
      </c>
      <c r="S148" s="61" t="n"/>
    </row>
    <row r="149" ht="15" customHeight="1" s="39">
      <c r="A149" s="54" t="inlineStr">
        <is>
          <t>STU0148</t>
        </is>
      </c>
      <c r="B149" s="55">
        <f>VLOOKUP(A149,Marks!$A$2:$B$1001,2,FALSE())</f>
        <v/>
      </c>
      <c r="C149" s="54">
        <f>VLOOKUP(A149,Marks!$A$2:$C$1001,3,FALSE())</f>
        <v/>
      </c>
      <c r="D149" s="54">
        <f>VLOOKUP(A149,Marks!$A$2:$D$1001,4,FALSE())</f>
        <v/>
      </c>
      <c r="E149" s="60" t="n">
        <v>27000</v>
      </c>
      <c r="F149" s="60" t="n">
        <v>27000</v>
      </c>
      <c r="G149" s="60">
        <f>E149-F149</f>
        <v/>
      </c>
      <c r="H149" s="59" t="n">
        <v>0</v>
      </c>
      <c r="I149" s="54">
        <f>H149&gt;=0.2</f>
        <v/>
      </c>
      <c r="J149" s="54" t="inlineStr">
        <is>
          <t>UPI</t>
        </is>
      </c>
      <c r="K149" s="57" t="n">
        <v>46222</v>
      </c>
      <c r="L149" s="58" t="n">
        <v>0.7291666666666666</v>
      </c>
      <c r="M149" s="57" t="n">
        <v>46310</v>
      </c>
      <c r="N149" s="54">
        <f>IF(AND(G149&gt;0,TODAY()&gt;M149),TODAY()-M149,0)</f>
        <v/>
      </c>
      <c r="O149" s="54">
        <f>IF(G149&lt;=0,"Paid",IF(N149&gt;0,"Overdue",IF(F149&gt;0,"Partial","Pending")))</f>
        <v/>
      </c>
      <c r="P149" s="54">
        <f>N149&gt;0</f>
        <v/>
      </c>
      <c r="Q149" s="60">
        <f>IF(P149,500,0)</f>
        <v/>
      </c>
      <c r="R149" s="60">
        <f>G149+Q149</f>
        <v/>
      </c>
      <c r="S149" s="61" t="n"/>
    </row>
    <row r="150" ht="15" customHeight="1" s="39">
      <c r="A150" s="54" t="inlineStr">
        <is>
          <t>STU0149</t>
        </is>
      </c>
      <c r="B150" s="55">
        <f>VLOOKUP(A150,Marks!$A$2:$B$1001,2,FALSE())</f>
        <v/>
      </c>
      <c r="C150" s="54">
        <f>VLOOKUP(A150,Marks!$A$2:$C$1001,3,FALSE())</f>
        <v/>
      </c>
      <c r="D150" s="54">
        <f>VLOOKUP(A150,Marks!$A$2:$D$1001,4,FALSE())</f>
        <v/>
      </c>
      <c r="E150" s="60" t="n">
        <v>42500</v>
      </c>
      <c r="F150" s="60" t="n">
        <v>21200</v>
      </c>
      <c r="G150" s="60">
        <f>E150-F150</f>
        <v/>
      </c>
      <c r="H150" s="59" t="n">
        <v>0</v>
      </c>
      <c r="I150" s="54">
        <f>H150&gt;=0.2</f>
        <v/>
      </c>
      <c r="J150" s="54" t="inlineStr">
        <is>
          <t>Online Transfer</t>
        </is>
      </c>
      <c r="K150" s="57" t="n">
        <v>46242</v>
      </c>
      <c r="L150" s="58" t="n">
        <v>0.6875</v>
      </c>
      <c r="M150" s="57" t="n">
        <v>46310</v>
      </c>
      <c r="N150" s="54">
        <f>IF(AND(G150&gt;0,TODAY()&gt;M150),TODAY()-M150,0)</f>
        <v/>
      </c>
      <c r="O150" s="54">
        <f>IF(G150&lt;=0,"Paid",IF(N150&gt;0,"Overdue",IF(F150&gt;0,"Partial","Pending")))</f>
        <v/>
      </c>
      <c r="P150" s="54">
        <f>N150&gt;0</f>
        <v/>
      </c>
      <c r="Q150" s="60">
        <f>IF(P150,500,0)</f>
        <v/>
      </c>
      <c r="R150" s="60">
        <f>G150+Q150</f>
        <v/>
      </c>
      <c r="S150" s="61" t="n">
        <v>46242.54166666666</v>
      </c>
    </row>
    <row r="151" ht="15" customHeight="1" s="39">
      <c r="A151" s="54" t="inlineStr">
        <is>
          <t>STU0150</t>
        </is>
      </c>
      <c r="B151" s="55">
        <f>VLOOKUP(A151,Marks!$A$2:$B$1001,2,FALSE())</f>
        <v/>
      </c>
      <c r="C151" s="54">
        <f>VLOOKUP(A151,Marks!$A$2:$C$1001,3,FALSE())</f>
        <v/>
      </c>
      <c r="D151" s="54">
        <f>VLOOKUP(A151,Marks!$A$2:$D$1001,4,FALSE())</f>
        <v/>
      </c>
      <c r="E151" s="60" t="n">
        <v>40500</v>
      </c>
      <c r="F151" s="60" t="n">
        <v>0</v>
      </c>
      <c r="G151" s="60">
        <f>E151-F151</f>
        <v/>
      </c>
      <c r="H151" s="59" t="n">
        <v>0</v>
      </c>
      <c r="I151" s="54">
        <f>H151&gt;=0.2</f>
        <v/>
      </c>
      <c r="J151" s="54" t="inlineStr">
        <is>
          <t>Online Transfer</t>
        </is>
      </c>
      <c r="K151" s="57" t="n"/>
      <c r="L151" s="58" t="n"/>
      <c r="M151" s="57" t="n">
        <v>46127</v>
      </c>
      <c r="N151" s="54">
        <f>IF(AND(G151&gt;0,TODAY()&gt;M151),TODAY()-M151,0)</f>
        <v/>
      </c>
      <c r="O151" s="54">
        <f>IF(G151&lt;=0,"Paid",IF(N151&gt;0,"Overdue",IF(F151&gt;0,"Partial","Pending")))</f>
        <v/>
      </c>
      <c r="P151" s="54">
        <f>N151&gt;0</f>
        <v/>
      </c>
      <c r="Q151" s="60">
        <f>IF(P151,500,0)</f>
        <v/>
      </c>
      <c r="R151" s="60">
        <f>G151+Q151</f>
        <v/>
      </c>
      <c r="S151" s="61" t="n">
        <v>46251.75</v>
      </c>
    </row>
    <row r="152" ht="15" customHeight="1" s="39">
      <c r="A152" s="54" t="inlineStr">
        <is>
          <t>STU0151</t>
        </is>
      </c>
      <c r="B152" s="55">
        <f>VLOOKUP(A152,Marks!$A$2:$B$1001,2,FALSE())</f>
        <v/>
      </c>
      <c r="C152" s="54">
        <f>VLOOKUP(A152,Marks!$A$2:$C$1001,3,FALSE())</f>
        <v/>
      </c>
      <c r="D152" s="54">
        <f>VLOOKUP(A152,Marks!$A$2:$D$1001,4,FALSE())</f>
        <v/>
      </c>
      <c r="E152" s="60" t="n">
        <v>26500</v>
      </c>
      <c r="F152" s="60" t="n">
        <v>26500</v>
      </c>
      <c r="G152" s="60">
        <f>E152-F152</f>
        <v/>
      </c>
      <c r="H152" s="59" t="n">
        <v>0</v>
      </c>
      <c r="I152" s="54">
        <f>H152&gt;=0.2</f>
        <v/>
      </c>
      <c r="J152" s="54" t="inlineStr">
        <is>
          <t>Cheque</t>
        </is>
      </c>
      <c r="K152" s="57" t="n">
        <v>46236</v>
      </c>
      <c r="L152" s="58" t="n">
        <v>0.6875</v>
      </c>
      <c r="M152" s="57" t="n">
        <v>46310</v>
      </c>
      <c r="N152" s="54">
        <f>IF(AND(G152&gt;0,TODAY()&gt;M152),TODAY()-M152,0)</f>
        <v/>
      </c>
      <c r="O152" s="54">
        <f>IF(G152&lt;=0,"Paid",IF(N152&gt;0,"Overdue",IF(F152&gt;0,"Partial","Pending")))</f>
        <v/>
      </c>
      <c r="P152" s="54">
        <f>N152&gt;0</f>
        <v/>
      </c>
      <c r="Q152" s="60">
        <f>IF(P152,500,0)</f>
        <v/>
      </c>
      <c r="R152" s="60">
        <f>G152+Q152</f>
        <v/>
      </c>
      <c r="S152" s="61" t="n"/>
    </row>
    <row r="153" ht="15" customHeight="1" s="39">
      <c r="A153" s="54" t="inlineStr">
        <is>
          <t>STU0152</t>
        </is>
      </c>
      <c r="B153" s="55">
        <f>VLOOKUP(A153,Marks!$A$2:$B$1001,2,FALSE())</f>
        <v/>
      </c>
      <c r="C153" s="54">
        <f>VLOOKUP(A153,Marks!$A$2:$C$1001,3,FALSE())</f>
        <v/>
      </c>
      <c r="D153" s="54">
        <f>VLOOKUP(A153,Marks!$A$2:$D$1001,4,FALSE())</f>
        <v/>
      </c>
      <c r="E153" s="60" t="n">
        <v>15000</v>
      </c>
      <c r="F153" s="60" t="n">
        <v>15000</v>
      </c>
      <c r="G153" s="60">
        <f>E153-F153</f>
        <v/>
      </c>
      <c r="H153" s="59" t="n">
        <v>0.25</v>
      </c>
      <c r="I153" s="54">
        <f>H153&gt;=0.2</f>
        <v/>
      </c>
      <c r="J153" s="54" t="inlineStr">
        <is>
          <t>Debit Card</t>
        </is>
      </c>
      <c r="K153" s="57" t="n">
        <v>46182</v>
      </c>
      <c r="L153" s="58" t="n">
        <v>0.4270833333333333</v>
      </c>
      <c r="M153" s="57" t="n">
        <v>46127</v>
      </c>
      <c r="N153" s="54">
        <f>IF(AND(G153&gt;0,TODAY()&gt;M153),TODAY()-M153,0)</f>
        <v/>
      </c>
      <c r="O153" s="54">
        <f>IF(G153&lt;=0,"Paid",IF(N153&gt;0,"Overdue",IF(F153&gt;0,"Partial","Pending")))</f>
        <v/>
      </c>
      <c r="P153" s="54">
        <f>N153&gt;0</f>
        <v/>
      </c>
      <c r="Q153" s="60">
        <f>IF(P153,500,0)</f>
        <v/>
      </c>
      <c r="R153" s="60">
        <f>G153+Q153</f>
        <v/>
      </c>
      <c r="S153" s="61" t="n"/>
    </row>
    <row r="154" ht="15" customHeight="1" s="39">
      <c r="A154" s="54" t="inlineStr">
        <is>
          <t>STU0153</t>
        </is>
      </c>
      <c r="B154" s="55">
        <f>VLOOKUP(A154,Marks!$A$2:$B$1001,2,FALSE())</f>
        <v/>
      </c>
      <c r="C154" s="54">
        <f>VLOOKUP(A154,Marks!$A$2:$C$1001,3,FALSE())</f>
        <v/>
      </c>
      <c r="D154" s="54">
        <f>VLOOKUP(A154,Marks!$A$2:$D$1001,4,FALSE())</f>
        <v/>
      </c>
      <c r="E154" s="60" t="n">
        <v>27500</v>
      </c>
      <c r="F154" s="60" t="n">
        <v>27500</v>
      </c>
      <c r="G154" s="60">
        <f>E154-F154</f>
        <v/>
      </c>
      <c r="H154" s="59" t="n">
        <v>0.25</v>
      </c>
      <c r="I154" s="54">
        <f>H154&gt;=0.2</f>
        <v/>
      </c>
      <c r="J154" s="54" t="inlineStr">
        <is>
          <t>Credit Card</t>
        </is>
      </c>
      <c r="K154" s="57" t="n">
        <v>46192</v>
      </c>
      <c r="L154" s="58" t="n">
        <v>0.5520833333333334</v>
      </c>
      <c r="M154" s="57" t="n">
        <v>46310</v>
      </c>
      <c r="N154" s="54">
        <f>IF(AND(G154&gt;0,TODAY()&gt;M154),TODAY()-M154,0)</f>
        <v/>
      </c>
      <c r="O154" s="54">
        <f>IF(G154&lt;=0,"Paid",IF(N154&gt;0,"Overdue",IF(F154&gt;0,"Partial","Pending")))</f>
        <v/>
      </c>
      <c r="P154" s="54">
        <f>N154&gt;0</f>
        <v/>
      </c>
      <c r="Q154" s="60">
        <f>IF(P154,500,0)</f>
        <v/>
      </c>
      <c r="R154" s="60">
        <f>G154+Q154</f>
        <v/>
      </c>
      <c r="S154" s="61" t="n"/>
    </row>
    <row r="155" ht="15" customHeight="1" s="39">
      <c r="A155" s="54" t="inlineStr">
        <is>
          <t>STU0154</t>
        </is>
      </c>
      <c r="B155" s="55">
        <f>VLOOKUP(A155,Marks!$A$2:$B$1001,2,FALSE())</f>
        <v/>
      </c>
      <c r="C155" s="54">
        <f>VLOOKUP(A155,Marks!$A$2:$C$1001,3,FALSE())</f>
        <v/>
      </c>
      <c r="D155" s="54">
        <f>VLOOKUP(A155,Marks!$A$2:$D$1001,4,FALSE())</f>
        <v/>
      </c>
      <c r="E155" s="60" t="n">
        <v>18500</v>
      </c>
      <c r="F155" s="60" t="n">
        <v>18500</v>
      </c>
      <c r="G155" s="60">
        <f>E155-F155</f>
        <v/>
      </c>
      <c r="H155" s="59" t="n">
        <v>0</v>
      </c>
      <c r="I155" s="54">
        <f>H155&gt;=0.2</f>
        <v/>
      </c>
      <c r="J155" s="54" t="inlineStr">
        <is>
          <t>UPI</t>
        </is>
      </c>
      <c r="K155" s="57" t="n">
        <v>46196</v>
      </c>
      <c r="L155" s="58" t="n">
        <v>0.6666666666666666</v>
      </c>
      <c r="M155" s="57" t="n">
        <v>46127</v>
      </c>
      <c r="N155" s="54">
        <f>IF(AND(G155&gt;0,TODAY()&gt;M155),TODAY()-M155,0)</f>
        <v/>
      </c>
      <c r="O155" s="54">
        <f>IF(G155&lt;=0,"Paid",IF(N155&gt;0,"Overdue",IF(F155&gt;0,"Partial","Pending")))</f>
        <v/>
      </c>
      <c r="P155" s="54">
        <f>N155&gt;0</f>
        <v/>
      </c>
      <c r="Q155" s="60">
        <f>IF(P155,500,0)</f>
        <v/>
      </c>
      <c r="R155" s="60">
        <f>G155+Q155</f>
        <v/>
      </c>
      <c r="S155" s="61" t="n"/>
    </row>
    <row r="156" ht="15" customHeight="1" s="39">
      <c r="A156" s="54" t="inlineStr">
        <is>
          <t>STU0155</t>
        </is>
      </c>
      <c r="B156" s="55">
        <f>VLOOKUP(A156,Marks!$A$2:$B$1001,2,FALSE())</f>
        <v/>
      </c>
      <c r="C156" s="54">
        <f>VLOOKUP(A156,Marks!$A$2:$C$1001,3,FALSE())</f>
        <v/>
      </c>
      <c r="D156" s="54">
        <f>VLOOKUP(A156,Marks!$A$2:$D$1001,4,FALSE())</f>
        <v/>
      </c>
      <c r="E156" s="60" t="n">
        <v>21000</v>
      </c>
      <c r="F156" s="60" t="n">
        <v>21000</v>
      </c>
      <c r="G156" s="60">
        <f>E156-F156</f>
        <v/>
      </c>
      <c r="H156" s="59" t="n">
        <v>0.2</v>
      </c>
      <c r="I156" s="54">
        <f>H156&gt;=0.2</f>
        <v/>
      </c>
      <c r="J156" s="54" t="inlineStr">
        <is>
          <t>Online Transfer</t>
        </is>
      </c>
      <c r="K156" s="57" t="n">
        <v>46128</v>
      </c>
      <c r="L156" s="58" t="n">
        <v>0.3854166666666667</v>
      </c>
      <c r="M156" s="57" t="n">
        <v>46402</v>
      </c>
      <c r="N156" s="54">
        <f>IF(AND(G156&gt;0,TODAY()&gt;M156),TODAY()-M156,0)</f>
        <v/>
      </c>
      <c r="O156" s="54">
        <f>IF(G156&lt;=0,"Paid",IF(N156&gt;0,"Overdue",IF(F156&gt;0,"Partial","Pending")))</f>
        <v/>
      </c>
      <c r="P156" s="54">
        <f>N156&gt;0</f>
        <v/>
      </c>
      <c r="Q156" s="60">
        <f>IF(P156,500,0)</f>
        <v/>
      </c>
      <c r="R156" s="60">
        <f>G156+Q156</f>
        <v/>
      </c>
      <c r="S156" s="61" t="n"/>
    </row>
    <row r="157" ht="15" customHeight="1" s="39">
      <c r="A157" s="54" t="inlineStr">
        <is>
          <t>STU0156</t>
        </is>
      </c>
      <c r="B157" s="55">
        <f>VLOOKUP(A157,Marks!$A$2:$B$1001,2,FALSE())</f>
        <v/>
      </c>
      <c r="C157" s="54">
        <f>VLOOKUP(A157,Marks!$A$2:$C$1001,3,FALSE())</f>
        <v/>
      </c>
      <c r="D157" s="54">
        <f>VLOOKUP(A157,Marks!$A$2:$D$1001,4,FALSE())</f>
        <v/>
      </c>
      <c r="E157" s="60" t="n">
        <v>39500</v>
      </c>
      <c r="F157" s="60" t="n">
        <v>29600</v>
      </c>
      <c r="G157" s="60">
        <f>E157-F157</f>
        <v/>
      </c>
      <c r="H157" s="59" t="n">
        <v>0.2</v>
      </c>
      <c r="I157" s="54">
        <f>H157&gt;=0.2</f>
        <v/>
      </c>
      <c r="J157" s="54" t="inlineStr">
        <is>
          <t>Debit Card</t>
        </is>
      </c>
      <c r="K157" s="57" t="n">
        <v>46210</v>
      </c>
      <c r="L157" s="58" t="n">
        <v>0.6145833333333334</v>
      </c>
      <c r="M157" s="57" t="n">
        <v>46310</v>
      </c>
      <c r="N157" s="54">
        <f>IF(AND(G157&gt;0,TODAY()&gt;M157),TODAY()-M157,0)</f>
        <v/>
      </c>
      <c r="O157" s="54">
        <f>IF(G157&lt;=0,"Paid",IF(N157&gt;0,"Overdue",IF(F157&gt;0,"Partial","Pending")))</f>
        <v/>
      </c>
      <c r="P157" s="54">
        <f>N157&gt;0</f>
        <v/>
      </c>
      <c r="Q157" s="60">
        <f>IF(P157,500,0)</f>
        <v/>
      </c>
      <c r="R157" s="60">
        <f>G157+Q157</f>
        <v/>
      </c>
      <c r="S157" s="61" t="n">
        <v>46246.54166666666</v>
      </c>
    </row>
    <row r="158" ht="15" customHeight="1" s="39">
      <c r="A158" s="54" t="inlineStr">
        <is>
          <t>STU0157</t>
        </is>
      </c>
      <c r="B158" s="55">
        <f>VLOOKUP(A158,Marks!$A$2:$B$1001,2,FALSE())</f>
        <v/>
      </c>
      <c r="C158" s="54">
        <f>VLOOKUP(A158,Marks!$A$2:$C$1001,3,FALSE())</f>
        <v/>
      </c>
      <c r="D158" s="54">
        <f>VLOOKUP(A158,Marks!$A$2:$D$1001,4,FALSE())</f>
        <v/>
      </c>
      <c r="E158" s="60" t="n">
        <v>42000</v>
      </c>
      <c r="F158" s="60" t="n">
        <v>42000</v>
      </c>
      <c r="G158" s="60">
        <f>E158-F158</f>
        <v/>
      </c>
      <c r="H158" s="59" t="n">
        <v>0.25</v>
      </c>
      <c r="I158" s="54">
        <f>H158&gt;=0.2</f>
        <v/>
      </c>
      <c r="J158" s="54" t="inlineStr">
        <is>
          <t>UPI</t>
        </is>
      </c>
      <c r="K158" s="57" t="n">
        <v>46170</v>
      </c>
      <c r="L158" s="58" t="n">
        <v>0.4479166666666667</v>
      </c>
      <c r="M158" s="57" t="n">
        <v>46310</v>
      </c>
      <c r="N158" s="54">
        <f>IF(AND(G158&gt;0,TODAY()&gt;M158),TODAY()-M158,0)</f>
        <v/>
      </c>
      <c r="O158" s="54">
        <f>IF(G158&lt;=0,"Paid",IF(N158&gt;0,"Overdue",IF(F158&gt;0,"Partial","Pending")))</f>
        <v/>
      </c>
      <c r="P158" s="54">
        <f>N158&gt;0</f>
        <v/>
      </c>
      <c r="Q158" s="60">
        <f>IF(P158,500,0)</f>
        <v/>
      </c>
      <c r="R158" s="60">
        <f>G158+Q158</f>
        <v/>
      </c>
      <c r="S158" s="61" t="n"/>
    </row>
    <row r="159" ht="15" customHeight="1" s="39">
      <c r="A159" s="54" t="inlineStr">
        <is>
          <t>STU0158</t>
        </is>
      </c>
      <c r="B159" s="55">
        <f>VLOOKUP(A159,Marks!$A$2:$B$1001,2,FALSE())</f>
        <v/>
      </c>
      <c r="C159" s="54">
        <f>VLOOKUP(A159,Marks!$A$2:$C$1001,3,FALSE())</f>
        <v/>
      </c>
      <c r="D159" s="54">
        <f>VLOOKUP(A159,Marks!$A$2:$D$1001,4,FALSE())</f>
        <v/>
      </c>
      <c r="E159" s="60" t="n">
        <v>15000</v>
      </c>
      <c r="F159" s="60" t="n">
        <v>11200</v>
      </c>
      <c r="G159" s="60">
        <f>E159-F159</f>
        <v/>
      </c>
      <c r="H159" s="59" t="n">
        <v>0.25</v>
      </c>
      <c r="I159" s="54">
        <f>H159&gt;=0.2</f>
        <v/>
      </c>
      <c r="J159" s="54" t="inlineStr">
        <is>
          <t>Credit Card</t>
        </is>
      </c>
      <c r="K159" s="57" t="n">
        <v>46259</v>
      </c>
      <c r="L159" s="58" t="n">
        <v>0.5729166666666666</v>
      </c>
      <c r="M159" s="57" t="n">
        <v>46402</v>
      </c>
      <c r="N159" s="54">
        <f>IF(AND(G159&gt;0,TODAY()&gt;M159),TODAY()-M159,0)</f>
        <v/>
      </c>
      <c r="O159" s="54">
        <f>IF(G159&lt;=0,"Paid",IF(N159&gt;0,"Overdue",IF(F159&gt;0,"Partial","Pending")))</f>
        <v/>
      </c>
      <c r="P159" s="54">
        <f>N159&gt;0</f>
        <v/>
      </c>
      <c r="Q159" s="60">
        <f>IF(P159,500,0)</f>
        <v/>
      </c>
      <c r="R159" s="60">
        <f>G159+Q159</f>
        <v/>
      </c>
      <c r="S159" s="61" t="n">
        <v>46267.5</v>
      </c>
    </row>
    <row r="160" ht="15" customHeight="1" s="39">
      <c r="A160" s="54" t="inlineStr">
        <is>
          <t>STU0159</t>
        </is>
      </c>
      <c r="B160" s="55">
        <f>VLOOKUP(A160,Marks!$A$2:$B$1001,2,FALSE())</f>
        <v/>
      </c>
      <c r="C160" s="54">
        <f>VLOOKUP(A160,Marks!$A$2:$C$1001,3,FALSE())</f>
        <v/>
      </c>
      <c r="D160" s="54">
        <f>VLOOKUP(A160,Marks!$A$2:$D$1001,4,FALSE())</f>
        <v/>
      </c>
      <c r="E160" s="60" t="n">
        <v>31000</v>
      </c>
      <c r="F160" s="60" t="n">
        <v>31000</v>
      </c>
      <c r="G160" s="60">
        <f>E160-F160</f>
        <v/>
      </c>
      <c r="H160" s="59" t="n">
        <v>0</v>
      </c>
      <c r="I160" s="54">
        <f>H160&gt;=0.2</f>
        <v/>
      </c>
      <c r="J160" s="54" t="inlineStr">
        <is>
          <t>Credit Card</t>
        </is>
      </c>
      <c r="K160" s="57" t="n">
        <v>46227</v>
      </c>
      <c r="L160" s="58" t="n">
        <v>0.5520833333333334</v>
      </c>
      <c r="M160" s="57" t="n">
        <v>46218</v>
      </c>
      <c r="N160" s="54">
        <f>IF(AND(G160&gt;0,TODAY()&gt;M160),TODAY()-M160,0)</f>
        <v/>
      </c>
      <c r="O160" s="54">
        <f>IF(G160&lt;=0,"Paid",IF(N160&gt;0,"Overdue",IF(F160&gt;0,"Partial","Pending")))</f>
        <v/>
      </c>
      <c r="P160" s="54">
        <f>N160&gt;0</f>
        <v/>
      </c>
      <c r="Q160" s="60">
        <f>IF(P160,500,0)</f>
        <v/>
      </c>
      <c r="R160" s="60">
        <f>G160+Q160</f>
        <v/>
      </c>
      <c r="S160" s="61" t="n"/>
    </row>
    <row r="161" ht="15" customHeight="1" s="39">
      <c r="A161" s="54" t="inlineStr">
        <is>
          <t>STU0160</t>
        </is>
      </c>
      <c r="B161" s="55">
        <f>VLOOKUP(A161,Marks!$A$2:$B$1001,2,FALSE())</f>
        <v/>
      </c>
      <c r="C161" s="54">
        <f>VLOOKUP(A161,Marks!$A$2:$C$1001,3,FALSE())</f>
        <v/>
      </c>
      <c r="D161" s="54">
        <f>VLOOKUP(A161,Marks!$A$2:$D$1001,4,FALSE())</f>
        <v/>
      </c>
      <c r="E161" s="60" t="n">
        <v>32000</v>
      </c>
      <c r="F161" s="60" t="n">
        <v>8000</v>
      </c>
      <c r="G161" s="60">
        <f>E161-F161</f>
        <v/>
      </c>
      <c r="H161" s="59" t="n">
        <v>0.2</v>
      </c>
      <c r="I161" s="54">
        <f>H161&gt;=0.2</f>
        <v/>
      </c>
      <c r="J161" s="54" t="inlineStr">
        <is>
          <t>Debit Card</t>
        </is>
      </c>
      <c r="K161" s="57" t="n">
        <v>46234</v>
      </c>
      <c r="L161" s="58" t="n">
        <v>0.5104166666666666</v>
      </c>
      <c r="M161" s="57" t="n">
        <v>46402</v>
      </c>
      <c r="N161" s="54">
        <f>IF(AND(G161&gt;0,TODAY()&gt;M161),TODAY()-M161,0)</f>
        <v/>
      </c>
      <c r="O161" s="54">
        <f>IF(G161&lt;=0,"Paid",IF(N161&gt;0,"Overdue",IF(F161&gt;0,"Partial","Pending")))</f>
        <v/>
      </c>
      <c r="P161" s="54">
        <f>N161&gt;0</f>
        <v/>
      </c>
      <c r="Q161" s="60">
        <f>IF(P161,500,0)</f>
        <v/>
      </c>
      <c r="R161" s="60">
        <f>G161+Q161</f>
        <v/>
      </c>
      <c r="S161" s="61" t="n">
        <v>46255.375</v>
      </c>
    </row>
    <row r="162" ht="15" customHeight="1" s="39">
      <c r="A162" s="54" t="inlineStr">
        <is>
          <t>STU0161</t>
        </is>
      </c>
      <c r="B162" s="55">
        <f>VLOOKUP(A162,Marks!$A$2:$B$1001,2,FALSE())</f>
        <v/>
      </c>
      <c r="C162" s="54">
        <f>VLOOKUP(A162,Marks!$A$2:$C$1001,3,FALSE())</f>
        <v/>
      </c>
      <c r="D162" s="54">
        <f>VLOOKUP(A162,Marks!$A$2:$D$1001,4,FALSE())</f>
        <v/>
      </c>
      <c r="E162" s="60" t="n">
        <v>39000</v>
      </c>
      <c r="F162" s="60" t="n">
        <v>19500</v>
      </c>
      <c r="G162" s="60">
        <f>E162-F162</f>
        <v/>
      </c>
      <c r="H162" s="59" t="n">
        <v>0</v>
      </c>
      <c r="I162" s="54">
        <f>H162&gt;=0.2</f>
        <v/>
      </c>
      <c r="J162" s="54" t="inlineStr">
        <is>
          <t>Debit Card</t>
        </is>
      </c>
      <c r="K162" s="57" t="n">
        <v>46130</v>
      </c>
      <c r="L162" s="58" t="n">
        <v>0.3645833333333333</v>
      </c>
      <c r="M162" s="57" t="n">
        <v>46127</v>
      </c>
      <c r="N162" s="54">
        <f>IF(AND(G162&gt;0,TODAY()&gt;M162),TODAY()-M162,0)</f>
        <v/>
      </c>
      <c r="O162" s="54">
        <f>IF(G162&lt;=0,"Paid",IF(N162&gt;0,"Overdue",IF(F162&gt;0,"Partial","Pending")))</f>
        <v/>
      </c>
      <c r="P162" s="54">
        <f>N162&gt;0</f>
        <v/>
      </c>
      <c r="Q162" s="60">
        <f>IF(P162,500,0)</f>
        <v/>
      </c>
      <c r="R162" s="60">
        <f>G162+Q162</f>
        <v/>
      </c>
      <c r="S162" s="61" t="n">
        <v>46240.5625</v>
      </c>
    </row>
    <row r="163" ht="15" customHeight="1" s="39">
      <c r="A163" s="54" t="inlineStr">
        <is>
          <t>STU0162</t>
        </is>
      </c>
      <c r="B163" s="55">
        <f>VLOOKUP(A163,Marks!$A$2:$B$1001,2,FALSE())</f>
        <v/>
      </c>
      <c r="C163" s="54">
        <f>VLOOKUP(A163,Marks!$A$2:$C$1001,3,FALSE())</f>
        <v/>
      </c>
      <c r="D163" s="54">
        <f>VLOOKUP(A163,Marks!$A$2:$D$1001,4,FALSE())</f>
        <v/>
      </c>
      <c r="E163" s="60" t="n">
        <v>17500</v>
      </c>
      <c r="F163" s="60" t="n">
        <v>8800</v>
      </c>
      <c r="G163" s="60">
        <f>E163-F163</f>
        <v/>
      </c>
      <c r="H163" s="59" t="n">
        <v>0</v>
      </c>
      <c r="I163" s="54">
        <f>H163&gt;=0.2</f>
        <v/>
      </c>
      <c r="J163" s="54" t="inlineStr">
        <is>
          <t>Cash</t>
        </is>
      </c>
      <c r="K163" s="57" t="n">
        <v>46128</v>
      </c>
      <c r="L163" s="58" t="n">
        <v>0.6145833333333334</v>
      </c>
      <c r="M163" s="57" t="n">
        <v>46310</v>
      </c>
      <c r="N163" s="54">
        <f>IF(AND(G163&gt;0,TODAY()&gt;M163),TODAY()-M163,0)</f>
        <v/>
      </c>
      <c r="O163" s="54">
        <f>IF(G163&lt;=0,"Paid",IF(N163&gt;0,"Overdue",IF(F163&gt;0,"Partial","Pending")))</f>
        <v/>
      </c>
      <c r="P163" s="54">
        <f>N163&gt;0</f>
        <v/>
      </c>
      <c r="Q163" s="60">
        <f>IF(P163,500,0)</f>
        <v/>
      </c>
      <c r="R163" s="60">
        <f>G163+Q163</f>
        <v/>
      </c>
      <c r="S163" s="61" t="n">
        <v>46259.65625</v>
      </c>
    </row>
    <row r="164" ht="15" customHeight="1" s="39">
      <c r="A164" s="54" t="inlineStr">
        <is>
          <t>STU0163</t>
        </is>
      </c>
      <c r="B164" s="55">
        <f>VLOOKUP(A164,Marks!$A$2:$B$1001,2,FALSE())</f>
        <v/>
      </c>
      <c r="C164" s="54">
        <f>VLOOKUP(A164,Marks!$A$2:$C$1001,3,FALSE())</f>
        <v/>
      </c>
      <c r="D164" s="54">
        <f>VLOOKUP(A164,Marks!$A$2:$D$1001,4,FALSE())</f>
        <v/>
      </c>
      <c r="E164" s="60" t="n">
        <v>31000</v>
      </c>
      <c r="F164" s="60" t="n">
        <v>31000</v>
      </c>
      <c r="G164" s="60">
        <f>E164-F164</f>
        <v/>
      </c>
      <c r="H164" s="59" t="n">
        <v>0</v>
      </c>
      <c r="I164" s="54">
        <f>H164&gt;=0.2</f>
        <v/>
      </c>
      <c r="J164" s="54" t="inlineStr">
        <is>
          <t>Cash</t>
        </is>
      </c>
      <c r="K164" s="57" t="n">
        <v>46181</v>
      </c>
      <c r="L164" s="58" t="n">
        <v>0.4375</v>
      </c>
      <c r="M164" s="57" t="n">
        <v>46402</v>
      </c>
      <c r="N164" s="54">
        <f>IF(AND(G164&gt;0,TODAY()&gt;M164),TODAY()-M164,0)</f>
        <v/>
      </c>
      <c r="O164" s="54">
        <f>IF(G164&lt;=0,"Paid",IF(N164&gt;0,"Overdue",IF(F164&gt;0,"Partial","Pending")))</f>
        <v/>
      </c>
      <c r="P164" s="54">
        <f>N164&gt;0</f>
        <v/>
      </c>
      <c r="Q164" s="60">
        <f>IF(P164,500,0)</f>
        <v/>
      </c>
      <c r="R164" s="60">
        <f>G164+Q164</f>
        <v/>
      </c>
      <c r="S164" s="61" t="n"/>
    </row>
    <row r="165" ht="15" customHeight="1" s="39">
      <c r="A165" s="54" t="inlineStr">
        <is>
          <t>STU0164</t>
        </is>
      </c>
      <c r="B165" s="55">
        <f>VLOOKUP(A165,Marks!$A$2:$B$1001,2,FALSE())</f>
        <v/>
      </c>
      <c r="C165" s="54">
        <f>VLOOKUP(A165,Marks!$A$2:$C$1001,3,FALSE())</f>
        <v/>
      </c>
      <c r="D165" s="54">
        <f>VLOOKUP(A165,Marks!$A$2:$D$1001,4,FALSE())</f>
        <v/>
      </c>
      <c r="E165" s="60" t="n">
        <v>44500</v>
      </c>
      <c r="F165" s="60" t="n">
        <v>0</v>
      </c>
      <c r="G165" s="60">
        <f>E165-F165</f>
        <v/>
      </c>
      <c r="H165" s="59" t="n">
        <v>0.2</v>
      </c>
      <c r="I165" s="54">
        <f>H165&gt;=0.2</f>
        <v/>
      </c>
      <c r="J165" s="54" t="inlineStr">
        <is>
          <t>Debit Card</t>
        </is>
      </c>
      <c r="K165" s="57" t="n"/>
      <c r="L165" s="58" t="n"/>
      <c r="M165" s="57" t="n">
        <v>46218</v>
      </c>
      <c r="N165" s="54">
        <f>IF(AND(G165&gt;0,TODAY()&gt;M165),TODAY()-M165,0)</f>
        <v/>
      </c>
      <c r="O165" s="54">
        <f>IF(G165&lt;=0,"Paid",IF(N165&gt;0,"Overdue",IF(F165&gt;0,"Partial","Pending")))</f>
        <v/>
      </c>
      <c r="P165" s="54">
        <f>N165&gt;0</f>
        <v/>
      </c>
      <c r="Q165" s="60">
        <f>IF(P165,500,0)</f>
        <v/>
      </c>
      <c r="R165" s="60">
        <f>G165+Q165</f>
        <v/>
      </c>
      <c r="S165" s="61" t="n">
        <v>46262.65625</v>
      </c>
    </row>
    <row r="166" ht="15" customHeight="1" s="39">
      <c r="A166" s="54" t="inlineStr">
        <is>
          <t>STU0165</t>
        </is>
      </c>
      <c r="B166" s="55">
        <f>VLOOKUP(A166,Marks!$A$2:$B$1001,2,FALSE())</f>
        <v/>
      </c>
      <c r="C166" s="54">
        <f>VLOOKUP(A166,Marks!$A$2:$C$1001,3,FALSE())</f>
        <v/>
      </c>
      <c r="D166" s="54">
        <f>VLOOKUP(A166,Marks!$A$2:$D$1001,4,FALSE())</f>
        <v/>
      </c>
      <c r="E166" s="60" t="n">
        <v>16500</v>
      </c>
      <c r="F166" s="60" t="n">
        <v>16500</v>
      </c>
      <c r="G166" s="60">
        <f>E166-F166</f>
        <v/>
      </c>
      <c r="H166" s="59" t="n">
        <v>0</v>
      </c>
      <c r="I166" s="54">
        <f>H166&gt;=0.2</f>
        <v/>
      </c>
      <c r="J166" s="54" t="inlineStr">
        <is>
          <t>Debit Card</t>
        </is>
      </c>
      <c r="K166" s="57" t="n">
        <v>46131</v>
      </c>
      <c r="L166" s="58" t="n">
        <v>0.34375</v>
      </c>
      <c r="M166" s="57" t="n">
        <v>46218</v>
      </c>
      <c r="N166" s="54">
        <f>IF(AND(G166&gt;0,TODAY()&gt;M166),TODAY()-M166,0)</f>
        <v/>
      </c>
      <c r="O166" s="54">
        <f>IF(G166&lt;=0,"Paid",IF(N166&gt;0,"Overdue",IF(F166&gt;0,"Partial","Pending")))</f>
        <v/>
      </c>
      <c r="P166" s="54">
        <f>N166&gt;0</f>
        <v/>
      </c>
      <c r="Q166" s="60">
        <f>IF(P166,500,0)</f>
        <v/>
      </c>
      <c r="R166" s="60">
        <f>G166+Q166</f>
        <v/>
      </c>
      <c r="S166" s="61" t="n"/>
    </row>
    <row r="167" ht="15" customHeight="1" s="39">
      <c r="A167" s="54" t="inlineStr">
        <is>
          <t>STU0166</t>
        </is>
      </c>
      <c r="B167" s="55">
        <f>VLOOKUP(A167,Marks!$A$2:$B$1001,2,FALSE())</f>
        <v/>
      </c>
      <c r="C167" s="54">
        <f>VLOOKUP(A167,Marks!$A$2:$C$1001,3,FALSE())</f>
        <v/>
      </c>
      <c r="D167" s="54">
        <f>VLOOKUP(A167,Marks!$A$2:$D$1001,4,FALSE())</f>
        <v/>
      </c>
      <c r="E167" s="60" t="n">
        <v>22500</v>
      </c>
      <c r="F167" s="60" t="n">
        <v>5600</v>
      </c>
      <c r="G167" s="60">
        <f>E167-F167</f>
        <v/>
      </c>
      <c r="H167" s="59" t="n">
        <v>0.15</v>
      </c>
      <c r="I167" s="54">
        <f>H167&gt;=0.2</f>
        <v/>
      </c>
      <c r="J167" s="54" t="inlineStr">
        <is>
          <t>Cash</t>
        </is>
      </c>
      <c r="K167" s="57" t="n">
        <v>46183</v>
      </c>
      <c r="L167" s="58" t="n">
        <v>0.4479166666666667</v>
      </c>
      <c r="M167" s="57" t="n">
        <v>46127</v>
      </c>
      <c r="N167" s="54">
        <f>IF(AND(G167&gt;0,TODAY()&gt;M167),TODAY()-M167,0)</f>
        <v/>
      </c>
      <c r="O167" s="54">
        <f>IF(G167&lt;=0,"Paid",IF(N167&gt;0,"Overdue",IF(F167&gt;0,"Partial","Pending")))</f>
        <v/>
      </c>
      <c r="P167" s="54">
        <f>N167&gt;0</f>
        <v/>
      </c>
      <c r="Q167" s="60">
        <f>IF(P167,500,0)</f>
        <v/>
      </c>
      <c r="R167" s="60">
        <f>G167+Q167</f>
        <v/>
      </c>
      <c r="S167" s="61" t="n">
        <v>46251.625</v>
      </c>
    </row>
    <row r="168" ht="15" customHeight="1" s="39">
      <c r="A168" s="54" t="inlineStr">
        <is>
          <t>STU0167</t>
        </is>
      </c>
      <c r="B168" s="55">
        <f>VLOOKUP(A168,Marks!$A$2:$B$1001,2,FALSE())</f>
        <v/>
      </c>
      <c r="C168" s="54">
        <f>VLOOKUP(A168,Marks!$A$2:$C$1001,3,FALSE())</f>
        <v/>
      </c>
      <c r="D168" s="54">
        <f>VLOOKUP(A168,Marks!$A$2:$D$1001,4,FALSE())</f>
        <v/>
      </c>
      <c r="E168" s="60" t="n">
        <v>14000</v>
      </c>
      <c r="F168" s="60" t="n">
        <v>14000</v>
      </c>
      <c r="G168" s="60">
        <f>E168-F168</f>
        <v/>
      </c>
      <c r="H168" s="59" t="n">
        <v>0</v>
      </c>
      <c r="I168" s="54">
        <f>H168&gt;=0.2</f>
        <v/>
      </c>
      <c r="J168" s="54" t="inlineStr">
        <is>
          <t>Credit Card</t>
        </is>
      </c>
      <c r="K168" s="57" t="n">
        <v>46240</v>
      </c>
      <c r="L168" s="58" t="n">
        <v>0.7083333333333334</v>
      </c>
      <c r="M168" s="57" t="n">
        <v>46218</v>
      </c>
      <c r="N168" s="54">
        <f>IF(AND(G168&gt;0,TODAY()&gt;M168),TODAY()-M168,0)</f>
        <v/>
      </c>
      <c r="O168" s="54">
        <f>IF(G168&lt;=0,"Paid",IF(N168&gt;0,"Overdue",IF(F168&gt;0,"Partial","Pending")))</f>
        <v/>
      </c>
      <c r="P168" s="54">
        <f>N168&gt;0</f>
        <v/>
      </c>
      <c r="Q168" s="60">
        <f>IF(P168,500,0)</f>
        <v/>
      </c>
      <c r="R168" s="60">
        <f>G168+Q168</f>
        <v/>
      </c>
      <c r="S168" s="61" t="n"/>
    </row>
    <row r="169" ht="15" customHeight="1" s="39">
      <c r="A169" s="54" t="inlineStr">
        <is>
          <t>STU0168</t>
        </is>
      </c>
      <c r="B169" s="55">
        <f>VLOOKUP(A169,Marks!$A$2:$B$1001,2,FALSE())</f>
        <v/>
      </c>
      <c r="C169" s="54">
        <f>VLOOKUP(A169,Marks!$A$2:$C$1001,3,FALSE())</f>
        <v/>
      </c>
      <c r="D169" s="54">
        <f>VLOOKUP(A169,Marks!$A$2:$D$1001,4,FALSE())</f>
        <v/>
      </c>
      <c r="E169" s="60" t="n">
        <v>41000</v>
      </c>
      <c r="F169" s="60" t="n">
        <v>0</v>
      </c>
      <c r="G169" s="60">
        <f>E169-F169</f>
        <v/>
      </c>
      <c r="H169" s="59" t="n">
        <v>0</v>
      </c>
      <c r="I169" s="54">
        <f>H169&gt;=0.2</f>
        <v/>
      </c>
      <c r="J169" s="54" t="inlineStr">
        <is>
          <t>Debit Card</t>
        </is>
      </c>
      <c r="K169" s="57" t="n"/>
      <c r="L169" s="58" t="n"/>
      <c r="M169" s="57" t="n">
        <v>46127</v>
      </c>
      <c r="N169" s="54">
        <f>IF(AND(G169&gt;0,TODAY()&gt;M169),TODAY()-M169,0)</f>
        <v/>
      </c>
      <c r="O169" s="54">
        <f>IF(G169&lt;=0,"Paid",IF(N169&gt;0,"Overdue",IF(F169&gt;0,"Partial","Pending")))</f>
        <v/>
      </c>
      <c r="P169" s="54">
        <f>N169&gt;0</f>
        <v/>
      </c>
      <c r="Q169" s="60">
        <f>IF(P169,500,0)</f>
        <v/>
      </c>
      <c r="R169" s="60">
        <f>G169+Q169</f>
        <v/>
      </c>
      <c r="S169" s="61" t="n">
        <v>46255.59375</v>
      </c>
    </row>
    <row r="170" ht="15" customHeight="1" s="39">
      <c r="A170" s="54" t="inlineStr">
        <is>
          <t>STU0169</t>
        </is>
      </c>
      <c r="B170" s="55">
        <f>VLOOKUP(A170,Marks!$A$2:$B$1001,2,FALSE())</f>
        <v/>
      </c>
      <c r="C170" s="54">
        <f>VLOOKUP(A170,Marks!$A$2:$C$1001,3,FALSE())</f>
        <v/>
      </c>
      <c r="D170" s="54">
        <f>VLOOKUP(A170,Marks!$A$2:$D$1001,4,FALSE())</f>
        <v/>
      </c>
      <c r="E170" s="60" t="n">
        <v>45000</v>
      </c>
      <c r="F170" s="60" t="n">
        <v>33800</v>
      </c>
      <c r="G170" s="60">
        <f>E170-F170</f>
        <v/>
      </c>
      <c r="H170" s="59" t="n">
        <v>0</v>
      </c>
      <c r="I170" s="54">
        <f>H170&gt;=0.2</f>
        <v/>
      </c>
      <c r="J170" s="54" t="inlineStr">
        <is>
          <t>UPI</t>
        </is>
      </c>
      <c r="K170" s="57" t="n">
        <v>46147</v>
      </c>
      <c r="L170" s="58" t="n">
        <v>0.6354166666666666</v>
      </c>
      <c r="M170" s="57" t="n">
        <v>46310</v>
      </c>
      <c r="N170" s="54">
        <f>IF(AND(G170&gt;0,TODAY()&gt;M170),TODAY()-M170,0)</f>
        <v/>
      </c>
      <c r="O170" s="54">
        <f>IF(G170&lt;=0,"Paid",IF(N170&gt;0,"Overdue",IF(F170&gt;0,"Partial","Pending")))</f>
        <v/>
      </c>
      <c r="P170" s="54">
        <f>N170&gt;0</f>
        <v/>
      </c>
      <c r="Q170" s="60">
        <f>IF(P170,500,0)</f>
        <v/>
      </c>
      <c r="R170" s="60">
        <f>G170+Q170</f>
        <v/>
      </c>
      <c r="S170" s="61" t="n">
        <v>46245.78125</v>
      </c>
    </row>
    <row r="171" ht="15" customHeight="1" s="39">
      <c r="A171" s="54" t="inlineStr">
        <is>
          <t>STU0170</t>
        </is>
      </c>
      <c r="B171" s="55">
        <f>VLOOKUP(A171,Marks!$A$2:$B$1001,2,FALSE())</f>
        <v/>
      </c>
      <c r="C171" s="54">
        <f>VLOOKUP(A171,Marks!$A$2:$C$1001,3,FALSE())</f>
        <v/>
      </c>
      <c r="D171" s="54">
        <f>VLOOKUP(A171,Marks!$A$2:$D$1001,4,FALSE())</f>
        <v/>
      </c>
      <c r="E171" s="60" t="n">
        <v>37000</v>
      </c>
      <c r="F171" s="60" t="n">
        <v>37000</v>
      </c>
      <c r="G171" s="60">
        <f>E171-F171</f>
        <v/>
      </c>
      <c r="H171" s="59" t="n">
        <v>0</v>
      </c>
      <c r="I171" s="54">
        <f>H171&gt;=0.2</f>
        <v/>
      </c>
      <c r="J171" s="54" t="inlineStr">
        <is>
          <t>Credit Card</t>
        </is>
      </c>
      <c r="K171" s="57" t="n">
        <v>46219</v>
      </c>
      <c r="L171" s="58" t="n">
        <v>0.3333333333333333</v>
      </c>
      <c r="M171" s="57" t="n">
        <v>46127</v>
      </c>
      <c r="N171" s="54">
        <f>IF(AND(G171&gt;0,TODAY()&gt;M171),TODAY()-M171,0)</f>
        <v/>
      </c>
      <c r="O171" s="54">
        <f>IF(G171&lt;=0,"Paid",IF(N171&gt;0,"Overdue",IF(F171&gt;0,"Partial","Pending")))</f>
        <v/>
      </c>
      <c r="P171" s="54">
        <f>N171&gt;0</f>
        <v/>
      </c>
      <c r="Q171" s="60">
        <f>IF(P171,500,0)</f>
        <v/>
      </c>
      <c r="R171" s="60">
        <f>G171+Q171</f>
        <v/>
      </c>
      <c r="S171" s="61" t="n"/>
    </row>
    <row r="172" ht="15" customHeight="1" s="39">
      <c r="A172" s="54" t="inlineStr">
        <is>
          <t>STU0171</t>
        </is>
      </c>
      <c r="B172" s="55">
        <f>VLOOKUP(A172,Marks!$A$2:$B$1001,2,FALSE())</f>
        <v/>
      </c>
      <c r="C172" s="54">
        <f>VLOOKUP(A172,Marks!$A$2:$C$1001,3,FALSE())</f>
        <v/>
      </c>
      <c r="D172" s="54">
        <f>VLOOKUP(A172,Marks!$A$2:$D$1001,4,FALSE())</f>
        <v/>
      </c>
      <c r="E172" s="60" t="n">
        <v>36000</v>
      </c>
      <c r="F172" s="60" t="n">
        <v>9000</v>
      </c>
      <c r="G172" s="60">
        <f>E172-F172</f>
        <v/>
      </c>
      <c r="H172" s="59" t="n">
        <v>0.15</v>
      </c>
      <c r="I172" s="54">
        <f>H172&gt;=0.2</f>
        <v/>
      </c>
      <c r="J172" s="54" t="inlineStr">
        <is>
          <t>Debit Card</t>
        </is>
      </c>
      <c r="K172" s="57" t="n">
        <v>46113</v>
      </c>
      <c r="L172" s="58" t="n">
        <v>0.40625</v>
      </c>
      <c r="M172" s="57" t="n">
        <v>46402</v>
      </c>
      <c r="N172" s="54">
        <f>IF(AND(G172&gt;0,TODAY()&gt;M172),TODAY()-M172,0)</f>
        <v/>
      </c>
      <c r="O172" s="54">
        <f>IF(G172&lt;=0,"Paid",IF(N172&gt;0,"Overdue",IF(F172&gt;0,"Partial","Pending")))</f>
        <v/>
      </c>
      <c r="P172" s="54">
        <f>N172&gt;0</f>
        <v/>
      </c>
      <c r="Q172" s="60">
        <f>IF(P172,500,0)</f>
        <v/>
      </c>
      <c r="R172" s="60">
        <f>G172+Q172</f>
        <v/>
      </c>
      <c r="S172" s="61" t="n">
        <v>46260.375</v>
      </c>
    </row>
    <row r="173" ht="15" customHeight="1" s="39">
      <c r="A173" s="54" t="inlineStr">
        <is>
          <t>STU0172</t>
        </is>
      </c>
      <c r="B173" s="55">
        <f>VLOOKUP(A173,Marks!$A$2:$B$1001,2,FALSE())</f>
        <v/>
      </c>
      <c r="C173" s="54">
        <f>VLOOKUP(A173,Marks!$A$2:$C$1001,3,FALSE())</f>
        <v/>
      </c>
      <c r="D173" s="54">
        <f>VLOOKUP(A173,Marks!$A$2:$D$1001,4,FALSE())</f>
        <v/>
      </c>
      <c r="E173" s="60" t="n">
        <v>36500</v>
      </c>
      <c r="F173" s="60" t="n">
        <v>36500</v>
      </c>
      <c r="G173" s="60">
        <f>E173-F173</f>
        <v/>
      </c>
      <c r="H173" s="59" t="n">
        <v>0.05</v>
      </c>
      <c r="I173" s="54">
        <f>H173&gt;=0.2</f>
        <v/>
      </c>
      <c r="J173" s="54" t="inlineStr">
        <is>
          <t>Debit Card</t>
        </is>
      </c>
      <c r="K173" s="57" t="n">
        <v>46195</v>
      </c>
      <c r="L173" s="58" t="n">
        <v>0.5625</v>
      </c>
      <c r="M173" s="57" t="n">
        <v>46218</v>
      </c>
      <c r="N173" s="54">
        <f>IF(AND(G173&gt;0,TODAY()&gt;M173),TODAY()-M173,0)</f>
        <v/>
      </c>
      <c r="O173" s="54">
        <f>IF(G173&lt;=0,"Paid",IF(N173&gt;0,"Overdue",IF(F173&gt;0,"Partial","Pending")))</f>
        <v/>
      </c>
      <c r="P173" s="54">
        <f>N173&gt;0</f>
        <v/>
      </c>
      <c r="Q173" s="60">
        <f>IF(P173,500,0)</f>
        <v/>
      </c>
      <c r="R173" s="60">
        <f>G173+Q173</f>
        <v/>
      </c>
      <c r="S173" s="61" t="n"/>
    </row>
    <row r="174" ht="15" customHeight="1" s="39">
      <c r="A174" s="54" t="inlineStr">
        <is>
          <t>STU0173</t>
        </is>
      </c>
      <c r="B174" s="55">
        <f>VLOOKUP(A174,Marks!$A$2:$B$1001,2,FALSE())</f>
        <v/>
      </c>
      <c r="C174" s="54">
        <f>VLOOKUP(A174,Marks!$A$2:$C$1001,3,FALSE())</f>
        <v/>
      </c>
      <c r="D174" s="54">
        <f>VLOOKUP(A174,Marks!$A$2:$D$1001,4,FALSE())</f>
        <v/>
      </c>
      <c r="E174" s="60" t="n">
        <v>25000</v>
      </c>
      <c r="F174" s="60" t="n">
        <v>12500</v>
      </c>
      <c r="G174" s="60">
        <f>E174-F174</f>
        <v/>
      </c>
      <c r="H174" s="59" t="n">
        <v>0.2</v>
      </c>
      <c r="I174" s="54">
        <f>H174&gt;=0.2</f>
        <v/>
      </c>
      <c r="J174" s="54" t="inlineStr">
        <is>
          <t>Debit Card</t>
        </is>
      </c>
      <c r="K174" s="57" t="n">
        <v>46234</v>
      </c>
      <c r="L174" s="58" t="n">
        <v>0.5729166666666666</v>
      </c>
      <c r="M174" s="57" t="n">
        <v>46218</v>
      </c>
      <c r="N174" s="54">
        <f>IF(AND(G174&gt;0,TODAY()&gt;M174),TODAY()-M174,0)</f>
        <v/>
      </c>
      <c r="O174" s="54">
        <f>IF(G174&lt;=0,"Paid",IF(N174&gt;0,"Overdue",IF(F174&gt;0,"Partial","Pending")))</f>
        <v/>
      </c>
      <c r="P174" s="54">
        <f>N174&gt;0</f>
        <v/>
      </c>
      <c r="Q174" s="60">
        <f>IF(P174,500,0)</f>
        <v/>
      </c>
      <c r="R174" s="60">
        <f>G174+Q174</f>
        <v/>
      </c>
      <c r="S174" s="61" t="n">
        <v>46252.38541666666</v>
      </c>
    </row>
    <row r="175" ht="15" customHeight="1" s="39">
      <c r="A175" s="54" t="inlineStr">
        <is>
          <t>STU0174</t>
        </is>
      </c>
      <c r="B175" s="55">
        <f>VLOOKUP(A175,Marks!$A$2:$B$1001,2,FALSE())</f>
        <v/>
      </c>
      <c r="C175" s="54">
        <f>VLOOKUP(A175,Marks!$A$2:$C$1001,3,FALSE())</f>
        <v/>
      </c>
      <c r="D175" s="54">
        <f>VLOOKUP(A175,Marks!$A$2:$D$1001,4,FALSE())</f>
        <v/>
      </c>
      <c r="E175" s="60" t="n">
        <v>39000</v>
      </c>
      <c r="F175" s="60" t="n">
        <v>39000</v>
      </c>
      <c r="G175" s="60">
        <f>E175-F175</f>
        <v/>
      </c>
      <c r="H175" s="59" t="n">
        <v>0.1</v>
      </c>
      <c r="I175" s="54">
        <f>H175&gt;=0.2</f>
        <v/>
      </c>
      <c r="J175" s="54" t="inlineStr">
        <is>
          <t>Cheque</t>
        </is>
      </c>
      <c r="K175" s="57" t="n">
        <v>46152</v>
      </c>
      <c r="L175" s="58" t="n">
        <v>0.4270833333333333</v>
      </c>
      <c r="M175" s="57" t="n">
        <v>46218</v>
      </c>
      <c r="N175" s="54">
        <f>IF(AND(G175&gt;0,TODAY()&gt;M175),TODAY()-M175,0)</f>
        <v/>
      </c>
      <c r="O175" s="54">
        <f>IF(G175&lt;=0,"Paid",IF(N175&gt;0,"Overdue",IF(F175&gt;0,"Partial","Pending")))</f>
        <v/>
      </c>
      <c r="P175" s="54">
        <f>N175&gt;0</f>
        <v/>
      </c>
      <c r="Q175" s="60">
        <f>IF(P175,500,0)</f>
        <v/>
      </c>
      <c r="R175" s="60">
        <f>G175+Q175</f>
        <v/>
      </c>
      <c r="S175" s="61" t="n"/>
    </row>
    <row r="176" ht="15" customHeight="1" s="39">
      <c r="A176" s="54" t="inlineStr">
        <is>
          <t>STU0175</t>
        </is>
      </c>
      <c r="B176" s="55">
        <f>VLOOKUP(A176,Marks!$A$2:$B$1001,2,FALSE())</f>
        <v/>
      </c>
      <c r="C176" s="54">
        <f>VLOOKUP(A176,Marks!$A$2:$C$1001,3,FALSE())</f>
        <v/>
      </c>
      <c r="D176" s="54">
        <f>VLOOKUP(A176,Marks!$A$2:$D$1001,4,FALSE())</f>
        <v/>
      </c>
      <c r="E176" s="60" t="n">
        <v>29500</v>
      </c>
      <c r="F176" s="60" t="n">
        <v>29500</v>
      </c>
      <c r="G176" s="60">
        <f>E176-F176</f>
        <v/>
      </c>
      <c r="H176" s="59" t="n">
        <v>0</v>
      </c>
      <c r="I176" s="54">
        <f>H176&gt;=0.2</f>
        <v/>
      </c>
      <c r="J176" s="54" t="inlineStr">
        <is>
          <t>Credit Card</t>
        </is>
      </c>
      <c r="K176" s="57" t="n">
        <v>46199</v>
      </c>
      <c r="L176" s="58" t="n">
        <v>0.40625</v>
      </c>
      <c r="M176" s="57" t="n">
        <v>46402</v>
      </c>
      <c r="N176" s="54">
        <f>IF(AND(G176&gt;0,TODAY()&gt;M176),TODAY()-M176,0)</f>
        <v/>
      </c>
      <c r="O176" s="54">
        <f>IF(G176&lt;=0,"Paid",IF(N176&gt;0,"Overdue",IF(F176&gt;0,"Partial","Pending")))</f>
        <v/>
      </c>
      <c r="P176" s="54">
        <f>N176&gt;0</f>
        <v/>
      </c>
      <c r="Q176" s="60">
        <f>IF(P176,500,0)</f>
        <v/>
      </c>
      <c r="R176" s="60">
        <f>G176+Q176</f>
        <v/>
      </c>
      <c r="S176" s="61" t="n"/>
    </row>
    <row r="177" ht="15" customHeight="1" s="39">
      <c r="A177" s="54" t="inlineStr">
        <is>
          <t>STU0176</t>
        </is>
      </c>
      <c r="B177" s="55">
        <f>VLOOKUP(A177,Marks!$A$2:$B$1001,2,FALSE())</f>
        <v/>
      </c>
      <c r="C177" s="54">
        <f>VLOOKUP(A177,Marks!$A$2:$C$1001,3,FALSE())</f>
        <v/>
      </c>
      <c r="D177" s="54">
        <f>VLOOKUP(A177,Marks!$A$2:$D$1001,4,FALSE())</f>
        <v/>
      </c>
      <c r="E177" s="60" t="n">
        <v>20000</v>
      </c>
      <c r="F177" s="60" t="n">
        <v>10000</v>
      </c>
      <c r="G177" s="60">
        <f>E177-F177</f>
        <v/>
      </c>
      <c r="H177" s="59" t="n">
        <v>0.15</v>
      </c>
      <c r="I177" s="54">
        <f>H177&gt;=0.2</f>
        <v/>
      </c>
      <c r="J177" s="54" t="inlineStr">
        <is>
          <t>Online Transfer</t>
        </is>
      </c>
      <c r="K177" s="57" t="n">
        <v>46227</v>
      </c>
      <c r="L177" s="58" t="n">
        <v>0.6666666666666666</v>
      </c>
      <c r="M177" s="57" t="n">
        <v>46310</v>
      </c>
      <c r="N177" s="54">
        <f>IF(AND(G177&gt;0,TODAY()&gt;M177),TODAY()-M177,0)</f>
        <v/>
      </c>
      <c r="O177" s="54">
        <f>IF(G177&lt;=0,"Paid",IF(N177&gt;0,"Overdue",IF(F177&gt;0,"Partial","Pending")))</f>
        <v/>
      </c>
      <c r="P177" s="54">
        <f>N177&gt;0</f>
        <v/>
      </c>
      <c r="Q177" s="60">
        <f>IF(P177,500,0)</f>
        <v/>
      </c>
      <c r="R177" s="60">
        <f>G177+Q177</f>
        <v/>
      </c>
      <c r="S177" s="61" t="n">
        <v>46262.44791666666</v>
      </c>
    </row>
    <row r="178" ht="15" customHeight="1" s="39">
      <c r="A178" s="54" t="inlineStr">
        <is>
          <t>STU0177</t>
        </is>
      </c>
      <c r="B178" s="55">
        <f>VLOOKUP(A178,Marks!$A$2:$B$1001,2,FALSE())</f>
        <v/>
      </c>
      <c r="C178" s="54">
        <f>VLOOKUP(A178,Marks!$A$2:$C$1001,3,FALSE())</f>
        <v/>
      </c>
      <c r="D178" s="54">
        <f>VLOOKUP(A178,Marks!$A$2:$D$1001,4,FALSE())</f>
        <v/>
      </c>
      <c r="E178" s="60" t="n">
        <v>36000</v>
      </c>
      <c r="F178" s="60" t="n">
        <v>9000</v>
      </c>
      <c r="G178" s="60">
        <f>E178-F178</f>
        <v/>
      </c>
      <c r="H178" s="59" t="n">
        <v>0</v>
      </c>
      <c r="I178" s="54">
        <f>H178&gt;=0.2</f>
        <v/>
      </c>
      <c r="J178" s="54" t="inlineStr">
        <is>
          <t>UPI</t>
        </is>
      </c>
      <c r="K178" s="57" t="n">
        <v>46254</v>
      </c>
      <c r="L178" s="58" t="n">
        <v>0.625</v>
      </c>
      <c r="M178" s="57" t="n">
        <v>46310</v>
      </c>
      <c r="N178" s="54">
        <f>IF(AND(G178&gt;0,TODAY()&gt;M178),TODAY()-M178,0)</f>
        <v/>
      </c>
      <c r="O178" s="54">
        <f>IF(G178&lt;=0,"Paid",IF(N178&gt;0,"Overdue",IF(F178&gt;0,"Partial","Pending")))</f>
        <v/>
      </c>
      <c r="P178" s="54">
        <f>N178&gt;0</f>
        <v/>
      </c>
      <c r="Q178" s="60">
        <f>IF(P178,500,0)</f>
        <v/>
      </c>
      <c r="R178" s="60">
        <f>G178+Q178</f>
        <v/>
      </c>
      <c r="S178" s="61" t="n">
        <v>46250.5625</v>
      </c>
    </row>
    <row r="179" ht="15" customHeight="1" s="39">
      <c r="A179" s="54" t="inlineStr">
        <is>
          <t>STU0178</t>
        </is>
      </c>
      <c r="B179" s="55">
        <f>VLOOKUP(A179,Marks!$A$2:$B$1001,2,FALSE())</f>
        <v/>
      </c>
      <c r="C179" s="54">
        <f>VLOOKUP(A179,Marks!$A$2:$C$1001,3,FALSE())</f>
        <v/>
      </c>
      <c r="D179" s="54">
        <f>VLOOKUP(A179,Marks!$A$2:$D$1001,4,FALSE())</f>
        <v/>
      </c>
      <c r="E179" s="60" t="n">
        <v>38500</v>
      </c>
      <c r="F179" s="60" t="n">
        <v>19200</v>
      </c>
      <c r="G179" s="60">
        <f>E179-F179</f>
        <v/>
      </c>
      <c r="H179" s="59" t="n">
        <v>0</v>
      </c>
      <c r="I179" s="54">
        <f>H179&gt;=0.2</f>
        <v/>
      </c>
      <c r="J179" s="54" t="inlineStr">
        <is>
          <t>Online Transfer</t>
        </is>
      </c>
      <c r="K179" s="57" t="n">
        <v>46261</v>
      </c>
      <c r="L179" s="58" t="n">
        <v>0.34375</v>
      </c>
      <c r="M179" s="57" t="n">
        <v>46218</v>
      </c>
      <c r="N179" s="54">
        <f>IF(AND(G179&gt;0,TODAY()&gt;M179),TODAY()-M179,0)</f>
        <v/>
      </c>
      <c r="O179" s="54">
        <f>IF(G179&lt;=0,"Paid",IF(N179&gt;0,"Overdue",IF(F179&gt;0,"Partial","Pending")))</f>
        <v/>
      </c>
      <c r="P179" s="54">
        <f>N179&gt;0</f>
        <v/>
      </c>
      <c r="Q179" s="60">
        <f>IF(P179,500,0)</f>
        <v/>
      </c>
      <c r="R179" s="60">
        <f>G179+Q179</f>
        <v/>
      </c>
      <c r="S179" s="61" t="n">
        <v>46239.69791666666</v>
      </c>
    </row>
    <row r="180" ht="15" customHeight="1" s="39">
      <c r="A180" s="54" t="inlineStr">
        <is>
          <t>STU0179</t>
        </is>
      </c>
      <c r="B180" s="55">
        <f>VLOOKUP(A180,Marks!$A$2:$B$1001,2,FALSE())</f>
        <v/>
      </c>
      <c r="C180" s="54">
        <f>VLOOKUP(A180,Marks!$A$2:$C$1001,3,FALSE())</f>
        <v/>
      </c>
      <c r="D180" s="54">
        <f>VLOOKUP(A180,Marks!$A$2:$D$1001,4,FALSE())</f>
        <v/>
      </c>
      <c r="E180" s="60" t="n">
        <v>35000</v>
      </c>
      <c r="F180" s="60" t="n">
        <v>17500</v>
      </c>
      <c r="G180" s="60">
        <f>E180-F180</f>
        <v/>
      </c>
      <c r="H180" s="59" t="n">
        <v>0.25</v>
      </c>
      <c r="I180" s="54">
        <f>H180&gt;=0.2</f>
        <v/>
      </c>
      <c r="J180" s="54" t="inlineStr">
        <is>
          <t>UPI</t>
        </is>
      </c>
      <c r="K180" s="57" t="n">
        <v>46154</v>
      </c>
      <c r="L180" s="58" t="n">
        <v>0.3854166666666667</v>
      </c>
      <c r="M180" s="57" t="n">
        <v>46310</v>
      </c>
      <c r="N180" s="54">
        <f>IF(AND(G180&gt;0,TODAY()&gt;M180),TODAY()-M180,0)</f>
        <v/>
      </c>
      <c r="O180" s="54">
        <f>IF(G180&lt;=0,"Paid",IF(N180&gt;0,"Overdue",IF(F180&gt;0,"Partial","Pending")))</f>
        <v/>
      </c>
      <c r="P180" s="54">
        <f>N180&gt;0</f>
        <v/>
      </c>
      <c r="Q180" s="60">
        <f>IF(P180,500,0)</f>
        <v/>
      </c>
      <c r="R180" s="60">
        <f>G180+Q180</f>
        <v/>
      </c>
      <c r="S180" s="61" t="n">
        <v>46261.38541666666</v>
      </c>
    </row>
    <row r="181" ht="15" customHeight="1" s="39">
      <c r="A181" s="54" t="inlineStr">
        <is>
          <t>STU0180</t>
        </is>
      </c>
      <c r="B181" s="55">
        <f>VLOOKUP(A181,Marks!$A$2:$B$1001,2,FALSE())</f>
        <v/>
      </c>
      <c r="C181" s="54">
        <f>VLOOKUP(A181,Marks!$A$2:$C$1001,3,FALSE())</f>
        <v/>
      </c>
      <c r="D181" s="54">
        <f>VLOOKUP(A181,Marks!$A$2:$D$1001,4,FALSE())</f>
        <v/>
      </c>
      <c r="E181" s="60" t="n">
        <v>16000</v>
      </c>
      <c r="F181" s="60" t="n">
        <v>16000</v>
      </c>
      <c r="G181" s="60">
        <f>E181-F181</f>
        <v/>
      </c>
      <c r="H181" s="59" t="n">
        <v>0.05</v>
      </c>
      <c r="I181" s="54">
        <f>H181&gt;=0.2</f>
        <v/>
      </c>
      <c r="J181" s="54" t="inlineStr">
        <is>
          <t>Online Transfer</t>
        </is>
      </c>
      <c r="K181" s="57" t="n">
        <v>46166</v>
      </c>
      <c r="L181" s="58" t="n">
        <v>0.4166666666666667</v>
      </c>
      <c r="M181" s="57" t="n">
        <v>46218</v>
      </c>
      <c r="N181" s="54">
        <f>IF(AND(G181&gt;0,TODAY()&gt;M181),TODAY()-M181,0)</f>
        <v/>
      </c>
      <c r="O181" s="54">
        <f>IF(G181&lt;=0,"Paid",IF(N181&gt;0,"Overdue",IF(F181&gt;0,"Partial","Pending")))</f>
        <v/>
      </c>
      <c r="P181" s="54">
        <f>N181&gt;0</f>
        <v/>
      </c>
      <c r="Q181" s="60">
        <f>IF(P181,500,0)</f>
        <v/>
      </c>
      <c r="R181" s="60">
        <f>G181+Q181</f>
        <v/>
      </c>
      <c r="S181" s="61" t="n"/>
    </row>
    <row r="182" ht="15" customHeight="1" s="39">
      <c r="A182" s="54" t="inlineStr">
        <is>
          <t>STU0181</t>
        </is>
      </c>
      <c r="B182" s="55">
        <f>VLOOKUP(A182,Marks!$A$2:$B$1001,2,FALSE())</f>
        <v/>
      </c>
      <c r="C182" s="54">
        <f>VLOOKUP(A182,Marks!$A$2:$C$1001,3,FALSE())</f>
        <v/>
      </c>
      <c r="D182" s="54">
        <f>VLOOKUP(A182,Marks!$A$2:$D$1001,4,FALSE())</f>
        <v/>
      </c>
      <c r="E182" s="60" t="n">
        <v>25500</v>
      </c>
      <c r="F182" s="60" t="n">
        <v>12800</v>
      </c>
      <c r="G182" s="60">
        <f>E182-F182</f>
        <v/>
      </c>
      <c r="H182" s="59" t="n">
        <v>0</v>
      </c>
      <c r="I182" s="54">
        <f>H182&gt;=0.2</f>
        <v/>
      </c>
      <c r="J182" s="54" t="inlineStr">
        <is>
          <t>Credit Card</t>
        </is>
      </c>
      <c r="K182" s="57" t="n">
        <v>46242</v>
      </c>
      <c r="L182" s="58" t="n">
        <v>0.7083333333333334</v>
      </c>
      <c r="M182" s="57" t="n">
        <v>46218</v>
      </c>
      <c r="N182" s="54">
        <f>IF(AND(G182&gt;0,TODAY()&gt;M182),TODAY()-M182,0)</f>
        <v/>
      </c>
      <c r="O182" s="54">
        <f>IF(G182&lt;=0,"Paid",IF(N182&gt;0,"Overdue",IF(F182&gt;0,"Partial","Pending")))</f>
        <v/>
      </c>
      <c r="P182" s="54">
        <f>N182&gt;0</f>
        <v/>
      </c>
      <c r="Q182" s="60">
        <f>IF(P182,500,0)</f>
        <v/>
      </c>
      <c r="R182" s="60">
        <f>G182+Q182</f>
        <v/>
      </c>
      <c r="S182" s="61" t="n">
        <v>46265.46875</v>
      </c>
    </row>
    <row r="183" ht="15" customHeight="1" s="39">
      <c r="A183" s="54" t="inlineStr">
        <is>
          <t>STU0182</t>
        </is>
      </c>
      <c r="B183" s="55">
        <f>VLOOKUP(A183,Marks!$A$2:$B$1001,2,FALSE())</f>
        <v/>
      </c>
      <c r="C183" s="54">
        <f>VLOOKUP(A183,Marks!$A$2:$C$1001,3,FALSE())</f>
        <v/>
      </c>
      <c r="D183" s="54">
        <f>VLOOKUP(A183,Marks!$A$2:$D$1001,4,FALSE())</f>
        <v/>
      </c>
      <c r="E183" s="60" t="n">
        <v>34000</v>
      </c>
      <c r="F183" s="60" t="n">
        <v>34000</v>
      </c>
      <c r="G183" s="60">
        <f>E183-F183</f>
        <v/>
      </c>
      <c r="H183" s="59" t="n">
        <v>0.15</v>
      </c>
      <c r="I183" s="54">
        <f>H183&gt;=0.2</f>
        <v/>
      </c>
      <c r="J183" s="54" t="inlineStr">
        <is>
          <t>Debit Card</t>
        </is>
      </c>
      <c r="K183" s="57" t="n">
        <v>46255</v>
      </c>
      <c r="L183" s="58" t="n">
        <v>0.3333333333333333</v>
      </c>
      <c r="M183" s="57" t="n">
        <v>46310</v>
      </c>
      <c r="N183" s="54">
        <f>IF(AND(G183&gt;0,TODAY()&gt;M183),TODAY()-M183,0)</f>
        <v/>
      </c>
      <c r="O183" s="54">
        <f>IF(G183&lt;=0,"Paid",IF(N183&gt;0,"Overdue",IF(F183&gt;0,"Partial","Pending")))</f>
        <v/>
      </c>
      <c r="P183" s="54">
        <f>N183&gt;0</f>
        <v/>
      </c>
      <c r="Q183" s="60">
        <f>IF(P183,500,0)</f>
        <v/>
      </c>
      <c r="R183" s="60">
        <f>G183+Q183</f>
        <v/>
      </c>
      <c r="S183" s="61" t="n"/>
    </row>
    <row r="184" ht="15" customHeight="1" s="39">
      <c r="A184" s="54" t="inlineStr">
        <is>
          <t>STU0183</t>
        </is>
      </c>
      <c r="B184" s="55">
        <f>VLOOKUP(A184,Marks!$A$2:$B$1001,2,FALSE())</f>
        <v/>
      </c>
      <c r="C184" s="54">
        <f>VLOOKUP(A184,Marks!$A$2:$C$1001,3,FALSE())</f>
        <v/>
      </c>
      <c r="D184" s="54">
        <f>VLOOKUP(A184,Marks!$A$2:$D$1001,4,FALSE())</f>
        <v/>
      </c>
      <c r="E184" s="60" t="n">
        <v>24000</v>
      </c>
      <c r="F184" s="60" t="n">
        <v>12000</v>
      </c>
      <c r="G184" s="60">
        <f>E184-F184</f>
        <v/>
      </c>
      <c r="H184" s="59" t="n">
        <v>0.05</v>
      </c>
      <c r="I184" s="54">
        <f>H184&gt;=0.2</f>
        <v/>
      </c>
      <c r="J184" s="54" t="inlineStr">
        <is>
          <t>Credit Card</t>
        </is>
      </c>
      <c r="K184" s="57" t="n">
        <v>46144</v>
      </c>
      <c r="L184" s="58" t="n">
        <v>0.4895833333333333</v>
      </c>
      <c r="M184" s="57" t="n">
        <v>46402</v>
      </c>
      <c r="N184" s="54">
        <f>IF(AND(G184&gt;0,TODAY()&gt;M184),TODAY()-M184,0)</f>
        <v/>
      </c>
      <c r="O184" s="54">
        <f>IF(G184&lt;=0,"Paid",IF(N184&gt;0,"Overdue",IF(F184&gt;0,"Partial","Pending")))</f>
        <v/>
      </c>
      <c r="P184" s="54">
        <f>N184&gt;0</f>
        <v/>
      </c>
      <c r="Q184" s="60">
        <f>IF(P184,500,0)</f>
        <v/>
      </c>
      <c r="R184" s="60">
        <f>G184+Q184</f>
        <v/>
      </c>
      <c r="S184" s="61" t="n">
        <v>46254.39583333334</v>
      </c>
    </row>
    <row r="185" ht="15" customHeight="1" s="39">
      <c r="A185" s="54" t="inlineStr">
        <is>
          <t>STU0184</t>
        </is>
      </c>
      <c r="B185" s="55">
        <f>VLOOKUP(A185,Marks!$A$2:$B$1001,2,FALSE())</f>
        <v/>
      </c>
      <c r="C185" s="54">
        <f>VLOOKUP(A185,Marks!$A$2:$C$1001,3,FALSE())</f>
        <v/>
      </c>
      <c r="D185" s="54">
        <f>VLOOKUP(A185,Marks!$A$2:$D$1001,4,FALSE())</f>
        <v/>
      </c>
      <c r="E185" s="60" t="n">
        <v>32500</v>
      </c>
      <c r="F185" s="60" t="n">
        <v>8100</v>
      </c>
      <c r="G185" s="60">
        <f>E185-F185</f>
        <v/>
      </c>
      <c r="H185" s="59" t="n">
        <v>0.1</v>
      </c>
      <c r="I185" s="54">
        <f>H185&gt;=0.2</f>
        <v/>
      </c>
      <c r="J185" s="54" t="inlineStr">
        <is>
          <t>Credit Card</t>
        </is>
      </c>
      <c r="K185" s="57" t="n">
        <v>46132</v>
      </c>
      <c r="L185" s="58" t="n">
        <v>0.6979166666666666</v>
      </c>
      <c r="M185" s="57" t="n">
        <v>46127</v>
      </c>
      <c r="N185" s="54">
        <f>IF(AND(G185&gt;0,TODAY()&gt;M185),TODAY()-M185,0)</f>
        <v/>
      </c>
      <c r="O185" s="54">
        <f>IF(G185&lt;=0,"Paid",IF(N185&gt;0,"Overdue",IF(F185&gt;0,"Partial","Pending")))</f>
        <v/>
      </c>
      <c r="P185" s="54">
        <f>N185&gt;0</f>
        <v/>
      </c>
      <c r="Q185" s="60">
        <f>IF(P185,500,0)</f>
        <v/>
      </c>
      <c r="R185" s="60">
        <f>G185+Q185</f>
        <v/>
      </c>
      <c r="S185" s="61" t="n">
        <v>46259.59375</v>
      </c>
    </row>
    <row r="186" ht="15" customHeight="1" s="39">
      <c r="A186" s="54" t="inlineStr">
        <is>
          <t>STU0185</t>
        </is>
      </c>
      <c r="B186" s="55">
        <f>VLOOKUP(A186,Marks!$A$2:$B$1001,2,FALSE())</f>
        <v/>
      </c>
      <c r="C186" s="54">
        <f>VLOOKUP(A186,Marks!$A$2:$C$1001,3,FALSE())</f>
        <v/>
      </c>
      <c r="D186" s="54">
        <f>VLOOKUP(A186,Marks!$A$2:$D$1001,4,FALSE())</f>
        <v/>
      </c>
      <c r="E186" s="60" t="n">
        <v>31500</v>
      </c>
      <c r="F186" s="60" t="n">
        <v>31500</v>
      </c>
      <c r="G186" s="60">
        <f>E186-F186</f>
        <v/>
      </c>
      <c r="H186" s="59" t="n">
        <v>0</v>
      </c>
      <c r="I186" s="54">
        <f>H186&gt;=0.2</f>
        <v/>
      </c>
      <c r="J186" s="54" t="inlineStr">
        <is>
          <t>Credit Card</t>
        </is>
      </c>
      <c r="K186" s="57" t="n">
        <v>46254</v>
      </c>
      <c r="L186" s="58" t="n">
        <v>0.6979166666666666</v>
      </c>
      <c r="M186" s="57" t="n">
        <v>46402</v>
      </c>
      <c r="N186" s="54">
        <f>IF(AND(G186&gt;0,TODAY()&gt;M186),TODAY()-M186,0)</f>
        <v/>
      </c>
      <c r="O186" s="54">
        <f>IF(G186&lt;=0,"Paid",IF(N186&gt;0,"Overdue",IF(F186&gt;0,"Partial","Pending")))</f>
        <v/>
      </c>
      <c r="P186" s="54">
        <f>N186&gt;0</f>
        <v/>
      </c>
      <c r="Q186" s="60">
        <f>IF(P186,500,0)</f>
        <v/>
      </c>
      <c r="R186" s="60">
        <f>G186+Q186</f>
        <v/>
      </c>
      <c r="S186" s="61" t="n"/>
    </row>
    <row r="187" ht="15" customHeight="1" s="39">
      <c r="A187" s="54" t="inlineStr">
        <is>
          <t>STU0186</t>
        </is>
      </c>
      <c r="B187" s="55">
        <f>VLOOKUP(A187,Marks!$A$2:$B$1001,2,FALSE())</f>
        <v/>
      </c>
      <c r="C187" s="54">
        <f>VLOOKUP(A187,Marks!$A$2:$C$1001,3,FALSE())</f>
        <v/>
      </c>
      <c r="D187" s="54">
        <f>VLOOKUP(A187,Marks!$A$2:$D$1001,4,FALSE())</f>
        <v/>
      </c>
      <c r="E187" s="60" t="n">
        <v>40000</v>
      </c>
      <c r="F187" s="60" t="n">
        <v>0</v>
      </c>
      <c r="G187" s="60">
        <f>E187-F187</f>
        <v/>
      </c>
      <c r="H187" s="59" t="n">
        <v>0</v>
      </c>
      <c r="I187" s="54">
        <f>H187&gt;=0.2</f>
        <v/>
      </c>
      <c r="J187" s="54" t="inlineStr">
        <is>
          <t>Online Transfer</t>
        </is>
      </c>
      <c r="K187" s="57" t="n"/>
      <c r="L187" s="58" t="n"/>
      <c r="M187" s="57" t="n">
        <v>46127</v>
      </c>
      <c r="N187" s="54">
        <f>IF(AND(G187&gt;0,TODAY()&gt;M187),TODAY()-M187,0)</f>
        <v/>
      </c>
      <c r="O187" s="54">
        <f>IF(G187&lt;=0,"Paid",IF(N187&gt;0,"Overdue",IF(F187&gt;0,"Partial","Pending")))</f>
        <v/>
      </c>
      <c r="P187" s="54">
        <f>N187&gt;0</f>
        <v/>
      </c>
      <c r="Q187" s="60">
        <f>IF(P187,500,0)</f>
        <v/>
      </c>
      <c r="R187" s="60">
        <f>G187+Q187</f>
        <v/>
      </c>
      <c r="S187" s="61" t="n">
        <v>46246.67708333334</v>
      </c>
    </row>
    <row r="188" ht="15" customHeight="1" s="39">
      <c r="A188" s="54" t="inlineStr">
        <is>
          <t>STU0187</t>
        </is>
      </c>
      <c r="B188" s="55">
        <f>VLOOKUP(A188,Marks!$A$2:$B$1001,2,FALSE())</f>
        <v/>
      </c>
      <c r="C188" s="54">
        <f>VLOOKUP(A188,Marks!$A$2:$C$1001,3,FALSE())</f>
        <v/>
      </c>
      <c r="D188" s="54">
        <f>VLOOKUP(A188,Marks!$A$2:$D$1001,4,FALSE())</f>
        <v/>
      </c>
      <c r="E188" s="60" t="n">
        <v>43500</v>
      </c>
      <c r="F188" s="60" t="n">
        <v>10900</v>
      </c>
      <c r="G188" s="60">
        <f>E188-F188</f>
        <v/>
      </c>
      <c r="H188" s="59" t="n">
        <v>0.25</v>
      </c>
      <c r="I188" s="54">
        <f>H188&gt;=0.2</f>
        <v/>
      </c>
      <c r="J188" s="54" t="inlineStr">
        <is>
          <t>Debit Card</t>
        </is>
      </c>
      <c r="K188" s="57" t="n">
        <v>46250</v>
      </c>
      <c r="L188" s="58" t="n">
        <v>0.4791666666666667</v>
      </c>
      <c r="M188" s="57" t="n">
        <v>46127</v>
      </c>
      <c r="N188" s="54">
        <f>IF(AND(G188&gt;0,TODAY()&gt;M188),TODAY()-M188,0)</f>
        <v/>
      </c>
      <c r="O188" s="54">
        <f>IF(G188&lt;=0,"Paid",IF(N188&gt;0,"Overdue",IF(F188&gt;0,"Partial","Pending")))</f>
        <v/>
      </c>
      <c r="P188" s="54">
        <f>N188&gt;0</f>
        <v/>
      </c>
      <c r="Q188" s="60">
        <f>IF(P188,500,0)</f>
        <v/>
      </c>
      <c r="R188" s="60">
        <f>G188+Q188</f>
        <v/>
      </c>
      <c r="S188" s="61" t="n">
        <v>46251.67708333334</v>
      </c>
    </row>
    <row r="189" ht="15" customHeight="1" s="39">
      <c r="A189" s="54" t="inlineStr">
        <is>
          <t>STU0188</t>
        </is>
      </c>
      <c r="B189" s="55">
        <f>VLOOKUP(A189,Marks!$A$2:$B$1001,2,FALSE())</f>
        <v/>
      </c>
      <c r="C189" s="54">
        <f>VLOOKUP(A189,Marks!$A$2:$C$1001,3,FALSE())</f>
        <v/>
      </c>
      <c r="D189" s="54">
        <f>VLOOKUP(A189,Marks!$A$2:$D$1001,4,FALSE())</f>
        <v/>
      </c>
      <c r="E189" s="60" t="n">
        <v>39500</v>
      </c>
      <c r="F189" s="60" t="n">
        <v>9900</v>
      </c>
      <c r="G189" s="60">
        <f>E189-F189</f>
        <v/>
      </c>
      <c r="H189" s="59" t="n">
        <v>0</v>
      </c>
      <c r="I189" s="54">
        <f>H189&gt;=0.2</f>
        <v/>
      </c>
      <c r="J189" s="54" t="inlineStr">
        <is>
          <t>Debit Card</t>
        </is>
      </c>
      <c r="K189" s="57" t="n">
        <v>46260</v>
      </c>
      <c r="L189" s="58" t="n">
        <v>0.6354166666666666</v>
      </c>
      <c r="M189" s="57" t="n">
        <v>46218</v>
      </c>
      <c r="N189" s="54">
        <f>IF(AND(G189&gt;0,TODAY()&gt;M189),TODAY()-M189,0)</f>
        <v/>
      </c>
      <c r="O189" s="54">
        <f>IF(G189&lt;=0,"Paid",IF(N189&gt;0,"Overdue",IF(F189&gt;0,"Partial","Pending")))</f>
        <v/>
      </c>
      <c r="P189" s="54">
        <f>N189&gt;0</f>
        <v/>
      </c>
      <c r="Q189" s="60">
        <f>IF(P189,500,0)</f>
        <v/>
      </c>
      <c r="R189" s="60">
        <f>G189+Q189</f>
        <v/>
      </c>
      <c r="S189" s="61" t="n">
        <v>46247.51041666666</v>
      </c>
    </row>
    <row r="190" ht="15" customHeight="1" s="39">
      <c r="A190" s="54" t="inlineStr">
        <is>
          <t>STU0189</t>
        </is>
      </c>
      <c r="B190" s="55">
        <f>VLOOKUP(A190,Marks!$A$2:$B$1001,2,FALSE())</f>
        <v/>
      </c>
      <c r="C190" s="54">
        <f>VLOOKUP(A190,Marks!$A$2:$C$1001,3,FALSE())</f>
        <v/>
      </c>
      <c r="D190" s="54">
        <f>VLOOKUP(A190,Marks!$A$2:$D$1001,4,FALSE())</f>
        <v/>
      </c>
      <c r="E190" s="60" t="n">
        <v>39500</v>
      </c>
      <c r="F190" s="60" t="n">
        <v>39500</v>
      </c>
      <c r="G190" s="60">
        <f>E190-F190</f>
        <v/>
      </c>
      <c r="H190" s="59" t="n">
        <v>0.1</v>
      </c>
      <c r="I190" s="54">
        <f>H190&gt;=0.2</f>
        <v/>
      </c>
      <c r="J190" s="54" t="inlineStr">
        <is>
          <t>UPI</t>
        </is>
      </c>
      <c r="K190" s="57" t="n">
        <v>46256</v>
      </c>
      <c r="L190" s="58" t="n">
        <v>0.6145833333333334</v>
      </c>
      <c r="M190" s="57" t="n">
        <v>46402</v>
      </c>
      <c r="N190" s="54">
        <f>IF(AND(G190&gt;0,TODAY()&gt;M190),TODAY()-M190,0)</f>
        <v/>
      </c>
      <c r="O190" s="54">
        <f>IF(G190&lt;=0,"Paid",IF(N190&gt;0,"Overdue",IF(F190&gt;0,"Partial","Pending")))</f>
        <v/>
      </c>
      <c r="P190" s="54">
        <f>N190&gt;0</f>
        <v/>
      </c>
      <c r="Q190" s="60">
        <f>IF(P190,500,0)</f>
        <v/>
      </c>
      <c r="R190" s="60">
        <f>G190+Q190</f>
        <v/>
      </c>
      <c r="S190" s="61" t="n"/>
    </row>
    <row r="191" ht="15" customHeight="1" s="39">
      <c r="A191" s="54" t="inlineStr">
        <is>
          <t>STU0190</t>
        </is>
      </c>
      <c r="B191" s="55">
        <f>VLOOKUP(A191,Marks!$A$2:$B$1001,2,FALSE())</f>
        <v/>
      </c>
      <c r="C191" s="54">
        <f>VLOOKUP(A191,Marks!$A$2:$C$1001,3,FALSE())</f>
        <v/>
      </c>
      <c r="D191" s="54">
        <f>VLOOKUP(A191,Marks!$A$2:$D$1001,4,FALSE())</f>
        <v/>
      </c>
      <c r="E191" s="60" t="n">
        <v>16000</v>
      </c>
      <c r="F191" s="60" t="n">
        <v>16000</v>
      </c>
      <c r="G191" s="60">
        <f>E191-F191</f>
        <v/>
      </c>
      <c r="H191" s="59" t="n">
        <v>0.15</v>
      </c>
      <c r="I191" s="54">
        <f>H191&gt;=0.2</f>
        <v/>
      </c>
      <c r="J191" s="54" t="inlineStr">
        <is>
          <t>Online Transfer</t>
        </is>
      </c>
      <c r="K191" s="57" t="n">
        <v>46173</v>
      </c>
      <c r="L191" s="58" t="n">
        <v>0.59375</v>
      </c>
      <c r="M191" s="57" t="n">
        <v>46402</v>
      </c>
      <c r="N191" s="54">
        <f>IF(AND(G191&gt;0,TODAY()&gt;M191),TODAY()-M191,0)</f>
        <v/>
      </c>
      <c r="O191" s="54">
        <f>IF(G191&lt;=0,"Paid",IF(N191&gt;0,"Overdue",IF(F191&gt;0,"Partial","Pending")))</f>
        <v/>
      </c>
      <c r="P191" s="54">
        <f>N191&gt;0</f>
        <v/>
      </c>
      <c r="Q191" s="60">
        <f>IF(P191,500,0)</f>
        <v/>
      </c>
      <c r="R191" s="60">
        <f>G191+Q191</f>
        <v/>
      </c>
      <c r="S191" s="61" t="n"/>
    </row>
    <row r="192" ht="15" customHeight="1" s="39">
      <c r="A192" s="54" t="inlineStr">
        <is>
          <t>STU0191</t>
        </is>
      </c>
      <c r="B192" s="55">
        <f>VLOOKUP(A192,Marks!$A$2:$B$1001,2,FALSE())</f>
        <v/>
      </c>
      <c r="C192" s="54">
        <f>VLOOKUP(A192,Marks!$A$2:$C$1001,3,FALSE())</f>
        <v/>
      </c>
      <c r="D192" s="54">
        <f>VLOOKUP(A192,Marks!$A$2:$D$1001,4,FALSE())</f>
        <v/>
      </c>
      <c r="E192" s="60" t="n">
        <v>28000</v>
      </c>
      <c r="F192" s="60" t="n">
        <v>28000</v>
      </c>
      <c r="G192" s="60">
        <f>E192-F192</f>
        <v/>
      </c>
      <c r="H192" s="59" t="n">
        <v>0</v>
      </c>
      <c r="I192" s="54">
        <f>H192&gt;=0.2</f>
        <v/>
      </c>
      <c r="J192" s="54" t="inlineStr">
        <is>
          <t>Credit Card</t>
        </is>
      </c>
      <c r="K192" s="57" t="n">
        <v>46226</v>
      </c>
      <c r="L192" s="58" t="n">
        <v>0.5833333333333334</v>
      </c>
      <c r="M192" s="57" t="n">
        <v>46218</v>
      </c>
      <c r="N192" s="54">
        <f>IF(AND(G192&gt;0,TODAY()&gt;M192),TODAY()-M192,0)</f>
        <v/>
      </c>
      <c r="O192" s="54">
        <f>IF(G192&lt;=0,"Paid",IF(N192&gt;0,"Overdue",IF(F192&gt;0,"Partial","Pending")))</f>
        <v/>
      </c>
      <c r="P192" s="54">
        <f>N192&gt;0</f>
        <v/>
      </c>
      <c r="Q192" s="60">
        <f>IF(P192,500,0)</f>
        <v/>
      </c>
      <c r="R192" s="60">
        <f>G192+Q192</f>
        <v/>
      </c>
      <c r="S192" s="61" t="n"/>
    </row>
    <row r="193" ht="15" customHeight="1" s="39">
      <c r="A193" s="54" t="inlineStr">
        <is>
          <t>STU0192</t>
        </is>
      </c>
      <c r="B193" s="55">
        <f>VLOOKUP(A193,Marks!$A$2:$B$1001,2,FALSE())</f>
        <v/>
      </c>
      <c r="C193" s="54">
        <f>VLOOKUP(A193,Marks!$A$2:$C$1001,3,FALSE())</f>
        <v/>
      </c>
      <c r="D193" s="54">
        <f>VLOOKUP(A193,Marks!$A$2:$D$1001,4,FALSE())</f>
        <v/>
      </c>
      <c r="E193" s="60" t="n">
        <v>16500</v>
      </c>
      <c r="F193" s="60" t="n">
        <v>16500</v>
      </c>
      <c r="G193" s="60">
        <f>E193-F193</f>
        <v/>
      </c>
      <c r="H193" s="59" t="n">
        <v>0.25</v>
      </c>
      <c r="I193" s="54">
        <f>H193&gt;=0.2</f>
        <v/>
      </c>
      <c r="J193" s="54" t="inlineStr">
        <is>
          <t>Debit Card</t>
        </is>
      </c>
      <c r="K193" s="57" t="n">
        <v>46113</v>
      </c>
      <c r="L193" s="58" t="n">
        <v>0.59375</v>
      </c>
      <c r="M193" s="57" t="n">
        <v>46218</v>
      </c>
      <c r="N193" s="54">
        <f>IF(AND(G193&gt;0,TODAY()&gt;M193),TODAY()-M193,0)</f>
        <v/>
      </c>
      <c r="O193" s="54">
        <f>IF(G193&lt;=0,"Paid",IF(N193&gt;0,"Overdue",IF(F193&gt;0,"Partial","Pending")))</f>
        <v/>
      </c>
      <c r="P193" s="54">
        <f>N193&gt;0</f>
        <v/>
      </c>
      <c r="Q193" s="60">
        <f>IF(P193,500,0)</f>
        <v/>
      </c>
      <c r="R193" s="60">
        <f>G193+Q193</f>
        <v/>
      </c>
      <c r="S193" s="61" t="n"/>
    </row>
    <row r="194" ht="15" customHeight="1" s="39">
      <c r="A194" s="54" t="inlineStr">
        <is>
          <t>STU0193</t>
        </is>
      </c>
      <c r="B194" s="55">
        <f>VLOOKUP(A194,Marks!$A$2:$B$1001,2,FALSE())</f>
        <v/>
      </c>
      <c r="C194" s="54">
        <f>VLOOKUP(A194,Marks!$A$2:$C$1001,3,FALSE())</f>
        <v/>
      </c>
      <c r="D194" s="54">
        <f>VLOOKUP(A194,Marks!$A$2:$D$1001,4,FALSE())</f>
        <v/>
      </c>
      <c r="E194" s="60" t="n">
        <v>32000</v>
      </c>
      <c r="F194" s="60" t="n">
        <v>32000</v>
      </c>
      <c r="G194" s="60">
        <f>E194-F194</f>
        <v/>
      </c>
      <c r="H194" s="59" t="n">
        <v>0.05</v>
      </c>
      <c r="I194" s="54">
        <f>H194&gt;=0.2</f>
        <v/>
      </c>
      <c r="J194" s="54" t="inlineStr">
        <is>
          <t>Cash</t>
        </is>
      </c>
      <c r="K194" s="57" t="n">
        <v>46163</v>
      </c>
      <c r="L194" s="58" t="n">
        <v>0.5104166666666666</v>
      </c>
      <c r="M194" s="57" t="n">
        <v>46402</v>
      </c>
      <c r="N194" s="54">
        <f>IF(AND(G194&gt;0,TODAY()&gt;M194),TODAY()-M194,0)</f>
        <v/>
      </c>
      <c r="O194" s="54">
        <f>IF(G194&lt;=0,"Paid",IF(N194&gt;0,"Overdue",IF(F194&gt;0,"Partial","Pending")))</f>
        <v/>
      </c>
      <c r="P194" s="54">
        <f>N194&gt;0</f>
        <v/>
      </c>
      <c r="Q194" s="60">
        <f>IF(P194,500,0)</f>
        <v/>
      </c>
      <c r="R194" s="60">
        <f>G194+Q194</f>
        <v/>
      </c>
      <c r="S194" s="61" t="n"/>
    </row>
    <row r="195" ht="15" customHeight="1" s="39">
      <c r="A195" s="54" t="inlineStr">
        <is>
          <t>STU0194</t>
        </is>
      </c>
      <c r="B195" s="55">
        <f>VLOOKUP(A195,Marks!$A$2:$B$1001,2,FALSE())</f>
        <v/>
      </c>
      <c r="C195" s="54">
        <f>VLOOKUP(A195,Marks!$A$2:$C$1001,3,FALSE())</f>
        <v/>
      </c>
      <c r="D195" s="54">
        <f>VLOOKUP(A195,Marks!$A$2:$D$1001,4,FALSE())</f>
        <v/>
      </c>
      <c r="E195" s="60" t="n">
        <v>16000</v>
      </c>
      <c r="F195" s="60" t="n">
        <v>0</v>
      </c>
      <c r="G195" s="60">
        <f>E195-F195</f>
        <v/>
      </c>
      <c r="H195" s="59" t="n">
        <v>0.1</v>
      </c>
      <c r="I195" s="54">
        <f>H195&gt;=0.2</f>
        <v/>
      </c>
      <c r="J195" s="54" t="inlineStr">
        <is>
          <t>Online Transfer</t>
        </is>
      </c>
      <c r="K195" s="57" t="n"/>
      <c r="L195" s="58" t="n"/>
      <c r="M195" s="57" t="n">
        <v>46218</v>
      </c>
      <c r="N195" s="54">
        <f>IF(AND(G195&gt;0,TODAY()&gt;M195),TODAY()-M195,0)</f>
        <v/>
      </c>
      <c r="O195" s="54">
        <f>IF(G195&lt;=0,"Paid",IF(N195&gt;0,"Overdue",IF(F195&gt;0,"Partial","Pending")))</f>
        <v/>
      </c>
      <c r="P195" s="54">
        <f>N195&gt;0</f>
        <v/>
      </c>
      <c r="Q195" s="60">
        <f>IF(P195,500,0)</f>
        <v/>
      </c>
      <c r="R195" s="60">
        <f>G195+Q195</f>
        <v/>
      </c>
      <c r="S195" s="61" t="n">
        <v>46238.77083333334</v>
      </c>
    </row>
    <row r="196" ht="15" customHeight="1" s="39">
      <c r="A196" s="54" t="inlineStr">
        <is>
          <t>STU0195</t>
        </is>
      </c>
      <c r="B196" s="55">
        <f>VLOOKUP(A196,Marks!$A$2:$B$1001,2,FALSE())</f>
        <v/>
      </c>
      <c r="C196" s="54">
        <f>VLOOKUP(A196,Marks!$A$2:$C$1001,3,FALSE())</f>
        <v/>
      </c>
      <c r="D196" s="54">
        <f>VLOOKUP(A196,Marks!$A$2:$D$1001,4,FALSE())</f>
        <v/>
      </c>
      <c r="E196" s="60" t="n">
        <v>43000</v>
      </c>
      <c r="F196" s="60" t="n">
        <v>21500</v>
      </c>
      <c r="G196" s="60">
        <f>E196-F196</f>
        <v/>
      </c>
      <c r="H196" s="59" t="n">
        <v>0.2</v>
      </c>
      <c r="I196" s="54">
        <f>H196&gt;=0.2</f>
        <v/>
      </c>
      <c r="J196" s="54" t="inlineStr">
        <is>
          <t>Debit Card</t>
        </is>
      </c>
      <c r="K196" s="57" t="n">
        <v>46146</v>
      </c>
      <c r="L196" s="58" t="n">
        <v>0.6666666666666666</v>
      </c>
      <c r="M196" s="57" t="n">
        <v>46310</v>
      </c>
      <c r="N196" s="54">
        <f>IF(AND(G196&gt;0,TODAY()&gt;M196),TODAY()-M196,0)</f>
        <v/>
      </c>
      <c r="O196" s="54">
        <f>IF(G196&lt;=0,"Paid",IF(N196&gt;0,"Overdue",IF(F196&gt;0,"Partial","Pending")))</f>
        <v/>
      </c>
      <c r="P196" s="54">
        <f>N196&gt;0</f>
        <v/>
      </c>
      <c r="Q196" s="60">
        <f>IF(P196,500,0)</f>
        <v/>
      </c>
      <c r="R196" s="60">
        <f>G196+Q196</f>
        <v/>
      </c>
      <c r="S196" s="61" t="n">
        <v>46257.76041666666</v>
      </c>
    </row>
    <row r="197" ht="15" customHeight="1" s="39">
      <c r="A197" s="54" t="inlineStr">
        <is>
          <t>STU0196</t>
        </is>
      </c>
      <c r="B197" s="55">
        <f>VLOOKUP(A197,Marks!$A$2:$B$1001,2,FALSE())</f>
        <v/>
      </c>
      <c r="C197" s="54">
        <f>VLOOKUP(A197,Marks!$A$2:$C$1001,3,FALSE())</f>
        <v/>
      </c>
      <c r="D197" s="54">
        <f>VLOOKUP(A197,Marks!$A$2:$D$1001,4,FALSE())</f>
        <v/>
      </c>
      <c r="E197" s="60" t="n">
        <v>19500</v>
      </c>
      <c r="F197" s="60" t="n">
        <v>4900</v>
      </c>
      <c r="G197" s="60">
        <f>E197-F197</f>
        <v/>
      </c>
      <c r="H197" s="59" t="n">
        <v>0</v>
      </c>
      <c r="I197" s="54">
        <f>H197&gt;=0.2</f>
        <v/>
      </c>
      <c r="J197" s="54" t="inlineStr">
        <is>
          <t>UPI</t>
        </is>
      </c>
      <c r="K197" s="57" t="n">
        <v>46154</v>
      </c>
      <c r="L197" s="58" t="n">
        <v>0.65625</v>
      </c>
      <c r="M197" s="57" t="n">
        <v>46310</v>
      </c>
      <c r="N197" s="54">
        <f>IF(AND(G197&gt;0,TODAY()&gt;M197),TODAY()-M197,0)</f>
        <v/>
      </c>
      <c r="O197" s="54">
        <f>IF(G197&lt;=0,"Paid",IF(N197&gt;0,"Overdue",IF(F197&gt;0,"Partial","Pending")))</f>
        <v/>
      </c>
      <c r="P197" s="54">
        <f>N197&gt;0</f>
        <v/>
      </c>
      <c r="Q197" s="60">
        <f>IF(P197,500,0)</f>
        <v/>
      </c>
      <c r="R197" s="60">
        <f>G197+Q197</f>
        <v/>
      </c>
      <c r="S197" s="61" t="n">
        <v>46254.57291666666</v>
      </c>
    </row>
    <row r="198" ht="15" customHeight="1" s="39">
      <c r="A198" s="54" t="inlineStr">
        <is>
          <t>STU0197</t>
        </is>
      </c>
      <c r="B198" s="55">
        <f>VLOOKUP(A198,Marks!$A$2:$B$1001,2,FALSE())</f>
        <v/>
      </c>
      <c r="C198" s="54">
        <f>VLOOKUP(A198,Marks!$A$2:$C$1001,3,FALSE())</f>
        <v/>
      </c>
      <c r="D198" s="54">
        <f>VLOOKUP(A198,Marks!$A$2:$D$1001,4,FALSE())</f>
        <v/>
      </c>
      <c r="E198" s="60" t="n">
        <v>16000</v>
      </c>
      <c r="F198" s="60" t="n">
        <v>12000</v>
      </c>
      <c r="G198" s="60">
        <f>E198-F198</f>
        <v/>
      </c>
      <c r="H198" s="59" t="n">
        <v>0.15</v>
      </c>
      <c r="I198" s="54">
        <f>H198&gt;=0.2</f>
        <v/>
      </c>
      <c r="J198" s="54" t="inlineStr">
        <is>
          <t>Credit Card</t>
        </is>
      </c>
      <c r="K198" s="57" t="n">
        <v>46195</v>
      </c>
      <c r="L198" s="58" t="n">
        <v>0.4166666666666667</v>
      </c>
      <c r="M198" s="57" t="n">
        <v>46127</v>
      </c>
      <c r="N198" s="54">
        <f>IF(AND(G198&gt;0,TODAY()&gt;M198),TODAY()-M198,0)</f>
        <v/>
      </c>
      <c r="O198" s="54">
        <f>IF(G198&lt;=0,"Paid",IF(N198&gt;0,"Overdue",IF(F198&gt;0,"Partial","Pending")))</f>
        <v/>
      </c>
      <c r="P198" s="54">
        <f>N198&gt;0</f>
        <v/>
      </c>
      <c r="Q198" s="60">
        <f>IF(P198,500,0)</f>
        <v/>
      </c>
      <c r="R198" s="60">
        <f>G198+Q198</f>
        <v/>
      </c>
      <c r="S198" s="61" t="n">
        <v>46262.52083333334</v>
      </c>
    </row>
    <row r="199" ht="15" customHeight="1" s="39">
      <c r="A199" s="54" t="inlineStr">
        <is>
          <t>STU0198</t>
        </is>
      </c>
      <c r="B199" s="55">
        <f>VLOOKUP(A199,Marks!$A$2:$B$1001,2,FALSE())</f>
        <v/>
      </c>
      <c r="C199" s="54">
        <f>VLOOKUP(A199,Marks!$A$2:$C$1001,3,FALSE())</f>
        <v/>
      </c>
      <c r="D199" s="54">
        <f>VLOOKUP(A199,Marks!$A$2:$D$1001,4,FALSE())</f>
        <v/>
      </c>
      <c r="E199" s="60" t="n">
        <v>36500</v>
      </c>
      <c r="F199" s="60" t="n">
        <v>9100</v>
      </c>
      <c r="G199" s="60">
        <f>E199-F199</f>
        <v/>
      </c>
      <c r="H199" s="59" t="n">
        <v>0.2</v>
      </c>
      <c r="I199" s="54">
        <f>H199&gt;=0.2</f>
        <v/>
      </c>
      <c r="J199" s="54" t="inlineStr">
        <is>
          <t>UPI</t>
        </is>
      </c>
      <c r="K199" s="57" t="n">
        <v>46152</v>
      </c>
      <c r="L199" s="58" t="n">
        <v>0.3958333333333333</v>
      </c>
      <c r="M199" s="57" t="n">
        <v>46310</v>
      </c>
      <c r="N199" s="54">
        <f>IF(AND(G199&gt;0,TODAY()&gt;M199),TODAY()-M199,0)</f>
        <v/>
      </c>
      <c r="O199" s="54">
        <f>IF(G199&lt;=0,"Paid",IF(N199&gt;0,"Overdue",IF(F199&gt;0,"Partial","Pending")))</f>
        <v/>
      </c>
      <c r="P199" s="54">
        <f>N199&gt;0</f>
        <v/>
      </c>
      <c r="Q199" s="60">
        <f>IF(P199,500,0)</f>
        <v/>
      </c>
      <c r="R199" s="60">
        <f>G199+Q199</f>
        <v/>
      </c>
      <c r="S199" s="61" t="n">
        <v>46259.73958333334</v>
      </c>
    </row>
    <row r="200" ht="15" customHeight="1" s="39">
      <c r="A200" s="54" t="inlineStr">
        <is>
          <t>STU0199</t>
        </is>
      </c>
      <c r="B200" s="55">
        <f>VLOOKUP(A200,Marks!$A$2:$B$1001,2,FALSE())</f>
        <v/>
      </c>
      <c r="C200" s="54">
        <f>VLOOKUP(A200,Marks!$A$2:$C$1001,3,FALSE())</f>
        <v/>
      </c>
      <c r="D200" s="54">
        <f>VLOOKUP(A200,Marks!$A$2:$D$1001,4,FALSE())</f>
        <v/>
      </c>
      <c r="E200" s="60" t="n">
        <v>29500</v>
      </c>
      <c r="F200" s="60" t="n">
        <v>29500</v>
      </c>
      <c r="G200" s="60">
        <f>E200-F200</f>
        <v/>
      </c>
      <c r="H200" s="59" t="n">
        <v>0</v>
      </c>
      <c r="I200" s="54">
        <f>H200&gt;=0.2</f>
        <v/>
      </c>
      <c r="J200" s="54" t="inlineStr">
        <is>
          <t>UPI</t>
        </is>
      </c>
      <c r="K200" s="57" t="n">
        <v>46187</v>
      </c>
      <c r="L200" s="58" t="n">
        <v>0.65625</v>
      </c>
      <c r="M200" s="57" t="n">
        <v>46127</v>
      </c>
      <c r="N200" s="54">
        <f>IF(AND(G200&gt;0,TODAY()&gt;M200),TODAY()-M200,0)</f>
        <v/>
      </c>
      <c r="O200" s="54">
        <f>IF(G200&lt;=0,"Paid",IF(N200&gt;0,"Overdue",IF(F200&gt;0,"Partial","Pending")))</f>
        <v/>
      </c>
      <c r="P200" s="54">
        <f>N200&gt;0</f>
        <v/>
      </c>
      <c r="Q200" s="60">
        <f>IF(P200,500,0)</f>
        <v/>
      </c>
      <c r="R200" s="60">
        <f>G200+Q200</f>
        <v/>
      </c>
      <c r="S200" s="61" t="n"/>
    </row>
    <row r="201" ht="15" customHeight="1" s="39">
      <c r="A201" s="54" t="inlineStr">
        <is>
          <t>STU0200</t>
        </is>
      </c>
      <c r="B201" s="55">
        <f>VLOOKUP(A201,Marks!$A$2:$B$1001,2,FALSE())</f>
        <v/>
      </c>
      <c r="C201" s="54">
        <f>VLOOKUP(A201,Marks!$A$2:$C$1001,3,FALSE())</f>
        <v/>
      </c>
      <c r="D201" s="54">
        <f>VLOOKUP(A201,Marks!$A$2:$D$1001,4,FALSE())</f>
        <v/>
      </c>
      <c r="E201" s="60" t="n">
        <v>17500</v>
      </c>
      <c r="F201" s="60" t="n">
        <v>8800</v>
      </c>
      <c r="G201" s="60">
        <f>E201-F201</f>
        <v/>
      </c>
      <c r="H201" s="59" t="n">
        <v>0.25</v>
      </c>
      <c r="I201" s="54">
        <f>H201&gt;=0.2</f>
        <v/>
      </c>
      <c r="J201" s="54" t="inlineStr">
        <is>
          <t>Debit Card</t>
        </is>
      </c>
      <c r="K201" s="57" t="n">
        <v>46180</v>
      </c>
      <c r="L201" s="58" t="n">
        <v>0.5520833333333334</v>
      </c>
      <c r="M201" s="57" t="n">
        <v>46402</v>
      </c>
      <c r="N201" s="54">
        <f>IF(AND(G201&gt;0,TODAY()&gt;M201),TODAY()-M201,0)</f>
        <v/>
      </c>
      <c r="O201" s="54">
        <f>IF(G201&lt;=0,"Paid",IF(N201&gt;0,"Overdue",IF(F201&gt;0,"Partial","Pending")))</f>
        <v/>
      </c>
      <c r="P201" s="54">
        <f>N201&gt;0</f>
        <v/>
      </c>
      <c r="Q201" s="60">
        <f>IF(P201,500,0)</f>
        <v/>
      </c>
      <c r="R201" s="60">
        <f>G201+Q201</f>
        <v/>
      </c>
      <c r="S201" s="61" t="n">
        <v>46242.67708333334</v>
      </c>
    </row>
    <row r="202" ht="15" customHeight="1" s="39">
      <c r="A202" s="54" t="inlineStr">
        <is>
          <t>STU0201</t>
        </is>
      </c>
      <c r="B202" s="55">
        <f>VLOOKUP(A202,Marks!$A$2:$B$1001,2,FALSE())</f>
        <v/>
      </c>
      <c r="C202" s="54">
        <f>VLOOKUP(A202,Marks!$A$2:$C$1001,3,FALSE())</f>
        <v/>
      </c>
      <c r="D202" s="54">
        <f>VLOOKUP(A202,Marks!$A$2:$D$1001,4,FALSE())</f>
        <v/>
      </c>
      <c r="E202" s="60" t="n">
        <v>13500</v>
      </c>
      <c r="F202" s="60" t="n">
        <v>13500</v>
      </c>
      <c r="G202" s="60">
        <f>E202-F202</f>
        <v/>
      </c>
      <c r="H202" s="59" t="n">
        <v>0</v>
      </c>
      <c r="I202" s="54">
        <f>H202&gt;=0.2</f>
        <v/>
      </c>
      <c r="J202" s="54" t="inlineStr">
        <is>
          <t>Debit Card</t>
        </is>
      </c>
      <c r="K202" s="57" t="n">
        <v>46119</v>
      </c>
      <c r="L202" s="58" t="n">
        <v>0.4895833333333333</v>
      </c>
      <c r="M202" s="57" t="n">
        <v>46218</v>
      </c>
      <c r="N202" s="54">
        <f>IF(AND(G202&gt;0,TODAY()&gt;M202),TODAY()-M202,0)</f>
        <v/>
      </c>
      <c r="O202" s="54">
        <f>IF(G202&lt;=0,"Paid",IF(N202&gt;0,"Overdue",IF(F202&gt;0,"Partial","Pending")))</f>
        <v/>
      </c>
      <c r="P202" s="54">
        <f>N202&gt;0</f>
        <v/>
      </c>
      <c r="Q202" s="60">
        <f>IF(P202,500,0)</f>
        <v/>
      </c>
      <c r="R202" s="60">
        <f>G202+Q202</f>
        <v/>
      </c>
      <c r="S202" s="61" t="n"/>
    </row>
    <row r="203" ht="15" customHeight="1" s="39">
      <c r="A203" s="54" t="inlineStr">
        <is>
          <t>STU0202</t>
        </is>
      </c>
      <c r="B203" s="55">
        <f>VLOOKUP(A203,Marks!$A$2:$B$1001,2,FALSE())</f>
        <v/>
      </c>
      <c r="C203" s="54">
        <f>VLOOKUP(A203,Marks!$A$2:$C$1001,3,FALSE())</f>
        <v/>
      </c>
      <c r="D203" s="54">
        <f>VLOOKUP(A203,Marks!$A$2:$D$1001,4,FALSE())</f>
        <v/>
      </c>
      <c r="E203" s="60" t="n">
        <v>45000</v>
      </c>
      <c r="F203" s="60" t="n">
        <v>45000</v>
      </c>
      <c r="G203" s="60">
        <f>E203-F203</f>
        <v/>
      </c>
      <c r="H203" s="59" t="n">
        <v>0.1</v>
      </c>
      <c r="I203" s="54">
        <f>H203&gt;=0.2</f>
        <v/>
      </c>
      <c r="J203" s="54" t="inlineStr">
        <is>
          <t>Cash</t>
        </is>
      </c>
      <c r="K203" s="57" t="n">
        <v>46215</v>
      </c>
      <c r="L203" s="58" t="n">
        <v>0.65625</v>
      </c>
      <c r="M203" s="57" t="n">
        <v>46402</v>
      </c>
      <c r="N203" s="54">
        <f>IF(AND(G203&gt;0,TODAY()&gt;M203),TODAY()-M203,0)</f>
        <v/>
      </c>
      <c r="O203" s="54">
        <f>IF(G203&lt;=0,"Paid",IF(N203&gt;0,"Overdue",IF(F203&gt;0,"Partial","Pending")))</f>
        <v/>
      </c>
      <c r="P203" s="54">
        <f>N203&gt;0</f>
        <v/>
      </c>
      <c r="Q203" s="60">
        <f>IF(P203,500,0)</f>
        <v/>
      </c>
      <c r="R203" s="60">
        <f>G203+Q203</f>
        <v/>
      </c>
      <c r="S203" s="61" t="n"/>
    </row>
    <row r="204" ht="15" customHeight="1" s="39">
      <c r="A204" s="54" t="inlineStr">
        <is>
          <t>STU0203</t>
        </is>
      </c>
      <c r="B204" s="55">
        <f>VLOOKUP(A204,Marks!$A$2:$B$1001,2,FALSE())</f>
        <v/>
      </c>
      <c r="C204" s="54">
        <f>VLOOKUP(A204,Marks!$A$2:$C$1001,3,FALSE())</f>
        <v/>
      </c>
      <c r="D204" s="54">
        <f>VLOOKUP(A204,Marks!$A$2:$D$1001,4,FALSE())</f>
        <v/>
      </c>
      <c r="E204" s="60" t="n">
        <v>38000</v>
      </c>
      <c r="F204" s="60" t="n">
        <v>28500</v>
      </c>
      <c r="G204" s="60">
        <f>E204-F204</f>
        <v/>
      </c>
      <c r="H204" s="59" t="n">
        <v>0.15</v>
      </c>
      <c r="I204" s="54">
        <f>H204&gt;=0.2</f>
        <v/>
      </c>
      <c r="J204" s="54" t="inlineStr">
        <is>
          <t>UPI</t>
        </is>
      </c>
      <c r="K204" s="57" t="n">
        <v>46166</v>
      </c>
      <c r="L204" s="58" t="n">
        <v>0.5</v>
      </c>
      <c r="M204" s="57" t="n">
        <v>46218</v>
      </c>
      <c r="N204" s="54">
        <f>IF(AND(G204&gt;0,TODAY()&gt;M204),TODAY()-M204,0)</f>
        <v/>
      </c>
      <c r="O204" s="54">
        <f>IF(G204&lt;=0,"Paid",IF(N204&gt;0,"Overdue",IF(F204&gt;0,"Partial","Pending")))</f>
        <v/>
      </c>
      <c r="P204" s="54">
        <f>N204&gt;0</f>
        <v/>
      </c>
      <c r="Q204" s="60">
        <f>IF(P204,500,0)</f>
        <v/>
      </c>
      <c r="R204" s="60">
        <f>G204+Q204</f>
        <v/>
      </c>
      <c r="S204" s="61" t="n">
        <v>46256.76041666666</v>
      </c>
    </row>
    <row r="205" ht="15" customHeight="1" s="39">
      <c r="A205" s="54" t="inlineStr">
        <is>
          <t>STU0204</t>
        </is>
      </c>
      <c r="B205" s="55">
        <f>VLOOKUP(A205,Marks!$A$2:$B$1001,2,FALSE())</f>
        <v/>
      </c>
      <c r="C205" s="54">
        <f>VLOOKUP(A205,Marks!$A$2:$C$1001,3,FALSE())</f>
        <v/>
      </c>
      <c r="D205" s="54">
        <f>VLOOKUP(A205,Marks!$A$2:$D$1001,4,FALSE())</f>
        <v/>
      </c>
      <c r="E205" s="60" t="n">
        <v>27000</v>
      </c>
      <c r="F205" s="60" t="n">
        <v>13500</v>
      </c>
      <c r="G205" s="60">
        <f>E205-F205</f>
        <v/>
      </c>
      <c r="H205" s="59" t="n">
        <v>0</v>
      </c>
      <c r="I205" s="54">
        <f>H205&gt;=0.2</f>
        <v/>
      </c>
      <c r="J205" s="54" t="inlineStr">
        <is>
          <t>Debit Card</t>
        </is>
      </c>
      <c r="K205" s="57" t="n">
        <v>46125</v>
      </c>
      <c r="L205" s="58" t="n">
        <v>0.65625</v>
      </c>
      <c r="M205" s="57" t="n">
        <v>46127</v>
      </c>
      <c r="N205" s="54">
        <f>IF(AND(G205&gt;0,TODAY()&gt;M205),TODAY()-M205,0)</f>
        <v/>
      </c>
      <c r="O205" s="54">
        <f>IF(G205&lt;=0,"Paid",IF(N205&gt;0,"Overdue",IF(F205&gt;0,"Partial","Pending")))</f>
        <v/>
      </c>
      <c r="P205" s="54">
        <f>N205&gt;0</f>
        <v/>
      </c>
      <c r="Q205" s="60">
        <f>IF(P205,500,0)</f>
        <v/>
      </c>
      <c r="R205" s="60">
        <f>G205+Q205</f>
        <v/>
      </c>
      <c r="S205" s="61" t="n">
        <v>46243.61458333334</v>
      </c>
    </row>
    <row r="206" ht="15" customHeight="1" s="39">
      <c r="A206" s="54" t="inlineStr">
        <is>
          <t>STU0205</t>
        </is>
      </c>
      <c r="B206" s="55">
        <f>VLOOKUP(A206,Marks!$A$2:$B$1001,2,FALSE())</f>
        <v/>
      </c>
      <c r="C206" s="54">
        <f>VLOOKUP(A206,Marks!$A$2:$C$1001,3,FALSE())</f>
        <v/>
      </c>
      <c r="D206" s="54">
        <f>VLOOKUP(A206,Marks!$A$2:$D$1001,4,FALSE())</f>
        <v/>
      </c>
      <c r="E206" s="60" t="n">
        <v>24000</v>
      </c>
      <c r="F206" s="60" t="n">
        <v>0</v>
      </c>
      <c r="G206" s="60">
        <f>E206-F206</f>
        <v/>
      </c>
      <c r="H206" s="59" t="n">
        <v>0.1</v>
      </c>
      <c r="I206" s="54">
        <f>H206&gt;=0.2</f>
        <v/>
      </c>
      <c r="J206" s="54" t="inlineStr">
        <is>
          <t>Online Transfer</t>
        </is>
      </c>
      <c r="K206" s="57" t="n"/>
      <c r="L206" s="58" t="n"/>
      <c r="M206" s="57" t="n">
        <v>46402</v>
      </c>
      <c r="N206" s="54">
        <f>IF(AND(G206&gt;0,TODAY()&gt;M206),TODAY()-M206,0)</f>
        <v/>
      </c>
      <c r="O206" s="54">
        <f>IF(G206&lt;=0,"Paid",IF(N206&gt;0,"Overdue",IF(F206&gt;0,"Partial","Pending")))</f>
        <v/>
      </c>
      <c r="P206" s="54">
        <f>N206&gt;0</f>
        <v/>
      </c>
      <c r="Q206" s="60">
        <f>IF(P206,500,0)</f>
        <v/>
      </c>
      <c r="R206" s="60">
        <f>G206+Q206</f>
        <v/>
      </c>
      <c r="S206" s="61" t="n">
        <v>46265.38541666666</v>
      </c>
    </row>
    <row r="207" ht="15" customHeight="1" s="39">
      <c r="A207" s="54" t="inlineStr">
        <is>
          <t>STU0206</t>
        </is>
      </c>
      <c r="B207" s="55">
        <f>VLOOKUP(A207,Marks!$A$2:$B$1001,2,FALSE())</f>
        <v/>
      </c>
      <c r="C207" s="54">
        <f>VLOOKUP(A207,Marks!$A$2:$C$1001,3,FALSE())</f>
        <v/>
      </c>
      <c r="D207" s="54">
        <f>VLOOKUP(A207,Marks!$A$2:$D$1001,4,FALSE())</f>
        <v/>
      </c>
      <c r="E207" s="60" t="n">
        <v>22000</v>
      </c>
      <c r="F207" s="60" t="n">
        <v>22000</v>
      </c>
      <c r="G207" s="60">
        <f>E207-F207</f>
        <v/>
      </c>
      <c r="H207" s="59" t="n">
        <v>0.1</v>
      </c>
      <c r="I207" s="54">
        <f>H207&gt;=0.2</f>
        <v/>
      </c>
      <c r="J207" s="54" t="inlineStr">
        <is>
          <t>Debit Card</t>
        </is>
      </c>
      <c r="K207" s="57" t="n">
        <v>46201</v>
      </c>
      <c r="L207" s="58" t="n">
        <v>0.3541666666666667</v>
      </c>
      <c r="M207" s="57" t="n">
        <v>46310</v>
      </c>
      <c r="N207" s="54">
        <f>IF(AND(G207&gt;0,TODAY()&gt;M207),TODAY()-M207,0)</f>
        <v/>
      </c>
      <c r="O207" s="54">
        <f>IF(G207&lt;=0,"Paid",IF(N207&gt;0,"Overdue",IF(F207&gt;0,"Partial","Pending")))</f>
        <v/>
      </c>
      <c r="P207" s="54">
        <f>N207&gt;0</f>
        <v/>
      </c>
      <c r="Q207" s="60">
        <f>IF(P207,500,0)</f>
        <v/>
      </c>
      <c r="R207" s="60">
        <f>G207+Q207</f>
        <v/>
      </c>
      <c r="S207" s="61" t="n"/>
    </row>
    <row r="208" ht="15" customHeight="1" s="39">
      <c r="A208" s="54" t="inlineStr">
        <is>
          <t>STU0207</t>
        </is>
      </c>
      <c r="B208" s="55">
        <f>VLOOKUP(A208,Marks!$A$2:$B$1001,2,FALSE())</f>
        <v/>
      </c>
      <c r="C208" s="54">
        <f>VLOOKUP(A208,Marks!$A$2:$C$1001,3,FALSE())</f>
        <v/>
      </c>
      <c r="D208" s="54">
        <f>VLOOKUP(A208,Marks!$A$2:$D$1001,4,FALSE())</f>
        <v/>
      </c>
      <c r="E208" s="60" t="n">
        <v>24500</v>
      </c>
      <c r="F208" s="60" t="n">
        <v>24500</v>
      </c>
      <c r="G208" s="60">
        <f>E208-F208</f>
        <v/>
      </c>
      <c r="H208" s="59" t="n">
        <v>0.1</v>
      </c>
      <c r="I208" s="54">
        <f>H208&gt;=0.2</f>
        <v/>
      </c>
      <c r="J208" s="54" t="inlineStr">
        <is>
          <t>Cheque</t>
        </is>
      </c>
      <c r="K208" s="57" t="n">
        <v>46221</v>
      </c>
      <c r="L208" s="58" t="n">
        <v>0.6666666666666666</v>
      </c>
      <c r="M208" s="57" t="n">
        <v>46310</v>
      </c>
      <c r="N208" s="54">
        <f>IF(AND(G208&gt;0,TODAY()&gt;M208),TODAY()-M208,0)</f>
        <v/>
      </c>
      <c r="O208" s="54">
        <f>IF(G208&lt;=0,"Paid",IF(N208&gt;0,"Overdue",IF(F208&gt;0,"Partial","Pending")))</f>
        <v/>
      </c>
      <c r="P208" s="54">
        <f>N208&gt;0</f>
        <v/>
      </c>
      <c r="Q208" s="60">
        <f>IF(P208,500,0)</f>
        <v/>
      </c>
      <c r="R208" s="60">
        <f>G208+Q208</f>
        <v/>
      </c>
      <c r="S208" s="61" t="n"/>
    </row>
    <row r="209" ht="15" customHeight="1" s="39">
      <c r="A209" s="54" t="inlineStr">
        <is>
          <t>STU0208</t>
        </is>
      </c>
      <c r="B209" s="55">
        <f>VLOOKUP(A209,Marks!$A$2:$B$1001,2,FALSE())</f>
        <v/>
      </c>
      <c r="C209" s="54">
        <f>VLOOKUP(A209,Marks!$A$2:$C$1001,3,FALSE())</f>
        <v/>
      </c>
      <c r="D209" s="54">
        <f>VLOOKUP(A209,Marks!$A$2:$D$1001,4,FALSE())</f>
        <v/>
      </c>
      <c r="E209" s="60" t="n">
        <v>40500</v>
      </c>
      <c r="F209" s="60" t="n">
        <v>0</v>
      </c>
      <c r="G209" s="60">
        <f>E209-F209</f>
        <v/>
      </c>
      <c r="H209" s="59" t="n">
        <v>0</v>
      </c>
      <c r="I209" s="54">
        <f>H209&gt;=0.2</f>
        <v/>
      </c>
      <c r="J209" s="54" t="inlineStr">
        <is>
          <t>UPI</t>
        </is>
      </c>
      <c r="K209" s="57" t="n"/>
      <c r="L209" s="58" t="n"/>
      <c r="M209" s="57" t="n">
        <v>46218</v>
      </c>
      <c r="N209" s="54">
        <f>IF(AND(G209&gt;0,TODAY()&gt;M209),TODAY()-M209,0)</f>
        <v/>
      </c>
      <c r="O209" s="54">
        <f>IF(G209&lt;=0,"Paid",IF(N209&gt;0,"Overdue",IF(F209&gt;0,"Partial","Pending")))</f>
        <v/>
      </c>
      <c r="P209" s="54">
        <f>N209&gt;0</f>
        <v/>
      </c>
      <c r="Q209" s="60">
        <f>IF(P209,500,0)</f>
        <v/>
      </c>
      <c r="R209" s="60">
        <f>G209+Q209</f>
        <v/>
      </c>
      <c r="S209" s="61" t="n">
        <v>46259.54166666666</v>
      </c>
    </row>
    <row r="210" ht="15" customHeight="1" s="39">
      <c r="A210" s="54" t="inlineStr">
        <is>
          <t>STU0209</t>
        </is>
      </c>
      <c r="B210" s="55">
        <f>VLOOKUP(A210,Marks!$A$2:$B$1001,2,FALSE())</f>
        <v/>
      </c>
      <c r="C210" s="54">
        <f>VLOOKUP(A210,Marks!$A$2:$C$1001,3,FALSE())</f>
        <v/>
      </c>
      <c r="D210" s="54">
        <f>VLOOKUP(A210,Marks!$A$2:$D$1001,4,FALSE())</f>
        <v/>
      </c>
      <c r="E210" s="60" t="n">
        <v>40500</v>
      </c>
      <c r="F210" s="60" t="n">
        <v>0</v>
      </c>
      <c r="G210" s="60">
        <f>E210-F210</f>
        <v/>
      </c>
      <c r="H210" s="59" t="n">
        <v>0.2</v>
      </c>
      <c r="I210" s="54">
        <f>H210&gt;=0.2</f>
        <v/>
      </c>
      <c r="J210" s="54" t="inlineStr">
        <is>
          <t>Cash</t>
        </is>
      </c>
      <c r="K210" s="57" t="n"/>
      <c r="L210" s="58" t="n"/>
      <c r="M210" s="57" t="n">
        <v>46127</v>
      </c>
      <c r="N210" s="54">
        <f>IF(AND(G210&gt;0,TODAY()&gt;M210),TODAY()-M210,0)</f>
        <v/>
      </c>
      <c r="O210" s="54">
        <f>IF(G210&lt;=0,"Paid",IF(N210&gt;0,"Overdue",IF(F210&gt;0,"Partial","Pending")))</f>
        <v/>
      </c>
      <c r="P210" s="54">
        <f>N210&gt;0</f>
        <v/>
      </c>
      <c r="Q210" s="60">
        <f>IF(P210,500,0)</f>
        <v/>
      </c>
      <c r="R210" s="60">
        <f>G210+Q210</f>
        <v/>
      </c>
      <c r="S210" s="61" t="n">
        <v>46265.76041666666</v>
      </c>
    </row>
    <row r="211" ht="15" customHeight="1" s="39">
      <c r="A211" s="54" t="inlineStr">
        <is>
          <t>STU0210</t>
        </is>
      </c>
      <c r="B211" s="55">
        <f>VLOOKUP(A211,Marks!$A$2:$B$1001,2,FALSE())</f>
        <v/>
      </c>
      <c r="C211" s="54">
        <f>VLOOKUP(A211,Marks!$A$2:$C$1001,3,FALSE())</f>
        <v/>
      </c>
      <c r="D211" s="54">
        <f>VLOOKUP(A211,Marks!$A$2:$D$1001,4,FALSE())</f>
        <v/>
      </c>
      <c r="E211" s="60" t="n">
        <v>17500</v>
      </c>
      <c r="F211" s="60" t="n">
        <v>4400</v>
      </c>
      <c r="G211" s="60">
        <f>E211-F211</f>
        <v/>
      </c>
      <c r="H211" s="59" t="n">
        <v>0</v>
      </c>
      <c r="I211" s="54">
        <f>H211&gt;=0.2</f>
        <v/>
      </c>
      <c r="J211" s="54" t="inlineStr">
        <is>
          <t>Credit Card</t>
        </is>
      </c>
      <c r="K211" s="57" t="n">
        <v>46228</v>
      </c>
      <c r="L211" s="58" t="n">
        <v>0.6354166666666666</v>
      </c>
      <c r="M211" s="57" t="n">
        <v>46402</v>
      </c>
      <c r="N211" s="54">
        <f>IF(AND(G211&gt;0,TODAY()&gt;M211),TODAY()-M211,0)</f>
        <v/>
      </c>
      <c r="O211" s="54">
        <f>IF(G211&lt;=0,"Paid",IF(N211&gt;0,"Overdue",IF(F211&gt;0,"Partial","Pending")))</f>
        <v/>
      </c>
      <c r="P211" s="54">
        <f>N211&gt;0</f>
        <v/>
      </c>
      <c r="Q211" s="60">
        <f>IF(P211,500,0)</f>
        <v/>
      </c>
      <c r="R211" s="60">
        <f>G211+Q211</f>
        <v/>
      </c>
      <c r="S211" s="61" t="n">
        <v>46255.73958333334</v>
      </c>
    </row>
    <row r="212" ht="15" customHeight="1" s="39">
      <c r="A212" s="54" t="inlineStr">
        <is>
          <t>STU0211</t>
        </is>
      </c>
      <c r="B212" s="55">
        <f>VLOOKUP(A212,Marks!$A$2:$B$1001,2,FALSE())</f>
        <v/>
      </c>
      <c r="C212" s="54">
        <f>VLOOKUP(A212,Marks!$A$2:$C$1001,3,FALSE())</f>
        <v/>
      </c>
      <c r="D212" s="54">
        <f>VLOOKUP(A212,Marks!$A$2:$D$1001,4,FALSE())</f>
        <v/>
      </c>
      <c r="E212" s="60" t="n">
        <v>39000</v>
      </c>
      <c r="F212" s="60" t="n">
        <v>0</v>
      </c>
      <c r="G212" s="60">
        <f>E212-F212</f>
        <v/>
      </c>
      <c r="H212" s="59" t="n">
        <v>0.1</v>
      </c>
      <c r="I212" s="54">
        <f>H212&gt;=0.2</f>
        <v/>
      </c>
      <c r="J212" s="54" t="inlineStr">
        <is>
          <t>Cheque</t>
        </is>
      </c>
      <c r="K212" s="57" t="n"/>
      <c r="L212" s="58" t="n"/>
      <c r="M212" s="57" t="n">
        <v>46218</v>
      </c>
      <c r="N212" s="54">
        <f>IF(AND(G212&gt;0,TODAY()&gt;M212),TODAY()-M212,0)</f>
        <v/>
      </c>
      <c r="O212" s="54">
        <f>IF(G212&lt;=0,"Paid",IF(N212&gt;0,"Overdue",IF(F212&gt;0,"Partial","Pending")))</f>
        <v/>
      </c>
      <c r="P212" s="54">
        <f>N212&gt;0</f>
        <v/>
      </c>
      <c r="Q212" s="60">
        <f>IF(P212,500,0)</f>
        <v/>
      </c>
      <c r="R212" s="60">
        <f>G212+Q212</f>
        <v/>
      </c>
      <c r="S212" s="61" t="n">
        <v>46258.63541666666</v>
      </c>
    </row>
    <row r="213" ht="15" customHeight="1" s="39">
      <c r="A213" s="54" t="inlineStr">
        <is>
          <t>STU0212</t>
        </is>
      </c>
      <c r="B213" s="55">
        <f>VLOOKUP(A213,Marks!$A$2:$B$1001,2,FALSE())</f>
        <v/>
      </c>
      <c r="C213" s="54">
        <f>VLOOKUP(A213,Marks!$A$2:$C$1001,3,FALSE())</f>
        <v/>
      </c>
      <c r="D213" s="54">
        <f>VLOOKUP(A213,Marks!$A$2:$D$1001,4,FALSE())</f>
        <v/>
      </c>
      <c r="E213" s="60" t="n">
        <v>17500</v>
      </c>
      <c r="F213" s="60" t="n">
        <v>13100</v>
      </c>
      <c r="G213" s="60">
        <f>E213-F213</f>
        <v/>
      </c>
      <c r="H213" s="59" t="n">
        <v>0</v>
      </c>
      <c r="I213" s="54">
        <f>H213&gt;=0.2</f>
        <v/>
      </c>
      <c r="J213" s="54" t="inlineStr">
        <is>
          <t>Online Transfer</t>
        </is>
      </c>
      <c r="K213" s="57" t="n">
        <v>46218</v>
      </c>
      <c r="L213" s="58" t="n">
        <v>0.5625</v>
      </c>
      <c r="M213" s="57" t="n">
        <v>46218</v>
      </c>
      <c r="N213" s="54">
        <f>IF(AND(G213&gt;0,TODAY()&gt;M213),TODAY()-M213,0)</f>
        <v/>
      </c>
      <c r="O213" s="54">
        <f>IF(G213&lt;=0,"Paid",IF(N213&gt;0,"Overdue",IF(F213&gt;0,"Partial","Pending")))</f>
        <v/>
      </c>
      <c r="P213" s="54">
        <f>N213&gt;0</f>
        <v/>
      </c>
      <c r="Q213" s="60">
        <f>IF(P213,500,0)</f>
        <v/>
      </c>
      <c r="R213" s="60">
        <f>G213+Q213</f>
        <v/>
      </c>
      <c r="S213" s="61" t="n">
        <v>46259.77083333334</v>
      </c>
    </row>
    <row r="214" ht="15" customHeight="1" s="39">
      <c r="A214" s="54" t="inlineStr">
        <is>
          <t>STU0213</t>
        </is>
      </c>
      <c r="B214" s="55">
        <f>VLOOKUP(A214,Marks!$A$2:$B$1001,2,FALSE())</f>
        <v/>
      </c>
      <c r="C214" s="54">
        <f>VLOOKUP(A214,Marks!$A$2:$C$1001,3,FALSE())</f>
        <v/>
      </c>
      <c r="D214" s="54">
        <f>VLOOKUP(A214,Marks!$A$2:$D$1001,4,FALSE())</f>
        <v/>
      </c>
      <c r="E214" s="60" t="n">
        <v>16500</v>
      </c>
      <c r="F214" s="60" t="n">
        <v>4100</v>
      </c>
      <c r="G214" s="60">
        <f>E214-F214</f>
        <v/>
      </c>
      <c r="H214" s="59" t="n">
        <v>0</v>
      </c>
      <c r="I214" s="54">
        <f>H214&gt;=0.2</f>
        <v/>
      </c>
      <c r="J214" s="54" t="inlineStr">
        <is>
          <t>Online Transfer</t>
        </is>
      </c>
      <c r="K214" s="57" t="n">
        <v>46175</v>
      </c>
      <c r="L214" s="58" t="n">
        <v>0.6979166666666666</v>
      </c>
      <c r="M214" s="57" t="n">
        <v>46218</v>
      </c>
      <c r="N214" s="54">
        <f>IF(AND(G214&gt;0,TODAY()&gt;M214),TODAY()-M214,0)</f>
        <v/>
      </c>
      <c r="O214" s="54">
        <f>IF(G214&lt;=0,"Paid",IF(N214&gt;0,"Overdue",IF(F214&gt;0,"Partial","Pending")))</f>
        <v/>
      </c>
      <c r="P214" s="54">
        <f>N214&gt;0</f>
        <v/>
      </c>
      <c r="Q214" s="60">
        <f>IF(P214,500,0)</f>
        <v/>
      </c>
      <c r="R214" s="60">
        <f>G214+Q214</f>
        <v/>
      </c>
      <c r="S214" s="61" t="n">
        <v>46261.64583333334</v>
      </c>
    </row>
    <row r="215" ht="15" customHeight="1" s="39">
      <c r="A215" s="54" t="inlineStr">
        <is>
          <t>STU0214</t>
        </is>
      </c>
      <c r="B215" s="55">
        <f>VLOOKUP(A215,Marks!$A$2:$B$1001,2,FALSE())</f>
        <v/>
      </c>
      <c r="C215" s="54">
        <f>VLOOKUP(A215,Marks!$A$2:$C$1001,3,FALSE())</f>
        <v/>
      </c>
      <c r="D215" s="54">
        <f>VLOOKUP(A215,Marks!$A$2:$D$1001,4,FALSE())</f>
        <v/>
      </c>
      <c r="E215" s="60" t="n">
        <v>40000</v>
      </c>
      <c r="F215" s="60" t="n">
        <v>40000</v>
      </c>
      <c r="G215" s="60">
        <f>E215-F215</f>
        <v/>
      </c>
      <c r="H215" s="59" t="n">
        <v>0.15</v>
      </c>
      <c r="I215" s="54">
        <f>H215&gt;=0.2</f>
        <v/>
      </c>
      <c r="J215" s="54" t="inlineStr">
        <is>
          <t>Debit Card</t>
        </is>
      </c>
      <c r="K215" s="57" t="n">
        <v>46228</v>
      </c>
      <c r="L215" s="58" t="n">
        <v>0.5104166666666666</v>
      </c>
      <c r="M215" s="57" t="n">
        <v>46310</v>
      </c>
      <c r="N215" s="54">
        <f>IF(AND(G215&gt;0,TODAY()&gt;M215),TODAY()-M215,0)</f>
        <v/>
      </c>
      <c r="O215" s="54">
        <f>IF(G215&lt;=0,"Paid",IF(N215&gt;0,"Overdue",IF(F215&gt;0,"Partial","Pending")))</f>
        <v/>
      </c>
      <c r="P215" s="54">
        <f>N215&gt;0</f>
        <v/>
      </c>
      <c r="Q215" s="60">
        <f>IF(P215,500,0)</f>
        <v/>
      </c>
      <c r="R215" s="60">
        <f>G215+Q215</f>
        <v/>
      </c>
      <c r="S215" s="61" t="n"/>
    </row>
    <row r="216" ht="15" customHeight="1" s="39">
      <c r="A216" s="54" t="inlineStr">
        <is>
          <t>STU0215</t>
        </is>
      </c>
      <c r="B216" s="55">
        <f>VLOOKUP(A216,Marks!$A$2:$B$1001,2,FALSE())</f>
        <v/>
      </c>
      <c r="C216" s="54">
        <f>VLOOKUP(A216,Marks!$A$2:$C$1001,3,FALSE())</f>
        <v/>
      </c>
      <c r="D216" s="54">
        <f>VLOOKUP(A216,Marks!$A$2:$D$1001,4,FALSE())</f>
        <v/>
      </c>
      <c r="E216" s="60" t="n">
        <v>12500</v>
      </c>
      <c r="F216" s="60" t="n">
        <v>0</v>
      </c>
      <c r="G216" s="60">
        <f>E216-F216</f>
        <v/>
      </c>
      <c r="H216" s="59" t="n">
        <v>0.25</v>
      </c>
      <c r="I216" s="54">
        <f>H216&gt;=0.2</f>
        <v/>
      </c>
      <c r="J216" s="54" t="inlineStr">
        <is>
          <t>Online Transfer</t>
        </is>
      </c>
      <c r="K216" s="57" t="n"/>
      <c r="L216" s="58" t="n"/>
      <c r="M216" s="57" t="n">
        <v>46218</v>
      </c>
      <c r="N216" s="54">
        <f>IF(AND(G216&gt;0,TODAY()&gt;M216),TODAY()-M216,0)</f>
        <v/>
      </c>
      <c r="O216" s="54">
        <f>IF(G216&lt;=0,"Paid",IF(N216&gt;0,"Overdue",IF(F216&gt;0,"Partial","Pending")))</f>
        <v/>
      </c>
      <c r="P216" s="54">
        <f>N216&gt;0</f>
        <v/>
      </c>
      <c r="Q216" s="60">
        <f>IF(P216,500,0)</f>
        <v/>
      </c>
      <c r="R216" s="60">
        <f>G216+Q216</f>
        <v/>
      </c>
      <c r="S216" s="61" t="n">
        <v>46254.5625</v>
      </c>
    </row>
    <row r="217" ht="15" customHeight="1" s="39">
      <c r="A217" s="54" t="inlineStr">
        <is>
          <t>STU0216</t>
        </is>
      </c>
      <c r="B217" s="55">
        <f>VLOOKUP(A217,Marks!$A$2:$B$1001,2,FALSE())</f>
        <v/>
      </c>
      <c r="C217" s="54">
        <f>VLOOKUP(A217,Marks!$A$2:$C$1001,3,FALSE())</f>
        <v/>
      </c>
      <c r="D217" s="54">
        <f>VLOOKUP(A217,Marks!$A$2:$D$1001,4,FALSE())</f>
        <v/>
      </c>
      <c r="E217" s="60" t="n">
        <v>25500</v>
      </c>
      <c r="F217" s="60" t="n">
        <v>6400</v>
      </c>
      <c r="G217" s="60">
        <f>E217-F217</f>
        <v/>
      </c>
      <c r="H217" s="59" t="n">
        <v>0.1</v>
      </c>
      <c r="I217" s="54">
        <f>H217&gt;=0.2</f>
        <v/>
      </c>
      <c r="J217" s="54" t="inlineStr">
        <is>
          <t>Credit Card</t>
        </is>
      </c>
      <c r="K217" s="57" t="n">
        <v>46246</v>
      </c>
      <c r="L217" s="58" t="n">
        <v>0.5104166666666666</v>
      </c>
      <c r="M217" s="57" t="n">
        <v>46218</v>
      </c>
      <c r="N217" s="54">
        <f>IF(AND(G217&gt;0,TODAY()&gt;M217),TODAY()-M217,0)</f>
        <v/>
      </c>
      <c r="O217" s="54">
        <f>IF(G217&lt;=0,"Paid",IF(N217&gt;0,"Overdue",IF(F217&gt;0,"Partial","Pending")))</f>
        <v/>
      </c>
      <c r="P217" s="54">
        <f>N217&gt;0</f>
        <v/>
      </c>
      <c r="Q217" s="60">
        <f>IF(P217,500,0)</f>
        <v/>
      </c>
      <c r="R217" s="60">
        <f>G217+Q217</f>
        <v/>
      </c>
      <c r="S217" s="61" t="n">
        <v>46241.67708333334</v>
      </c>
    </row>
    <row r="218" ht="15" customHeight="1" s="39">
      <c r="A218" s="54" t="inlineStr">
        <is>
          <t>STU0217</t>
        </is>
      </c>
      <c r="B218" s="55">
        <f>VLOOKUP(A218,Marks!$A$2:$B$1001,2,FALSE())</f>
        <v/>
      </c>
      <c r="C218" s="54">
        <f>VLOOKUP(A218,Marks!$A$2:$C$1001,3,FALSE())</f>
        <v/>
      </c>
      <c r="D218" s="54">
        <f>VLOOKUP(A218,Marks!$A$2:$D$1001,4,FALSE())</f>
        <v/>
      </c>
      <c r="E218" s="60" t="n">
        <v>32000</v>
      </c>
      <c r="F218" s="60" t="n">
        <v>32000</v>
      </c>
      <c r="G218" s="60">
        <f>E218-F218</f>
        <v/>
      </c>
      <c r="H218" s="59" t="n">
        <v>0</v>
      </c>
      <c r="I218" s="54">
        <f>H218&gt;=0.2</f>
        <v/>
      </c>
      <c r="J218" s="54" t="inlineStr">
        <is>
          <t>Debit Card</t>
        </is>
      </c>
      <c r="K218" s="57" t="n">
        <v>46221</v>
      </c>
      <c r="L218" s="58" t="n">
        <v>0.3854166666666667</v>
      </c>
      <c r="M218" s="57" t="n">
        <v>46218</v>
      </c>
      <c r="N218" s="54">
        <f>IF(AND(G218&gt;0,TODAY()&gt;M218),TODAY()-M218,0)</f>
        <v/>
      </c>
      <c r="O218" s="54">
        <f>IF(G218&lt;=0,"Paid",IF(N218&gt;0,"Overdue",IF(F218&gt;0,"Partial","Pending")))</f>
        <v/>
      </c>
      <c r="P218" s="54">
        <f>N218&gt;0</f>
        <v/>
      </c>
      <c r="Q218" s="60">
        <f>IF(P218,500,0)</f>
        <v/>
      </c>
      <c r="R218" s="60">
        <f>G218+Q218</f>
        <v/>
      </c>
      <c r="S218" s="61" t="n"/>
    </row>
    <row r="219" ht="15" customHeight="1" s="39">
      <c r="A219" s="54" t="inlineStr">
        <is>
          <t>STU0218</t>
        </is>
      </c>
      <c r="B219" s="55">
        <f>VLOOKUP(A219,Marks!$A$2:$B$1001,2,FALSE())</f>
        <v/>
      </c>
      <c r="C219" s="54">
        <f>VLOOKUP(A219,Marks!$A$2:$C$1001,3,FALSE())</f>
        <v/>
      </c>
      <c r="D219" s="54">
        <f>VLOOKUP(A219,Marks!$A$2:$D$1001,4,FALSE())</f>
        <v/>
      </c>
      <c r="E219" s="60" t="n">
        <v>15500</v>
      </c>
      <c r="F219" s="60" t="n">
        <v>11600</v>
      </c>
      <c r="G219" s="60">
        <f>E219-F219</f>
        <v/>
      </c>
      <c r="H219" s="59" t="n">
        <v>0.15</v>
      </c>
      <c r="I219" s="54">
        <f>H219&gt;=0.2</f>
        <v/>
      </c>
      <c r="J219" s="54" t="inlineStr">
        <is>
          <t>Debit Card</t>
        </is>
      </c>
      <c r="K219" s="57" t="n">
        <v>46145</v>
      </c>
      <c r="L219" s="58" t="n">
        <v>0.3645833333333333</v>
      </c>
      <c r="M219" s="57" t="n">
        <v>46127</v>
      </c>
      <c r="N219" s="54">
        <f>IF(AND(G219&gt;0,TODAY()&gt;M219),TODAY()-M219,0)</f>
        <v/>
      </c>
      <c r="O219" s="54">
        <f>IF(G219&lt;=0,"Paid",IF(N219&gt;0,"Overdue",IF(F219&gt;0,"Partial","Pending")))</f>
        <v/>
      </c>
      <c r="P219" s="54">
        <f>N219&gt;0</f>
        <v/>
      </c>
      <c r="Q219" s="60">
        <f>IF(P219,500,0)</f>
        <v/>
      </c>
      <c r="R219" s="60">
        <f>G219+Q219</f>
        <v/>
      </c>
      <c r="S219" s="61" t="n">
        <v>46255.71875</v>
      </c>
    </row>
    <row r="220" ht="15" customHeight="1" s="39">
      <c r="A220" s="54" t="inlineStr">
        <is>
          <t>STU0219</t>
        </is>
      </c>
      <c r="B220" s="55">
        <f>VLOOKUP(A220,Marks!$A$2:$B$1001,2,FALSE())</f>
        <v/>
      </c>
      <c r="C220" s="54">
        <f>VLOOKUP(A220,Marks!$A$2:$C$1001,3,FALSE())</f>
        <v/>
      </c>
      <c r="D220" s="54">
        <f>VLOOKUP(A220,Marks!$A$2:$D$1001,4,FALSE())</f>
        <v/>
      </c>
      <c r="E220" s="60" t="n">
        <v>28000</v>
      </c>
      <c r="F220" s="60" t="n">
        <v>28000</v>
      </c>
      <c r="G220" s="60">
        <f>E220-F220</f>
        <v/>
      </c>
      <c r="H220" s="59" t="n">
        <v>0.05</v>
      </c>
      <c r="I220" s="54">
        <f>H220&gt;=0.2</f>
        <v/>
      </c>
      <c r="J220" s="54" t="inlineStr">
        <is>
          <t>Credit Card</t>
        </is>
      </c>
      <c r="K220" s="57" t="n">
        <v>46243</v>
      </c>
      <c r="L220" s="58" t="n">
        <v>0.5208333333333334</v>
      </c>
      <c r="M220" s="57" t="n">
        <v>46218</v>
      </c>
      <c r="N220" s="54">
        <f>IF(AND(G220&gt;0,TODAY()&gt;M220),TODAY()-M220,0)</f>
        <v/>
      </c>
      <c r="O220" s="54">
        <f>IF(G220&lt;=0,"Paid",IF(N220&gt;0,"Overdue",IF(F220&gt;0,"Partial","Pending")))</f>
        <v/>
      </c>
      <c r="P220" s="54">
        <f>N220&gt;0</f>
        <v/>
      </c>
      <c r="Q220" s="60">
        <f>IF(P220,500,0)</f>
        <v/>
      </c>
      <c r="R220" s="60">
        <f>G220+Q220</f>
        <v/>
      </c>
      <c r="S220" s="61" t="n"/>
    </row>
    <row r="221" ht="15" customHeight="1" s="39">
      <c r="A221" s="54" t="inlineStr">
        <is>
          <t>STU0220</t>
        </is>
      </c>
      <c r="B221" s="55">
        <f>VLOOKUP(A221,Marks!$A$2:$B$1001,2,FALSE())</f>
        <v/>
      </c>
      <c r="C221" s="54">
        <f>VLOOKUP(A221,Marks!$A$2:$C$1001,3,FALSE())</f>
        <v/>
      </c>
      <c r="D221" s="54">
        <f>VLOOKUP(A221,Marks!$A$2:$D$1001,4,FALSE())</f>
        <v/>
      </c>
      <c r="E221" s="60" t="n">
        <v>34000</v>
      </c>
      <c r="F221" s="60" t="n">
        <v>34000</v>
      </c>
      <c r="G221" s="60">
        <f>E221-F221</f>
        <v/>
      </c>
      <c r="H221" s="59" t="n">
        <v>0.05</v>
      </c>
      <c r="I221" s="54">
        <f>H221&gt;=0.2</f>
        <v/>
      </c>
      <c r="J221" s="54" t="inlineStr">
        <is>
          <t>Cash</t>
        </is>
      </c>
      <c r="K221" s="57" t="n">
        <v>46161</v>
      </c>
      <c r="L221" s="58" t="n">
        <v>0.65625</v>
      </c>
      <c r="M221" s="57" t="n">
        <v>46310</v>
      </c>
      <c r="N221" s="54">
        <f>IF(AND(G221&gt;0,TODAY()&gt;M221),TODAY()-M221,0)</f>
        <v/>
      </c>
      <c r="O221" s="54">
        <f>IF(G221&lt;=0,"Paid",IF(N221&gt;0,"Overdue",IF(F221&gt;0,"Partial","Pending")))</f>
        <v/>
      </c>
      <c r="P221" s="54">
        <f>N221&gt;0</f>
        <v/>
      </c>
      <c r="Q221" s="60">
        <f>IF(P221,500,0)</f>
        <v/>
      </c>
      <c r="R221" s="60">
        <f>G221+Q221</f>
        <v/>
      </c>
      <c r="S221" s="61" t="n"/>
    </row>
    <row r="222" ht="15" customHeight="1" s="39">
      <c r="A222" s="54" t="inlineStr">
        <is>
          <t>STU0221</t>
        </is>
      </c>
      <c r="B222" s="55">
        <f>VLOOKUP(A222,Marks!$A$2:$B$1001,2,FALSE())</f>
        <v/>
      </c>
      <c r="C222" s="54">
        <f>VLOOKUP(A222,Marks!$A$2:$C$1001,3,FALSE())</f>
        <v/>
      </c>
      <c r="D222" s="54">
        <f>VLOOKUP(A222,Marks!$A$2:$D$1001,4,FALSE())</f>
        <v/>
      </c>
      <c r="E222" s="60" t="n">
        <v>13500</v>
      </c>
      <c r="F222" s="60" t="n">
        <v>3400</v>
      </c>
      <c r="G222" s="60">
        <f>E222-F222</f>
        <v/>
      </c>
      <c r="H222" s="59" t="n">
        <v>0.1</v>
      </c>
      <c r="I222" s="54">
        <f>H222&gt;=0.2</f>
        <v/>
      </c>
      <c r="J222" s="54" t="inlineStr">
        <is>
          <t>UPI</t>
        </is>
      </c>
      <c r="K222" s="57" t="n">
        <v>46262</v>
      </c>
      <c r="L222" s="58" t="n">
        <v>0.5416666666666666</v>
      </c>
      <c r="M222" s="57" t="n">
        <v>46218</v>
      </c>
      <c r="N222" s="54">
        <f>IF(AND(G222&gt;0,TODAY()&gt;M222),TODAY()-M222,0)</f>
        <v/>
      </c>
      <c r="O222" s="54">
        <f>IF(G222&lt;=0,"Paid",IF(N222&gt;0,"Overdue",IF(F222&gt;0,"Partial","Pending")))</f>
        <v/>
      </c>
      <c r="P222" s="54">
        <f>N222&gt;0</f>
        <v/>
      </c>
      <c r="Q222" s="60">
        <f>IF(P222,500,0)</f>
        <v/>
      </c>
      <c r="R222" s="60">
        <f>G222+Q222</f>
        <v/>
      </c>
      <c r="S222" s="61" t="n">
        <v>46247.64583333334</v>
      </c>
    </row>
    <row r="223" ht="15" customHeight="1" s="39">
      <c r="A223" s="54" t="inlineStr">
        <is>
          <t>STU0222</t>
        </is>
      </c>
      <c r="B223" s="55">
        <f>VLOOKUP(A223,Marks!$A$2:$B$1001,2,FALSE())</f>
        <v/>
      </c>
      <c r="C223" s="54">
        <f>VLOOKUP(A223,Marks!$A$2:$C$1001,3,FALSE())</f>
        <v/>
      </c>
      <c r="D223" s="54">
        <f>VLOOKUP(A223,Marks!$A$2:$D$1001,4,FALSE())</f>
        <v/>
      </c>
      <c r="E223" s="60" t="n">
        <v>13500</v>
      </c>
      <c r="F223" s="60" t="n">
        <v>13500</v>
      </c>
      <c r="G223" s="60">
        <f>E223-F223</f>
        <v/>
      </c>
      <c r="H223" s="59" t="n">
        <v>0.05</v>
      </c>
      <c r="I223" s="54">
        <f>H223&gt;=0.2</f>
        <v/>
      </c>
      <c r="J223" s="54" t="inlineStr">
        <is>
          <t>Cheque</t>
        </is>
      </c>
      <c r="K223" s="57" t="n">
        <v>46208</v>
      </c>
      <c r="L223" s="58" t="n">
        <v>0.5729166666666666</v>
      </c>
      <c r="M223" s="57" t="n">
        <v>46402</v>
      </c>
      <c r="N223" s="54">
        <f>IF(AND(G223&gt;0,TODAY()&gt;M223),TODAY()-M223,0)</f>
        <v/>
      </c>
      <c r="O223" s="54">
        <f>IF(G223&lt;=0,"Paid",IF(N223&gt;0,"Overdue",IF(F223&gt;0,"Partial","Pending")))</f>
        <v/>
      </c>
      <c r="P223" s="54">
        <f>N223&gt;0</f>
        <v/>
      </c>
      <c r="Q223" s="60">
        <f>IF(P223,500,0)</f>
        <v/>
      </c>
      <c r="R223" s="60">
        <f>G223+Q223</f>
        <v/>
      </c>
      <c r="S223" s="61" t="n"/>
    </row>
    <row r="224" ht="15" customHeight="1" s="39">
      <c r="A224" s="54" t="inlineStr">
        <is>
          <t>STU0223</t>
        </is>
      </c>
      <c r="B224" s="55">
        <f>VLOOKUP(A224,Marks!$A$2:$B$1001,2,FALSE())</f>
        <v/>
      </c>
      <c r="C224" s="54">
        <f>VLOOKUP(A224,Marks!$A$2:$C$1001,3,FALSE())</f>
        <v/>
      </c>
      <c r="D224" s="54">
        <f>VLOOKUP(A224,Marks!$A$2:$D$1001,4,FALSE())</f>
        <v/>
      </c>
      <c r="E224" s="60" t="n">
        <v>39000</v>
      </c>
      <c r="F224" s="60" t="n">
        <v>29200</v>
      </c>
      <c r="G224" s="60">
        <f>E224-F224</f>
        <v/>
      </c>
      <c r="H224" s="59" t="n">
        <v>0.1</v>
      </c>
      <c r="I224" s="54">
        <f>H224&gt;=0.2</f>
        <v/>
      </c>
      <c r="J224" s="54" t="inlineStr">
        <is>
          <t>Credit Card</t>
        </is>
      </c>
      <c r="K224" s="57" t="n">
        <v>46262</v>
      </c>
      <c r="L224" s="58" t="n">
        <v>0.34375</v>
      </c>
      <c r="M224" s="57" t="n">
        <v>46402</v>
      </c>
      <c r="N224" s="54">
        <f>IF(AND(G224&gt;0,TODAY()&gt;M224),TODAY()-M224,0)</f>
        <v/>
      </c>
      <c r="O224" s="54">
        <f>IF(G224&lt;=0,"Paid",IF(N224&gt;0,"Overdue",IF(F224&gt;0,"Partial","Pending")))</f>
        <v/>
      </c>
      <c r="P224" s="54">
        <f>N224&gt;0</f>
        <v/>
      </c>
      <c r="Q224" s="60">
        <f>IF(P224,500,0)</f>
        <v/>
      </c>
      <c r="R224" s="60">
        <f>G224+Q224</f>
        <v/>
      </c>
      <c r="S224" s="61" t="n">
        <v>46241.5</v>
      </c>
    </row>
    <row r="225" ht="15" customHeight="1" s="39">
      <c r="A225" s="54" t="inlineStr">
        <is>
          <t>STU0224</t>
        </is>
      </c>
      <c r="B225" s="55">
        <f>VLOOKUP(A225,Marks!$A$2:$B$1001,2,FALSE())</f>
        <v/>
      </c>
      <c r="C225" s="54">
        <f>VLOOKUP(A225,Marks!$A$2:$C$1001,3,FALSE())</f>
        <v/>
      </c>
      <c r="D225" s="54">
        <f>VLOOKUP(A225,Marks!$A$2:$D$1001,4,FALSE())</f>
        <v/>
      </c>
      <c r="E225" s="60" t="n">
        <v>18000</v>
      </c>
      <c r="F225" s="60" t="n">
        <v>0</v>
      </c>
      <c r="G225" s="60">
        <f>E225-F225</f>
        <v/>
      </c>
      <c r="H225" s="59" t="n">
        <v>0</v>
      </c>
      <c r="I225" s="54">
        <f>H225&gt;=0.2</f>
        <v/>
      </c>
      <c r="J225" s="54" t="inlineStr">
        <is>
          <t>UPI</t>
        </is>
      </c>
      <c r="K225" s="57" t="n"/>
      <c r="L225" s="58" t="n"/>
      <c r="M225" s="57" t="n">
        <v>46218</v>
      </c>
      <c r="N225" s="54">
        <f>IF(AND(G225&gt;0,TODAY()&gt;M225),TODAY()-M225,0)</f>
        <v/>
      </c>
      <c r="O225" s="54">
        <f>IF(G225&lt;=0,"Paid",IF(N225&gt;0,"Overdue",IF(F225&gt;0,"Partial","Pending")))</f>
        <v/>
      </c>
      <c r="P225" s="54">
        <f>N225&gt;0</f>
        <v/>
      </c>
      <c r="Q225" s="60">
        <f>IF(P225,500,0)</f>
        <v/>
      </c>
      <c r="R225" s="60">
        <f>G225+Q225</f>
        <v/>
      </c>
      <c r="S225" s="61" t="n">
        <v>46254.73958333334</v>
      </c>
    </row>
    <row r="226" ht="15" customHeight="1" s="39">
      <c r="A226" s="54" t="inlineStr">
        <is>
          <t>STU0225</t>
        </is>
      </c>
      <c r="B226" s="55">
        <f>VLOOKUP(A226,Marks!$A$2:$B$1001,2,FALSE())</f>
        <v/>
      </c>
      <c r="C226" s="54">
        <f>VLOOKUP(A226,Marks!$A$2:$C$1001,3,FALSE())</f>
        <v/>
      </c>
      <c r="D226" s="54">
        <f>VLOOKUP(A226,Marks!$A$2:$D$1001,4,FALSE())</f>
        <v/>
      </c>
      <c r="E226" s="60" t="n">
        <v>18000</v>
      </c>
      <c r="F226" s="60" t="n">
        <v>18000</v>
      </c>
      <c r="G226" s="60">
        <f>E226-F226</f>
        <v/>
      </c>
      <c r="H226" s="59" t="n">
        <v>0.2</v>
      </c>
      <c r="I226" s="54">
        <f>H226&gt;=0.2</f>
        <v/>
      </c>
      <c r="J226" s="54" t="inlineStr">
        <is>
          <t>UPI</t>
        </is>
      </c>
      <c r="K226" s="57" t="n">
        <v>46233</v>
      </c>
      <c r="L226" s="58" t="n">
        <v>0.6770833333333334</v>
      </c>
      <c r="M226" s="57" t="n">
        <v>46127</v>
      </c>
      <c r="N226" s="54">
        <f>IF(AND(G226&gt;0,TODAY()&gt;M226),TODAY()-M226,0)</f>
        <v/>
      </c>
      <c r="O226" s="54">
        <f>IF(G226&lt;=0,"Paid",IF(N226&gt;0,"Overdue",IF(F226&gt;0,"Partial","Pending")))</f>
        <v/>
      </c>
      <c r="P226" s="54">
        <f>N226&gt;0</f>
        <v/>
      </c>
      <c r="Q226" s="60">
        <f>IF(P226,500,0)</f>
        <v/>
      </c>
      <c r="R226" s="60">
        <f>G226+Q226</f>
        <v/>
      </c>
      <c r="S226" s="61" t="n"/>
    </row>
    <row r="227" ht="15" customHeight="1" s="39">
      <c r="A227" s="54" t="inlineStr">
        <is>
          <t>STU0226</t>
        </is>
      </c>
      <c r="B227" s="55">
        <f>VLOOKUP(A227,Marks!$A$2:$B$1001,2,FALSE())</f>
        <v/>
      </c>
      <c r="C227" s="54">
        <f>VLOOKUP(A227,Marks!$A$2:$C$1001,3,FALSE())</f>
        <v/>
      </c>
      <c r="D227" s="54">
        <f>VLOOKUP(A227,Marks!$A$2:$D$1001,4,FALSE())</f>
        <v/>
      </c>
      <c r="E227" s="60" t="n">
        <v>23500</v>
      </c>
      <c r="F227" s="60" t="n">
        <v>23500</v>
      </c>
      <c r="G227" s="60">
        <f>E227-F227</f>
        <v/>
      </c>
      <c r="H227" s="59" t="n">
        <v>0.1</v>
      </c>
      <c r="I227" s="54">
        <f>H227&gt;=0.2</f>
        <v/>
      </c>
      <c r="J227" s="54" t="inlineStr">
        <is>
          <t>Online Transfer</t>
        </is>
      </c>
      <c r="K227" s="57" t="n">
        <v>46258</v>
      </c>
      <c r="L227" s="58" t="n">
        <v>0.34375</v>
      </c>
      <c r="M227" s="57" t="n">
        <v>46127</v>
      </c>
      <c r="N227" s="54">
        <f>IF(AND(G227&gt;0,TODAY()&gt;M227),TODAY()-M227,0)</f>
        <v/>
      </c>
      <c r="O227" s="54">
        <f>IF(G227&lt;=0,"Paid",IF(N227&gt;0,"Overdue",IF(F227&gt;0,"Partial","Pending")))</f>
        <v/>
      </c>
      <c r="P227" s="54">
        <f>N227&gt;0</f>
        <v/>
      </c>
      <c r="Q227" s="60">
        <f>IF(P227,500,0)</f>
        <v/>
      </c>
      <c r="R227" s="60">
        <f>G227+Q227</f>
        <v/>
      </c>
      <c r="S227" s="61" t="n"/>
    </row>
    <row r="228" ht="15" customHeight="1" s="39">
      <c r="A228" s="54" t="inlineStr">
        <is>
          <t>STU0227</t>
        </is>
      </c>
      <c r="B228" s="55">
        <f>VLOOKUP(A228,Marks!$A$2:$B$1001,2,FALSE())</f>
        <v/>
      </c>
      <c r="C228" s="54">
        <f>VLOOKUP(A228,Marks!$A$2:$C$1001,3,FALSE())</f>
        <v/>
      </c>
      <c r="D228" s="54">
        <f>VLOOKUP(A228,Marks!$A$2:$D$1001,4,FALSE())</f>
        <v/>
      </c>
      <c r="E228" s="60" t="n">
        <v>30500</v>
      </c>
      <c r="F228" s="60" t="n">
        <v>22900</v>
      </c>
      <c r="G228" s="60">
        <f>E228-F228</f>
        <v/>
      </c>
      <c r="H228" s="59" t="n">
        <v>0</v>
      </c>
      <c r="I228" s="54">
        <f>H228&gt;=0.2</f>
        <v/>
      </c>
      <c r="J228" s="54" t="inlineStr">
        <is>
          <t>Online Transfer</t>
        </is>
      </c>
      <c r="K228" s="57" t="n">
        <v>46156</v>
      </c>
      <c r="L228" s="58" t="n">
        <v>0.5729166666666666</v>
      </c>
      <c r="M228" s="57" t="n">
        <v>46127</v>
      </c>
      <c r="N228" s="54">
        <f>IF(AND(G228&gt;0,TODAY()&gt;M228),TODAY()-M228,0)</f>
        <v/>
      </c>
      <c r="O228" s="54">
        <f>IF(G228&lt;=0,"Paid",IF(N228&gt;0,"Overdue",IF(F228&gt;0,"Partial","Pending")))</f>
        <v/>
      </c>
      <c r="P228" s="54">
        <f>N228&gt;0</f>
        <v/>
      </c>
      <c r="Q228" s="60">
        <f>IF(P228,500,0)</f>
        <v/>
      </c>
      <c r="R228" s="60">
        <f>G228+Q228</f>
        <v/>
      </c>
      <c r="S228" s="61" t="n">
        <v>46258.69791666666</v>
      </c>
    </row>
    <row r="229" ht="15" customHeight="1" s="39">
      <c r="A229" s="54" t="inlineStr">
        <is>
          <t>STU0228</t>
        </is>
      </c>
      <c r="B229" s="55">
        <f>VLOOKUP(A229,Marks!$A$2:$B$1001,2,FALSE())</f>
        <v/>
      </c>
      <c r="C229" s="54">
        <f>VLOOKUP(A229,Marks!$A$2:$C$1001,3,FALSE())</f>
        <v/>
      </c>
      <c r="D229" s="54">
        <f>VLOOKUP(A229,Marks!$A$2:$D$1001,4,FALSE())</f>
        <v/>
      </c>
      <c r="E229" s="60" t="n">
        <v>41500</v>
      </c>
      <c r="F229" s="60" t="n">
        <v>31100</v>
      </c>
      <c r="G229" s="60">
        <f>E229-F229</f>
        <v/>
      </c>
      <c r="H229" s="59" t="n">
        <v>0.25</v>
      </c>
      <c r="I229" s="54">
        <f>H229&gt;=0.2</f>
        <v/>
      </c>
      <c r="J229" s="54" t="inlineStr">
        <is>
          <t>Credit Card</t>
        </is>
      </c>
      <c r="K229" s="57" t="n">
        <v>46136</v>
      </c>
      <c r="L229" s="58" t="n">
        <v>0.53125</v>
      </c>
      <c r="M229" s="57" t="n">
        <v>46127</v>
      </c>
      <c r="N229" s="54">
        <f>IF(AND(G229&gt;0,TODAY()&gt;M229),TODAY()-M229,0)</f>
        <v/>
      </c>
      <c r="O229" s="54">
        <f>IF(G229&lt;=0,"Paid",IF(N229&gt;0,"Overdue",IF(F229&gt;0,"Partial","Pending")))</f>
        <v/>
      </c>
      <c r="P229" s="54">
        <f>N229&gt;0</f>
        <v/>
      </c>
      <c r="Q229" s="60">
        <f>IF(P229,500,0)</f>
        <v/>
      </c>
      <c r="R229" s="60">
        <f>G229+Q229</f>
        <v/>
      </c>
      <c r="S229" s="61" t="n">
        <v>46242.48958333334</v>
      </c>
    </row>
    <row r="230" ht="15" customHeight="1" s="39">
      <c r="A230" s="54" t="inlineStr">
        <is>
          <t>STU0229</t>
        </is>
      </c>
      <c r="B230" s="55">
        <f>VLOOKUP(A230,Marks!$A$2:$B$1001,2,FALSE())</f>
        <v/>
      </c>
      <c r="C230" s="54">
        <f>VLOOKUP(A230,Marks!$A$2:$C$1001,3,FALSE())</f>
        <v/>
      </c>
      <c r="D230" s="54">
        <f>VLOOKUP(A230,Marks!$A$2:$D$1001,4,FALSE())</f>
        <v/>
      </c>
      <c r="E230" s="60" t="n">
        <v>42000</v>
      </c>
      <c r="F230" s="60" t="n">
        <v>0</v>
      </c>
      <c r="G230" s="60">
        <f>E230-F230</f>
        <v/>
      </c>
      <c r="H230" s="59" t="n">
        <v>0.15</v>
      </c>
      <c r="I230" s="54">
        <f>H230&gt;=0.2</f>
        <v/>
      </c>
      <c r="J230" s="54" t="inlineStr">
        <is>
          <t>Cash</t>
        </is>
      </c>
      <c r="K230" s="57" t="n"/>
      <c r="L230" s="58" t="n"/>
      <c r="M230" s="57" t="n">
        <v>46127</v>
      </c>
      <c r="N230" s="54">
        <f>IF(AND(G230&gt;0,TODAY()&gt;M230),TODAY()-M230,0)</f>
        <v/>
      </c>
      <c r="O230" s="54">
        <f>IF(G230&lt;=0,"Paid",IF(N230&gt;0,"Overdue",IF(F230&gt;0,"Partial","Pending")))</f>
        <v/>
      </c>
      <c r="P230" s="54">
        <f>N230&gt;0</f>
        <v/>
      </c>
      <c r="Q230" s="60">
        <f>IF(P230,500,0)</f>
        <v/>
      </c>
      <c r="R230" s="60">
        <f>G230+Q230</f>
        <v/>
      </c>
      <c r="S230" s="61" t="n">
        <v>46244.59375</v>
      </c>
    </row>
    <row r="231" ht="15" customHeight="1" s="39">
      <c r="A231" s="54" t="inlineStr">
        <is>
          <t>STU0230</t>
        </is>
      </c>
      <c r="B231" s="55">
        <f>VLOOKUP(A231,Marks!$A$2:$B$1001,2,FALSE())</f>
        <v/>
      </c>
      <c r="C231" s="54">
        <f>VLOOKUP(A231,Marks!$A$2:$C$1001,3,FALSE())</f>
        <v/>
      </c>
      <c r="D231" s="54">
        <f>VLOOKUP(A231,Marks!$A$2:$D$1001,4,FALSE())</f>
        <v/>
      </c>
      <c r="E231" s="60" t="n">
        <v>21500</v>
      </c>
      <c r="F231" s="60" t="n">
        <v>21500</v>
      </c>
      <c r="G231" s="60">
        <f>E231-F231</f>
        <v/>
      </c>
      <c r="H231" s="59" t="n">
        <v>0</v>
      </c>
      <c r="I231" s="54">
        <f>H231&gt;=0.2</f>
        <v/>
      </c>
      <c r="J231" s="54" t="inlineStr">
        <is>
          <t>Credit Card</t>
        </is>
      </c>
      <c r="K231" s="57" t="n">
        <v>46158</v>
      </c>
      <c r="L231" s="58" t="n">
        <v>0.5</v>
      </c>
      <c r="M231" s="57" t="n">
        <v>46127</v>
      </c>
      <c r="N231" s="54">
        <f>IF(AND(G231&gt;0,TODAY()&gt;M231),TODAY()-M231,0)</f>
        <v/>
      </c>
      <c r="O231" s="54">
        <f>IF(G231&lt;=0,"Paid",IF(N231&gt;0,"Overdue",IF(F231&gt;0,"Partial","Pending")))</f>
        <v/>
      </c>
      <c r="P231" s="54">
        <f>N231&gt;0</f>
        <v/>
      </c>
      <c r="Q231" s="60">
        <f>IF(P231,500,0)</f>
        <v/>
      </c>
      <c r="R231" s="60">
        <f>G231+Q231</f>
        <v/>
      </c>
      <c r="S231" s="61" t="n"/>
    </row>
    <row r="232" ht="15" customHeight="1" s="39">
      <c r="A232" s="54" t="inlineStr">
        <is>
          <t>STU0231</t>
        </is>
      </c>
      <c r="B232" s="55">
        <f>VLOOKUP(A232,Marks!$A$2:$B$1001,2,FALSE())</f>
        <v/>
      </c>
      <c r="C232" s="54">
        <f>VLOOKUP(A232,Marks!$A$2:$C$1001,3,FALSE())</f>
        <v/>
      </c>
      <c r="D232" s="54">
        <f>VLOOKUP(A232,Marks!$A$2:$D$1001,4,FALSE())</f>
        <v/>
      </c>
      <c r="E232" s="60" t="n">
        <v>20000</v>
      </c>
      <c r="F232" s="60" t="n">
        <v>15000</v>
      </c>
      <c r="G232" s="60">
        <f>E232-F232</f>
        <v/>
      </c>
      <c r="H232" s="59" t="n">
        <v>0</v>
      </c>
      <c r="I232" s="54">
        <f>H232&gt;=0.2</f>
        <v/>
      </c>
      <c r="J232" s="54" t="inlineStr">
        <is>
          <t>Cash</t>
        </is>
      </c>
      <c r="K232" s="57" t="n">
        <v>46162</v>
      </c>
      <c r="L232" s="58" t="n">
        <v>0.3854166666666667</v>
      </c>
      <c r="M232" s="57" t="n">
        <v>46310</v>
      </c>
      <c r="N232" s="54">
        <f>IF(AND(G232&gt;0,TODAY()&gt;M232),TODAY()-M232,0)</f>
        <v/>
      </c>
      <c r="O232" s="54">
        <f>IF(G232&lt;=0,"Paid",IF(N232&gt;0,"Overdue",IF(F232&gt;0,"Partial","Pending")))</f>
        <v/>
      </c>
      <c r="P232" s="54">
        <f>N232&gt;0</f>
        <v/>
      </c>
      <c r="Q232" s="60">
        <f>IF(P232,500,0)</f>
        <v/>
      </c>
      <c r="R232" s="60">
        <f>G232+Q232</f>
        <v/>
      </c>
      <c r="S232" s="61" t="n">
        <v>46263.52083333334</v>
      </c>
    </row>
    <row r="233" ht="15" customHeight="1" s="39">
      <c r="A233" s="54" t="inlineStr">
        <is>
          <t>STU0232</t>
        </is>
      </c>
      <c r="B233" s="55">
        <f>VLOOKUP(A233,Marks!$A$2:$B$1001,2,FALSE())</f>
        <v/>
      </c>
      <c r="C233" s="54">
        <f>VLOOKUP(A233,Marks!$A$2:$C$1001,3,FALSE())</f>
        <v/>
      </c>
      <c r="D233" s="54">
        <f>VLOOKUP(A233,Marks!$A$2:$D$1001,4,FALSE())</f>
        <v/>
      </c>
      <c r="E233" s="60" t="n">
        <v>22000</v>
      </c>
      <c r="F233" s="60" t="n">
        <v>16500</v>
      </c>
      <c r="G233" s="60">
        <f>E233-F233</f>
        <v/>
      </c>
      <c r="H233" s="59" t="n">
        <v>0.1</v>
      </c>
      <c r="I233" s="54">
        <f>H233&gt;=0.2</f>
        <v/>
      </c>
      <c r="J233" s="54" t="inlineStr">
        <is>
          <t>Credit Card</t>
        </is>
      </c>
      <c r="K233" s="57" t="n">
        <v>46139</v>
      </c>
      <c r="L233" s="58" t="n">
        <v>0.6770833333333334</v>
      </c>
      <c r="M233" s="57" t="n">
        <v>46402</v>
      </c>
      <c r="N233" s="54">
        <f>IF(AND(G233&gt;0,TODAY()&gt;M233),TODAY()-M233,0)</f>
        <v/>
      </c>
      <c r="O233" s="54">
        <f>IF(G233&lt;=0,"Paid",IF(N233&gt;0,"Overdue",IF(F233&gt;0,"Partial","Pending")))</f>
        <v/>
      </c>
      <c r="P233" s="54">
        <f>N233&gt;0</f>
        <v/>
      </c>
      <c r="Q233" s="60">
        <f>IF(P233,500,0)</f>
        <v/>
      </c>
      <c r="R233" s="60">
        <f>G233+Q233</f>
        <v/>
      </c>
      <c r="S233" s="61" t="n">
        <v>46265.40625</v>
      </c>
    </row>
    <row r="234" ht="15" customHeight="1" s="39">
      <c r="A234" s="54" t="inlineStr">
        <is>
          <t>STU0233</t>
        </is>
      </c>
      <c r="B234" s="55">
        <f>VLOOKUP(A234,Marks!$A$2:$B$1001,2,FALSE())</f>
        <v/>
      </c>
      <c r="C234" s="54">
        <f>VLOOKUP(A234,Marks!$A$2:$C$1001,3,FALSE())</f>
        <v/>
      </c>
      <c r="D234" s="54">
        <f>VLOOKUP(A234,Marks!$A$2:$D$1001,4,FALSE())</f>
        <v/>
      </c>
      <c r="E234" s="60" t="n">
        <v>43500</v>
      </c>
      <c r="F234" s="60" t="n">
        <v>43500</v>
      </c>
      <c r="G234" s="60">
        <f>E234-F234</f>
        <v/>
      </c>
      <c r="H234" s="59" t="n">
        <v>0.05</v>
      </c>
      <c r="I234" s="54">
        <f>H234&gt;=0.2</f>
        <v/>
      </c>
      <c r="J234" s="54" t="inlineStr">
        <is>
          <t>Credit Card</t>
        </is>
      </c>
      <c r="K234" s="57" t="n">
        <v>46128</v>
      </c>
      <c r="L234" s="58" t="n">
        <v>0.4375</v>
      </c>
      <c r="M234" s="57" t="n">
        <v>46127</v>
      </c>
      <c r="N234" s="54">
        <f>IF(AND(G234&gt;0,TODAY()&gt;M234),TODAY()-M234,0)</f>
        <v/>
      </c>
      <c r="O234" s="54">
        <f>IF(G234&lt;=0,"Paid",IF(N234&gt;0,"Overdue",IF(F234&gt;0,"Partial","Pending")))</f>
        <v/>
      </c>
      <c r="P234" s="54">
        <f>N234&gt;0</f>
        <v/>
      </c>
      <c r="Q234" s="60">
        <f>IF(P234,500,0)</f>
        <v/>
      </c>
      <c r="R234" s="60">
        <f>G234+Q234</f>
        <v/>
      </c>
      <c r="S234" s="61" t="n"/>
    </row>
    <row r="235" ht="15" customHeight="1" s="39">
      <c r="A235" s="54" t="inlineStr">
        <is>
          <t>STU0234</t>
        </is>
      </c>
      <c r="B235" s="55">
        <f>VLOOKUP(A235,Marks!$A$2:$B$1001,2,FALSE())</f>
        <v/>
      </c>
      <c r="C235" s="54">
        <f>VLOOKUP(A235,Marks!$A$2:$C$1001,3,FALSE())</f>
        <v/>
      </c>
      <c r="D235" s="54">
        <f>VLOOKUP(A235,Marks!$A$2:$D$1001,4,FALSE())</f>
        <v/>
      </c>
      <c r="E235" s="60" t="n">
        <v>28500</v>
      </c>
      <c r="F235" s="60" t="n">
        <v>28500</v>
      </c>
      <c r="G235" s="60">
        <f>E235-F235</f>
        <v/>
      </c>
      <c r="H235" s="59" t="n">
        <v>0</v>
      </c>
      <c r="I235" s="54">
        <f>H235&gt;=0.2</f>
        <v/>
      </c>
      <c r="J235" s="54" t="inlineStr">
        <is>
          <t>Cash</t>
        </is>
      </c>
      <c r="K235" s="57" t="n">
        <v>46130</v>
      </c>
      <c r="L235" s="58" t="n">
        <v>0.4583333333333333</v>
      </c>
      <c r="M235" s="57" t="n">
        <v>46402</v>
      </c>
      <c r="N235" s="54">
        <f>IF(AND(G235&gt;0,TODAY()&gt;M235),TODAY()-M235,0)</f>
        <v/>
      </c>
      <c r="O235" s="54">
        <f>IF(G235&lt;=0,"Paid",IF(N235&gt;0,"Overdue",IF(F235&gt;0,"Partial","Pending")))</f>
        <v/>
      </c>
      <c r="P235" s="54">
        <f>N235&gt;0</f>
        <v/>
      </c>
      <c r="Q235" s="60">
        <f>IF(P235,500,0)</f>
        <v/>
      </c>
      <c r="R235" s="60">
        <f>G235+Q235</f>
        <v/>
      </c>
      <c r="S235" s="61" t="n"/>
    </row>
    <row r="236" ht="15" customHeight="1" s="39">
      <c r="A236" s="54" t="inlineStr">
        <is>
          <t>STU0235</t>
        </is>
      </c>
      <c r="B236" s="55">
        <f>VLOOKUP(A236,Marks!$A$2:$B$1001,2,FALSE())</f>
        <v/>
      </c>
      <c r="C236" s="54">
        <f>VLOOKUP(A236,Marks!$A$2:$C$1001,3,FALSE())</f>
        <v/>
      </c>
      <c r="D236" s="54">
        <f>VLOOKUP(A236,Marks!$A$2:$D$1001,4,FALSE())</f>
        <v/>
      </c>
      <c r="E236" s="60" t="n">
        <v>31500</v>
      </c>
      <c r="F236" s="60" t="n">
        <v>23600</v>
      </c>
      <c r="G236" s="60">
        <f>E236-F236</f>
        <v/>
      </c>
      <c r="H236" s="59" t="n">
        <v>0.25</v>
      </c>
      <c r="I236" s="54">
        <f>H236&gt;=0.2</f>
        <v/>
      </c>
      <c r="J236" s="54" t="inlineStr">
        <is>
          <t>UPI</t>
        </is>
      </c>
      <c r="K236" s="57" t="n">
        <v>46152</v>
      </c>
      <c r="L236" s="58" t="n">
        <v>0.625</v>
      </c>
      <c r="M236" s="57" t="n">
        <v>46402</v>
      </c>
      <c r="N236" s="54">
        <f>IF(AND(G236&gt;0,TODAY()&gt;M236),TODAY()-M236,0)</f>
        <v/>
      </c>
      <c r="O236" s="54">
        <f>IF(G236&lt;=0,"Paid",IF(N236&gt;0,"Overdue",IF(F236&gt;0,"Partial","Pending")))</f>
        <v/>
      </c>
      <c r="P236" s="54">
        <f>N236&gt;0</f>
        <v/>
      </c>
      <c r="Q236" s="60">
        <f>IF(P236,500,0)</f>
        <v/>
      </c>
      <c r="R236" s="60">
        <f>G236+Q236</f>
        <v/>
      </c>
      <c r="S236" s="61" t="n">
        <v>46257.45833333334</v>
      </c>
    </row>
    <row r="237" ht="15" customHeight="1" s="39">
      <c r="A237" s="54" t="inlineStr">
        <is>
          <t>STU0236</t>
        </is>
      </c>
      <c r="B237" s="55">
        <f>VLOOKUP(A237,Marks!$A$2:$B$1001,2,FALSE())</f>
        <v/>
      </c>
      <c r="C237" s="54">
        <f>VLOOKUP(A237,Marks!$A$2:$C$1001,3,FALSE())</f>
        <v/>
      </c>
      <c r="D237" s="54">
        <f>VLOOKUP(A237,Marks!$A$2:$D$1001,4,FALSE())</f>
        <v/>
      </c>
      <c r="E237" s="60" t="n">
        <v>37500</v>
      </c>
      <c r="F237" s="60" t="n">
        <v>0</v>
      </c>
      <c r="G237" s="60">
        <f>E237-F237</f>
        <v/>
      </c>
      <c r="H237" s="59" t="n">
        <v>0.2</v>
      </c>
      <c r="I237" s="54">
        <f>H237&gt;=0.2</f>
        <v/>
      </c>
      <c r="J237" s="54" t="inlineStr">
        <is>
          <t>Cash</t>
        </is>
      </c>
      <c r="K237" s="57" t="n"/>
      <c r="L237" s="58" t="n"/>
      <c r="M237" s="57" t="n">
        <v>46127</v>
      </c>
      <c r="N237" s="54">
        <f>IF(AND(G237&gt;0,TODAY()&gt;M237),TODAY()-M237,0)</f>
        <v/>
      </c>
      <c r="O237" s="54">
        <f>IF(G237&lt;=0,"Paid",IF(N237&gt;0,"Overdue",IF(F237&gt;0,"Partial","Pending")))</f>
        <v/>
      </c>
      <c r="P237" s="54">
        <f>N237&gt;0</f>
        <v/>
      </c>
      <c r="Q237" s="60">
        <f>IF(P237,500,0)</f>
        <v/>
      </c>
      <c r="R237" s="60">
        <f>G237+Q237</f>
        <v/>
      </c>
      <c r="S237" s="61" t="n">
        <v>46264.44791666666</v>
      </c>
    </row>
    <row r="238" ht="15" customHeight="1" s="39">
      <c r="A238" s="54" t="inlineStr">
        <is>
          <t>STU0237</t>
        </is>
      </c>
      <c r="B238" s="55">
        <f>VLOOKUP(A238,Marks!$A$2:$B$1001,2,FALSE())</f>
        <v/>
      </c>
      <c r="C238" s="54">
        <f>VLOOKUP(A238,Marks!$A$2:$C$1001,3,FALSE())</f>
        <v/>
      </c>
      <c r="D238" s="54">
        <f>VLOOKUP(A238,Marks!$A$2:$D$1001,4,FALSE())</f>
        <v/>
      </c>
      <c r="E238" s="60" t="n">
        <v>29500</v>
      </c>
      <c r="F238" s="60" t="n">
        <v>29500</v>
      </c>
      <c r="G238" s="60">
        <f>E238-F238</f>
        <v/>
      </c>
      <c r="H238" s="59" t="n">
        <v>0</v>
      </c>
      <c r="I238" s="54">
        <f>H238&gt;=0.2</f>
        <v/>
      </c>
      <c r="J238" s="54" t="inlineStr">
        <is>
          <t>Cash</t>
        </is>
      </c>
      <c r="K238" s="57" t="n">
        <v>46136</v>
      </c>
      <c r="L238" s="58" t="n">
        <v>0.6145833333333334</v>
      </c>
      <c r="M238" s="57" t="n">
        <v>46127</v>
      </c>
      <c r="N238" s="54">
        <f>IF(AND(G238&gt;0,TODAY()&gt;M238),TODAY()-M238,0)</f>
        <v/>
      </c>
      <c r="O238" s="54">
        <f>IF(G238&lt;=0,"Paid",IF(N238&gt;0,"Overdue",IF(F238&gt;0,"Partial","Pending")))</f>
        <v/>
      </c>
      <c r="P238" s="54">
        <f>N238&gt;0</f>
        <v/>
      </c>
      <c r="Q238" s="60">
        <f>IF(P238,500,0)</f>
        <v/>
      </c>
      <c r="R238" s="60">
        <f>G238+Q238</f>
        <v/>
      </c>
      <c r="S238" s="61" t="n"/>
    </row>
    <row r="239" ht="15" customHeight="1" s="39">
      <c r="A239" s="54" t="inlineStr">
        <is>
          <t>STU0238</t>
        </is>
      </c>
      <c r="B239" s="55">
        <f>VLOOKUP(A239,Marks!$A$2:$B$1001,2,FALSE())</f>
        <v/>
      </c>
      <c r="C239" s="54">
        <f>VLOOKUP(A239,Marks!$A$2:$C$1001,3,FALSE())</f>
        <v/>
      </c>
      <c r="D239" s="54">
        <f>VLOOKUP(A239,Marks!$A$2:$D$1001,4,FALSE())</f>
        <v/>
      </c>
      <c r="E239" s="60" t="n">
        <v>42500</v>
      </c>
      <c r="F239" s="60" t="n">
        <v>42500</v>
      </c>
      <c r="G239" s="60">
        <f>E239-F239</f>
        <v/>
      </c>
      <c r="H239" s="59" t="n">
        <v>0.2</v>
      </c>
      <c r="I239" s="54">
        <f>H239&gt;=0.2</f>
        <v/>
      </c>
      <c r="J239" s="54" t="inlineStr">
        <is>
          <t>Cheque</t>
        </is>
      </c>
      <c r="K239" s="57" t="n">
        <v>46208</v>
      </c>
      <c r="L239" s="58" t="n">
        <v>0.4270833333333333</v>
      </c>
      <c r="M239" s="57" t="n">
        <v>46218</v>
      </c>
      <c r="N239" s="54">
        <f>IF(AND(G239&gt;0,TODAY()&gt;M239),TODAY()-M239,0)</f>
        <v/>
      </c>
      <c r="O239" s="54">
        <f>IF(G239&lt;=0,"Paid",IF(N239&gt;0,"Overdue",IF(F239&gt;0,"Partial","Pending")))</f>
        <v/>
      </c>
      <c r="P239" s="54">
        <f>N239&gt;0</f>
        <v/>
      </c>
      <c r="Q239" s="60">
        <f>IF(P239,500,0)</f>
        <v/>
      </c>
      <c r="R239" s="60">
        <f>G239+Q239</f>
        <v/>
      </c>
      <c r="S239" s="61" t="n"/>
    </row>
    <row r="240" ht="15" customHeight="1" s="39">
      <c r="A240" s="54" t="inlineStr">
        <is>
          <t>STU0239</t>
        </is>
      </c>
      <c r="B240" s="55">
        <f>VLOOKUP(A240,Marks!$A$2:$B$1001,2,FALSE())</f>
        <v/>
      </c>
      <c r="C240" s="54">
        <f>VLOOKUP(A240,Marks!$A$2:$C$1001,3,FALSE())</f>
        <v/>
      </c>
      <c r="D240" s="54">
        <f>VLOOKUP(A240,Marks!$A$2:$D$1001,4,FALSE())</f>
        <v/>
      </c>
      <c r="E240" s="60" t="n">
        <v>23500</v>
      </c>
      <c r="F240" s="60" t="n">
        <v>0</v>
      </c>
      <c r="G240" s="60">
        <f>E240-F240</f>
        <v/>
      </c>
      <c r="H240" s="59" t="n">
        <v>0</v>
      </c>
      <c r="I240" s="54">
        <f>H240&gt;=0.2</f>
        <v/>
      </c>
      <c r="J240" s="54" t="inlineStr">
        <is>
          <t>Online Transfer</t>
        </is>
      </c>
      <c r="K240" s="57" t="n"/>
      <c r="L240" s="58" t="n"/>
      <c r="M240" s="57" t="n">
        <v>46127</v>
      </c>
      <c r="N240" s="54">
        <f>IF(AND(G240&gt;0,TODAY()&gt;M240),TODAY()-M240,0)</f>
        <v/>
      </c>
      <c r="O240" s="54">
        <f>IF(G240&lt;=0,"Paid",IF(N240&gt;0,"Overdue",IF(F240&gt;0,"Partial","Pending")))</f>
        <v/>
      </c>
      <c r="P240" s="54">
        <f>N240&gt;0</f>
        <v/>
      </c>
      <c r="Q240" s="60">
        <f>IF(P240,500,0)</f>
        <v/>
      </c>
      <c r="R240" s="60">
        <f>G240+Q240</f>
        <v/>
      </c>
      <c r="S240" s="61" t="n">
        <v>46250.51041666666</v>
      </c>
    </row>
    <row r="241" ht="15" customHeight="1" s="39">
      <c r="A241" s="54" t="inlineStr">
        <is>
          <t>STU0240</t>
        </is>
      </c>
      <c r="B241" s="55">
        <f>VLOOKUP(A241,Marks!$A$2:$B$1001,2,FALSE())</f>
        <v/>
      </c>
      <c r="C241" s="54">
        <f>VLOOKUP(A241,Marks!$A$2:$C$1001,3,FALSE())</f>
        <v/>
      </c>
      <c r="D241" s="54">
        <f>VLOOKUP(A241,Marks!$A$2:$D$1001,4,FALSE())</f>
        <v/>
      </c>
      <c r="E241" s="60" t="n">
        <v>29500</v>
      </c>
      <c r="F241" s="60" t="n">
        <v>14800</v>
      </c>
      <c r="G241" s="60">
        <f>E241-F241</f>
        <v/>
      </c>
      <c r="H241" s="59" t="n">
        <v>0.05</v>
      </c>
      <c r="I241" s="54">
        <f>H241&gt;=0.2</f>
        <v/>
      </c>
      <c r="J241" s="54" t="inlineStr">
        <is>
          <t>Online Transfer</t>
        </is>
      </c>
      <c r="K241" s="57" t="n">
        <v>46234</v>
      </c>
      <c r="L241" s="58" t="n">
        <v>0.6979166666666666</v>
      </c>
      <c r="M241" s="57" t="n">
        <v>46402</v>
      </c>
      <c r="N241" s="54">
        <f>IF(AND(G241&gt;0,TODAY()&gt;M241),TODAY()-M241,0)</f>
        <v/>
      </c>
      <c r="O241" s="54">
        <f>IF(G241&lt;=0,"Paid",IF(N241&gt;0,"Overdue",IF(F241&gt;0,"Partial","Pending")))</f>
        <v/>
      </c>
      <c r="P241" s="54">
        <f>N241&gt;0</f>
        <v/>
      </c>
      <c r="Q241" s="60">
        <f>IF(P241,500,0)</f>
        <v/>
      </c>
      <c r="R241" s="60">
        <f>G241+Q241</f>
        <v/>
      </c>
      <c r="S241" s="61" t="n">
        <v>46245.375</v>
      </c>
    </row>
    <row r="242" ht="15" customHeight="1" s="39">
      <c r="A242" s="54" t="inlineStr">
        <is>
          <t>STU0241</t>
        </is>
      </c>
      <c r="B242" s="55">
        <f>VLOOKUP(A242,Marks!$A$2:$B$1001,2,FALSE())</f>
        <v/>
      </c>
      <c r="C242" s="54">
        <f>VLOOKUP(A242,Marks!$A$2:$C$1001,3,FALSE())</f>
        <v/>
      </c>
      <c r="D242" s="54">
        <f>VLOOKUP(A242,Marks!$A$2:$D$1001,4,FALSE())</f>
        <v/>
      </c>
      <c r="E242" s="60" t="n">
        <v>32500</v>
      </c>
      <c r="F242" s="60" t="n">
        <v>32500</v>
      </c>
      <c r="G242" s="60">
        <f>E242-F242</f>
        <v/>
      </c>
      <c r="H242" s="59" t="n">
        <v>0.25</v>
      </c>
      <c r="I242" s="54">
        <f>H242&gt;=0.2</f>
        <v/>
      </c>
      <c r="J242" s="54" t="inlineStr">
        <is>
          <t>Cheque</t>
        </is>
      </c>
      <c r="K242" s="57" t="n">
        <v>46142</v>
      </c>
      <c r="L242" s="58" t="n">
        <v>0.6354166666666666</v>
      </c>
      <c r="M242" s="57" t="n">
        <v>46402</v>
      </c>
      <c r="N242" s="54">
        <f>IF(AND(G242&gt;0,TODAY()&gt;M242),TODAY()-M242,0)</f>
        <v/>
      </c>
      <c r="O242" s="54">
        <f>IF(G242&lt;=0,"Paid",IF(N242&gt;0,"Overdue",IF(F242&gt;0,"Partial","Pending")))</f>
        <v/>
      </c>
      <c r="P242" s="54">
        <f>N242&gt;0</f>
        <v/>
      </c>
      <c r="Q242" s="60">
        <f>IF(P242,500,0)</f>
        <v/>
      </c>
      <c r="R242" s="60">
        <f>G242+Q242</f>
        <v/>
      </c>
      <c r="S242" s="61" t="n"/>
    </row>
    <row r="243" ht="15" customHeight="1" s="39">
      <c r="A243" s="54" t="inlineStr">
        <is>
          <t>STU0242</t>
        </is>
      </c>
      <c r="B243" s="55">
        <f>VLOOKUP(A243,Marks!$A$2:$B$1001,2,FALSE())</f>
        <v/>
      </c>
      <c r="C243" s="54">
        <f>VLOOKUP(A243,Marks!$A$2:$C$1001,3,FALSE())</f>
        <v/>
      </c>
      <c r="D243" s="54">
        <f>VLOOKUP(A243,Marks!$A$2:$D$1001,4,FALSE())</f>
        <v/>
      </c>
      <c r="E243" s="60" t="n">
        <v>21000</v>
      </c>
      <c r="F243" s="60" t="n">
        <v>10500</v>
      </c>
      <c r="G243" s="60">
        <f>E243-F243</f>
        <v/>
      </c>
      <c r="H243" s="59" t="n">
        <v>0</v>
      </c>
      <c r="I243" s="54">
        <f>H243&gt;=0.2</f>
        <v/>
      </c>
      <c r="J243" s="54" t="inlineStr">
        <is>
          <t>Cash</t>
        </is>
      </c>
      <c r="K243" s="57" t="n">
        <v>46200</v>
      </c>
      <c r="L243" s="58" t="n">
        <v>0.71875</v>
      </c>
      <c r="M243" s="57" t="n">
        <v>46127</v>
      </c>
      <c r="N243" s="54">
        <f>IF(AND(G243&gt;0,TODAY()&gt;M243),TODAY()-M243,0)</f>
        <v/>
      </c>
      <c r="O243" s="54">
        <f>IF(G243&lt;=0,"Paid",IF(N243&gt;0,"Overdue",IF(F243&gt;0,"Partial","Pending")))</f>
        <v/>
      </c>
      <c r="P243" s="54">
        <f>N243&gt;0</f>
        <v/>
      </c>
      <c r="Q243" s="60">
        <f>IF(P243,500,0)</f>
        <v/>
      </c>
      <c r="R243" s="60">
        <f>G243+Q243</f>
        <v/>
      </c>
      <c r="S243" s="61" t="n">
        <v>46245.45833333334</v>
      </c>
    </row>
    <row r="244" ht="15" customHeight="1" s="39">
      <c r="A244" s="54" t="inlineStr">
        <is>
          <t>STU0243</t>
        </is>
      </c>
      <c r="B244" s="55">
        <f>VLOOKUP(A244,Marks!$A$2:$B$1001,2,FALSE())</f>
        <v/>
      </c>
      <c r="C244" s="54">
        <f>VLOOKUP(A244,Marks!$A$2:$C$1001,3,FALSE())</f>
        <v/>
      </c>
      <c r="D244" s="54">
        <f>VLOOKUP(A244,Marks!$A$2:$D$1001,4,FALSE())</f>
        <v/>
      </c>
      <c r="E244" s="60" t="n">
        <v>26000</v>
      </c>
      <c r="F244" s="60" t="n">
        <v>26000</v>
      </c>
      <c r="G244" s="60">
        <f>E244-F244</f>
        <v/>
      </c>
      <c r="H244" s="59" t="n">
        <v>0</v>
      </c>
      <c r="I244" s="54">
        <f>H244&gt;=0.2</f>
        <v/>
      </c>
      <c r="J244" s="54" t="inlineStr">
        <is>
          <t>Credit Card</t>
        </is>
      </c>
      <c r="K244" s="57" t="n">
        <v>46192</v>
      </c>
      <c r="L244" s="58" t="n">
        <v>0.6666666666666666</v>
      </c>
      <c r="M244" s="57" t="n">
        <v>46310</v>
      </c>
      <c r="N244" s="54">
        <f>IF(AND(G244&gt;0,TODAY()&gt;M244),TODAY()-M244,0)</f>
        <v/>
      </c>
      <c r="O244" s="54">
        <f>IF(G244&lt;=0,"Paid",IF(N244&gt;0,"Overdue",IF(F244&gt;0,"Partial","Pending")))</f>
        <v/>
      </c>
      <c r="P244" s="54">
        <f>N244&gt;0</f>
        <v/>
      </c>
      <c r="Q244" s="60">
        <f>IF(P244,500,0)</f>
        <v/>
      </c>
      <c r="R244" s="60">
        <f>G244+Q244</f>
        <v/>
      </c>
      <c r="S244" s="61" t="n"/>
    </row>
    <row r="245" ht="15" customHeight="1" s="39">
      <c r="A245" s="54" t="inlineStr">
        <is>
          <t>STU0244</t>
        </is>
      </c>
      <c r="B245" s="55">
        <f>VLOOKUP(A245,Marks!$A$2:$B$1001,2,FALSE())</f>
        <v/>
      </c>
      <c r="C245" s="54">
        <f>VLOOKUP(A245,Marks!$A$2:$C$1001,3,FALSE())</f>
        <v/>
      </c>
      <c r="D245" s="54">
        <f>VLOOKUP(A245,Marks!$A$2:$D$1001,4,FALSE())</f>
        <v/>
      </c>
      <c r="E245" s="60" t="n">
        <v>42500</v>
      </c>
      <c r="F245" s="60" t="n">
        <v>21200</v>
      </c>
      <c r="G245" s="60">
        <f>E245-F245</f>
        <v/>
      </c>
      <c r="H245" s="59" t="n">
        <v>0.05</v>
      </c>
      <c r="I245" s="54">
        <f>H245&gt;=0.2</f>
        <v/>
      </c>
      <c r="J245" s="54" t="inlineStr">
        <is>
          <t>Debit Card</t>
        </is>
      </c>
      <c r="K245" s="57" t="n">
        <v>46137</v>
      </c>
      <c r="L245" s="58" t="n">
        <v>0.4375</v>
      </c>
      <c r="M245" s="57" t="n">
        <v>46402</v>
      </c>
      <c r="N245" s="54">
        <f>IF(AND(G245&gt;0,TODAY()&gt;M245),TODAY()-M245,0)</f>
        <v/>
      </c>
      <c r="O245" s="54">
        <f>IF(G245&lt;=0,"Paid",IF(N245&gt;0,"Overdue",IF(F245&gt;0,"Partial","Pending")))</f>
        <v/>
      </c>
      <c r="P245" s="54">
        <f>N245&gt;0</f>
        <v/>
      </c>
      <c r="Q245" s="60">
        <f>IF(P245,500,0)</f>
        <v/>
      </c>
      <c r="R245" s="60">
        <f>G245+Q245</f>
        <v/>
      </c>
      <c r="S245" s="61" t="n">
        <v>46248.63541666666</v>
      </c>
    </row>
    <row r="246" ht="15" customHeight="1" s="39">
      <c r="A246" s="54" t="inlineStr">
        <is>
          <t>STU0245</t>
        </is>
      </c>
      <c r="B246" s="55">
        <f>VLOOKUP(A246,Marks!$A$2:$B$1001,2,FALSE())</f>
        <v/>
      </c>
      <c r="C246" s="54">
        <f>VLOOKUP(A246,Marks!$A$2:$C$1001,3,FALSE())</f>
        <v/>
      </c>
      <c r="D246" s="54">
        <f>VLOOKUP(A246,Marks!$A$2:$D$1001,4,FALSE())</f>
        <v/>
      </c>
      <c r="E246" s="60" t="n">
        <v>21000</v>
      </c>
      <c r="F246" s="60" t="n">
        <v>21000</v>
      </c>
      <c r="G246" s="60">
        <f>E246-F246</f>
        <v/>
      </c>
      <c r="H246" s="59" t="n">
        <v>0.15</v>
      </c>
      <c r="I246" s="54">
        <f>H246&gt;=0.2</f>
        <v/>
      </c>
      <c r="J246" s="54" t="inlineStr">
        <is>
          <t>Credit Card</t>
        </is>
      </c>
      <c r="K246" s="57" t="n">
        <v>46151</v>
      </c>
      <c r="L246" s="58" t="n">
        <v>0.59375</v>
      </c>
      <c r="M246" s="57" t="n">
        <v>46402</v>
      </c>
      <c r="N246" s="54">
        <f>IF(AND(G246&gt;0,TODAY()&gt;M246),TODAY()-M246,0)</f>
        <v/>
      </c>
      <c r="O246" s="54">
        <f>IF(G246&lt;=0,"Paid",IF(N246&gt;0,"Overdue",IF(F246&gt;0,"Partial","Pending")))</f>
        <v/>
      </c>
      <c r="P246" s="54">
        <f>N246&gt;0</f>
        <v/>
      </c>
      <c r="Q246" s="60">
        <f>IF(P246,500,0)</f>
        <v/>
      </c>
      <c r="R246" s="60">
        <f>G246+Q246</f>
        <v/>
      </c>
      <c r="S246" s="61" t="n"/>
    </row>
    <row r="247" ht="15" customHeight="1" s="39">
      <c r="A247" s="54" t="inlineStr">
        <is>
          <t>STU0246</t>
        </is>
      </c>
      <c r="B247" s="55">
        <f>VLOOKUP(A247,Marks!$A$2:$B$1001,2,FALSE())</f>
        <v/>
      </c>
      <c r="C247" s="54">
        <f>VLOOKUP(A247,Marks!$A$2:$C$1001,3,FALSE())</f>
        <v/>
      </c>
      <c r="D247" s="54">
        <f>VLOOKUP(A247,Marks!$A$2:$D$1001,4,FALSE())</f>
        <v/>
      </c>
      <c r="E247" s="60" t="n">
        <v>39000</v>
      </c>
      <c r="F247" s="60" t="n">
        <v>29200</v>
      </c>
      <c r="G247" s="60">
        <f>E247-F247</f>
        <v/>
      </c>
      <c r="H247" s="59" t="n">
        <v>0.25</v>
      </c>
      <c r="I247" s="54">
        <f>H247&gt;=0.2</f>
        <v/>
      </c>
      <c r="J247" s="54" t="inlineStr">
        <is>
          <t>Debit Card</t>
        </is>
      </c>
      <c r="K247" s="57" t="n">
        <v>46189</v>
      </c>
      <c r="L247" s="58" t="n">
        <v>0.71875</v>
      </c>
      <c r="M247" s="57" t="n">
        <v>46402</v>
      </c>
      <c r="N247" s="54">
        <f>IF(AND(G247&gt;0,TODAY()&gt;M247),TODAY()-M247,0)</f>
        <v/>
      </c>
      <c r="O247" s="54">
        <f>IF(G247&lt;=0,"Paid",IF(N247&gt;0,"Overdue",IF(F247&gt;0,"Partial","Pending")))</f>
        <v/>
      </c>
      <c r="P247" s="54">
        <f>N247&gt;0</f>
        <v/>
      </c>
      <c r="Q247" s="60">
        <f>IF(P247,500,0)</f>
        <v/>
      </c>
      <c r="R247" s="60">
        <f>G247+Q247</f>
        <v/>
      </c>
      <c r="S247" s="61" t="n">
        <v>46245.59375</v>
      </c>
    </row>
    <row r="248" ht="15" customHeight="1" s="39">
      <c r="A248" s="54" t="inlineStr">
        <is>
          <t>STU0247</t>
        </is>
      </c>
      <c r="B248" s="55">
        <f>VLOOKUP(A248,Marks!$A$2:$B$1001,2,FALSE())</f>
        <v/>
      </c>
      <c r="C248" s="54">
        <f>VLOOKUP(A248,Marks!$A$2:$C$1001,3,FALSE())</f>
        <v/>
      </c>
      <c r="D248" s="54">
        <f>VLOOKUP(A248,Marks!$A$2:$D$1001,4,FALSE())</f>
        <v/>
      </c>
      <c r="E248" s="60" t="n">
        <v>34000</v>
      </c>
      <c r="F248" s="60" t="n">
        <v>0</v>
      </c>
      <c r="G248" s="60">
        <f>E248-F248</f>
        <v/>
      </c>
      <c r="H248" s="59" t="n">
        <v>0.1</v>
      </c>
      <c r="I248" s="54">
        <f>H248&gt;=0.2</f>
        <v/>
      </c>
      <c r="J248" s="54" t="inlineStr">
        <is>
          <t>Cash</t>
        </is>
      </c>
      <c r="K248" s="57" t="n"/>
      <c r="L248" s="58" t="n"/>
      <c r="M248" s="57" t="n">
        <v>46127</v>
      </c>
      <c r="N248" s="54">
        <f>IF(AND(G248&gt;0,TODAY()&gt;M248),TODAY()-M248,0)</f>
        <v/>
      </c>
      <c r="O248" s="54">
        <f>IF(G248&lt;=0,"Paid",IF(N248&gt;0,"Overdue",IF(F248&gt;0,"Partial","Pending")))</f>
        <v/>
      </c>
      <c r="P248" s="54">
        <f>N248&gt;0</f>
        <v/>
      </c>
      <c r="Q248" s="60">
        <f>IF(P248,500,0)</f>
        <v/>
      </c>
      <c r="R248" s="60">
        <f>G248+Q248</f>
        <v/>
      </c>
      <c r="S248" s="61" t="n">
        <v>46264.63541666666</v>
      </c>
    </row>
    <row r="249" ht="15" customHeight="1" s="39">
      <c r="A249" s="54" t="inlineStr">
        <is>
          <t>STU0248</t>
        </is>
      </c>
      <c r="B249" s="55">
        <f>VLOOKUP(A249,Marks!$A$2:$B$1001,2,FALSE())</f>
        <v/>
      </c>
      <c r="C249" s="54">
        <f>VLOOKUP(A249,Marks!$A$2:$C$1001,3,FALSE())</f>
        <v/>
      </c>
      <c r="D249" s="54">
        <f>VLOOKUP(A249,Marks!$A$2:$D$1001,4,FALSE())</f>
        <v/>
      </c>
      <c r="E249" s="60" t="n">
        <v>32000</v>
      </c>
      <c r="F249" s="60" t="n">
        <v>32000</v>
      </c>
      <c r="G249" s="60">
        <f>E249-F249</f>
        <v/>
      </c>
      <c r="H249" s="59" t="n">
        <v>0.15</v>
      </c>
      <c r="I249" s="54">
        <f>H249&gt;=0.2</f>
        <v/>
      </c>
      <c r="J249" s="54" t="inlineStr">
        <is>
          <t>Online Transfer</t>
        </is>
      </c>
      <c r="K249" s="57" t="n">
        <v>46221</v>
      </c>
      <c r="L249" s="58" t="n">
        <v>0.3958333333333333</v>
      </c>
      <c r="M249" s="57" t="n">
        <v>46218</v>
      </c>
      <c r="N249" s="54">
        <f>IF(AND(G249&gt;0,TODAY()&gt;M249),TODAY()-M249,0)</f>
        <v/>
      </c>
      <c r="O249" s="54">
        <f>IF(G249&lt;=0,"Paid",IF(N249&gt;0,"Overdue",IF(F249&gt;0,"Partial","Pending")))</f>
        <v/>
      </c>
      <c r="P249" s="54">
        <f>N249&gt;0</f>
        <v/>
      </c>
      <c r="Q249" s="60">
        <f>IF(P249,500,0)</f>
        <v/>
      </c>
      <c r="R249" s="60">
        <f>G249+Q249</f>
        <v/>
      </c>
      <c r="S249" s="61" t="n"/>
    </row>
    <row r="250" ht="15" customHeight="1" s="39">
      <c r="A250" s="54" t="inlineStr">
        <is>
          <t>STU0249</t>
        </is>
      </c>
      <c r="B250" s="55">
        <f>VLOOKUP(A250,Marks!$A$2:$B$1001,2,FALSE())</f>
        <v/>
      </c>
      <c r="C250" s="54">
        <f>VLOOKUP(A250,Marks!$A$2:$C$1001,3,FALSE())</f>
        <v/>
      </c>
      <c r="D250" s="54">
        <f>VLOOKUP(A250,Marks!$A$2:$D$1001,4,FALSE())</f>
        <v/>
      </c>
      <c r="E250" s="60" t="n">
        <v>44500</v>
      </c>
      <c r="F250" s="60" t="n">
        <v>33400</v>
      </c>
      <c r="G250" s="60">
        <f>E250-F250</f>
        <v/>
      </c>
      <c r="H250" s="59" t="n">
        <v>0</v>
      </c>
      <c r="I250" s="54">
        <f>H250&gt;=0.2</f>
        <v/>
      </c>
      <c r="J250" s="54" t="inlineStr">
        <is>
          <t>Online Transfer</t>
        </is>
      </c>
      <c r="K250" s="57" t="n">
        <v>46205</v>
      </c>
      <c r="L250" s="58" t="n">
        <v>0.5625</v>
      </c>
      <c r="M250" s="57" t="n">
        <v>46127</v>
      </c>
      <c r="N250" s="54">
        <f>IF(AND(G250&gt;0,TODAY()&gt;M250),TODAY()-M250,0)</f>
        <v/>
      </c>
      <c r="O250" s="54">
        <f>IF(G250&lt;=0,"Paid",IF(N250&gt;0,"Overdue",IF(F250&gt;0,"Partial","Pending")))</f>
        <v/>
      </c>
      <c r="P250" s="54">
        <f>N250&gt;0</f>
        <v/>
      </c>
      <c r="Q250" s="60">
        <f>IF(P250,500,0)</f>
        <v/>
      </c>
      <c r="R250" s="60">
        <f>G250+Q250</f>
        <v/>
      </c>
      <c r="S250" s="61" t="n">
        <v>46249.48958333334</v>
      </c>
    </row>
    <row r="251" ht="15" customHeight="1" s="39">
      <c r="A251" s="54" t="inlineStr">
        <is>
          <t>STU0250</t>
        </is>
      </c>
      <c r="B251" s="55">
        <f>VLOOKUP(A251,Marks!$A$2:$B$1001,2,FALSE())</f>
        <v/>
      </c>
      <c r="C251" s="54">
        <f>VLOOKUP(A251,Marks!$A$2:$C$1001,3,FALSE())</f>
        <v/>
      </c>
      <c r="D251" s="54">
        <f>VLOOKUP(A251,Marks!$A$2:$D$1001,4,FALSE())</f>
        <v/>
      </c>
      <c r="E251" s="60" t="n">
        <v>16000</v>
      </c>
      <c r="F251" s="60" t="n">
        <v>12000</v>
      </c>
      <c r="G251" s="60">
        <f>E251-F251</f>
        <v/>
      </c>
      <c r="H251" s="59" t="n">
        <v>0.1</v>
      </c>
      <c r="I251" s="54">
        <f>H251&gt;=0.2</f>
        <v/>
      </c>
      <c r="J251" s="54" t="inlineStr">
        <is>
          <t>Cash</t>
        </is>
      </c>
      <c r="K251" s="57" t="n">
        <v>46176</v>
      </c>
      <c r="L251" s="58" t="n">
        <v>0.7395833333333334</v>
      </c>
      <c r="M251" s="57" t="n">
        <v>46310</v>
      </c>
      <c r="N251" s="54">
        <f>IF(AND(G251&gt;0,TODAY()&gt;M251),TODAY()-M251,0)</f>
        <v/>
      </c>
      <c r="O251" s="54">
        <f>IF(G251&lt;=0,"Paid",IF(N251&gt;0,"Overdue",IF(F251&gt;0,"Partial","Pending")))</f>
        <v/>
      </c>
      <c r="P251" s="54">
        <f>N251&gt;0</f>
        <v/>
      </c>
      <c r="Q251" s="60">
        <f>IF(P251,500,0)</f>
        <v/>
      </c>
      <c r="R251" s="60">
        <f>G251+Q251</f>
        <v/>
      </c>
      <c r="S251" s="61" t="n">
        <v>46242.51041666666</v>
      </c>
    </row>
    <row r="252" ht="15" customHeight="1" s="39">
      <c r="A252" s="54" t="inlineStr">
        <is>
          <t>STU0251</t>
        </is>
      </c>
      <c r="B252" s="55">
        <f>VLOOKUP(A252,Marks!$A$2:$B$1001,2,FALSE())</f>
        <v/>
      </c>
      <c r="C252" s="54">
        <f>VLOOKUP(A252,Marks!$A$2:$C$1001,3,FALSE())</f>
        <v/>
      </c>
      <c r="D252" s="54">
        <f>VLOOKUP(A252,Marks!$A$2:$D$1001,4,FALSE())</f>
        <v/>
      </c>
      <c r="E252" s="60" t="n">
        <v>16000</v>
      </c>
      <c r="F252" s="60" t="n">
        <v>12000</v>
      </c>
      <c r="G252" s="60">
        <f>E252-F252</f>
        <v/>
      </c>
      <c r="H252" s="59" t="n">
        <v>0.25</v>
      </c>
      <c r="I252" s="54">
        <f>H252&gt;=0.2</f>
        <v/>
      </c>
      <c r="J252" s="54" t="inlineStr">
        <is>
          <t>Credit Card</t>
        </is>
      </c>
      <c r="K252" s="57" t="n">
        <v>46216</v>
      </c>
      <c r="L252" s="58" t="n">
        <v>0.34375</v>
      </c>
      <c r="M252" s="57" t="n">
        <v>46127</v>
      </c>
      <c r="N252" s="54">
        <f>IF(AND(G252&gt;0,TODAY()&gt;M252),TODAY()-M252,0)</f>
        <v/>
      </c>
      <c r="O252" s="54">
        <f>IF(G252&lt;=0,"Paid",IF(N252&gt;0,"Overdue",IF(F252&gt;0,"Partial","Pending")))</f>
        <v/>
      </c>
      <c r="P252" s="54">
        <f>N252&gt;0</f>
        <v/>
      </c>
      <c r="Q252" s="60">
        <f>IF(P252,500,0)</f>
        <v/>
      </c>
      <c r="R252" s="60">
        <f>G252+Q252</f>
        <v/>
      </c>
      <c r="S252" s="61" t="n">
        <v>46248.66666666666</v>
      </c>
    </row>
    <row r="253" ht="15" customHeight="1" s="39">
      <c r="A253" s="54" t="inlineStr">
        <is>
          <t>STU0252</t>
        </is>
      </c>
      <c r="B253" s="55">
        <f>VLOOKUP(A253,Marks!$A$2:$B$1001,2,FALSE())</f>
        <v/>
      </c>
      <c r="C253" s="54">
        <f>VLOOKUP(A253,Marks!$A$2:$C$1001,3,FALSE())</f>
        <v/>
      </c>
      <c r="D253" s="54">
        <f>VLOOKUP(A253,Marks!$A$2:$D$1001,4,FALSE())</f>
        <v/>
      </c>
      <c r="E253" s="60" t="n">
        <v>36500</v>
      </c>
      <c r="F253" s="60" t="n">
        <v>18200</v>
      </c>
      <c r="G253" s="60">
        <f>E253-F253</f>
        <v/>
      </c>
      <c r="H253" s="59" t="n">
        <v>0.1</v>
      </c>
      <c r="I253" s="54">
        <f>H253&gt;=0.2</f>
        <v/>
      </c>
      <c r="J253" s="54" t="inlineStr">
        <is>
          <t>Cheque</t>
        </is>
      </c>
      <c r="K253" s="57" t="n">
        <v>46258</v>
      </c>
      <c r="L253" s="58" t="n">
        <v>0.59375</v>
      </c>
      <c r="M253" s="57" t="n">
        <v>46127</v>
      </c>
      <c r="N253" s="54">
        <f>IF(AND(G253&gt;0,TODAY()&gt;M253),TODAY()-M253,0)</f>
        <v/>
      </c>
      <c r="O253" s="54">
        <f>IF(G253&lt;=0,"Paid",IF(N253&gt;0,"Overdue",IF(F253&gt;0,"Partial","Pending")))</f>
        <v/>
      </c>
      <c r="P253" s="54">
        <f>N253&gt;0</f>
        <v/>
      </c>
      <c r="Q253" s="60">
        <f>IF(P253,500,0)</f>
        <v/>
      </c>
      <c r="R253" s="60">
        <f>G253+Q253</f>
        <v/>
      </c>
      <c r="S253" s="61" t="n">
        <v>46246.5625</v>
      </c>
    </row>
    <row r="254" ht="15" customHeight="1" s="39">
      <c r="A254" s="54" t="inlineStr">
        <is>
          <t>STU0253</t>
        </is>
      </c>
      <c r="B254" s="55">
        <f>VLOOKUP(A254,Marks!$A$2:$B$1001,2,FALSE())</f>
        <v/>
      </c>
      <c r="C254" s="54">
        <f>VLOOKUP(A254,Marks!$A$2:$C$1001,3,FALSE())</f>
        <v/>
      </c>
      <c r="D254" s="54">
        <f>VLOOKUP(A254,Marks!$A$2:$D$1001,4,FALSE())</f>
        <v/>
      </c>
      <c r="E254" s="60" t="n">
        <v>27000</v>
      </c>
      <c r="F254" s="60" t="n">
        <v>6800</v>
      </c>
      <c r="G254" s="60">
        <f>E254-F254</f>
        <v/>
      </c>
      <c r="H254" s="59" t="n">
        <v>0.25</v>
      </c>
      <c r="I254" s="54">
        <f>H254&gt;=0.2</f>
        <v/>
      </c>
      <c r="J254" s="54" t="inlineStr">
        <is>
          <t>UPI</t>
        </is>
      </c>
      <c r="K254" s="57" t="n">
        <v>46189</v>
      </c>
      <c r="L254" s="58" t="n">
        <v>0.5729166666666666</v>
      </c>
      <c r="M254" s="57" t="n">
        <v>46310</v>
      </c>
      <c r="N254" s="54">
        <f>IF(AND(G254&gt;0,TODAY()&gt;M254),TODAY()-M254,0)</f>
        <v/>
      </c>
      <c r="O254" s="54">
        <f>IF(G254&lt;=0,"Paid",IF(N254&gt;0,"Overdue",IF(F254&gt;0,"Partial","Pending")))</f>
        <v/>
      </c>
      <c r="P254" s="54">
        <f>N254&gt;0</f>
        <v/>
      </c>
      <c r="Q254" s="60">
        <f>IF(P254,500,0)</f>
        <v/>
      </c>
      <c r="R254" s="60">
        <f>G254+Q254</f>
        <v/>
      </c>
      <c r="S254" s="61" t="n">
        <v>46248.58333333334</v>
      </c>
    </row>
    <row r="255" ht="15" customHeight="1" s="39">
      <c r="A255" s="54" t="inlineStr">
        <is>
          <t>STU0254</t>
        </is>
      </c>
      <c r="B255" s="55">
        <f>VLOOKUP(A255,Marks!$A$2:$B$1001,2,FALSE())</f>
        <v/>
      </c>
      <c r="C255" s="54">
        <f>VLOOKUP(A255,Marks!$A$2:$C$1001,3,FALSE())</f>
        <v/>
      </c>
      <c r="D255" s="54">
        <f>VLOOKUP(A255,Marks!$A$2:$D$1001,4,FALSE())</f>
        <v/>
      </c>
      <c r="E255" s="60" t="n">
        <v>26000</v>
      </c>
      <c r="F255" s="60" t="n">
        <v>26000</v>
      </c>
      <c r="G255" s="60">
        <f>E255-F255</f>
        <v/>
      </c>
      <c r="H255" s="59" t="n">
        <v>0.2</v>
      </c>
      <c r="I255" s="54">
        <f>H255&gt;=0.2</f>
        <v/>
      </c>
      <c r="J255" s="54" t="inlineStr">
        <is>
          <t>Cheque</t>
        </is>
      </c>
      <c r="K255" s="57" t="n">
        <v>46140</v>
      </c>
      <c r="L255" s="58" t="n">
        <v>0.34375</v>
      </c>
      <c r="M255" s="57" t="n">
        <v>46127</v>
      </c>
      <c r="N255" s="54">
        <f>IF(AND(G255&gt;0,TODAY()&gt;M255),TODAY()-M255,0)</f>
        <v/>
      </c>
      <c r="O255" s="54">
        <f>IF(G255&lt;=0,"Paid",IF(N255&gt;0,"Overdue",IF(F255&gt;0,"Partial","Pending")))</f>
        <v/>
      </c>
      <c r="P255" s="54">
        <f>N255&gt;0</f>
        <v/>
      </c>
      <c r="Q255" s="60">
        <f>IF(P255,500,0)</f>
        <v/>
      </c>
      <c r="R255" s="60">
        <f>G255+Q255</f>
        <v/>
      </c>
      <c r="S255" s="61" t="n"/>
    </row>
    <row r="256" ht="15" customHeight="1" s="39">
      <c r="A256" s="54" t="inlineStr">
        <is>
          <t>STU0255</t>
        </is>
      </c>
      <c r="B256" s="55">
        <f>VLOOKUP(A256,Marks!$A$2:$B$1001,2,FALSE())</f>
        <v/>
      </c>
      <c r="C256" s="54">
        <f>VLOOKUP(A256,Marks!$A$2:$C$1001,3,FALSE())</f>
        <v/>
      </c>
      <c r="D256" s="54">
        <f>VLOOKUP(A256,Marks!$A$2:$D$1001,4,FALSE())</f>
        <v/>
      </c>
      <c r="E256" s="60" t="n">
        <v>23500</v>
      </c>
      <c r="F256" s="60" t="n">
        <v>23500</v>
      </c>
      <c r="G256" s="60">
        <f>E256-F256</f>
        <v/>
      </c>
      <c r="H256" s="59" t="n">
        <v>0</v>
      </c>
      <c r="I256" s="54">
        <f>H256&gt;=0.2</f>
        <v/>
      </c>
      <c r="J256" s="54" t="inlineStr">
        <is>
          <t>Cheque</t>
        </is>
      </c>
      <c r="K256" s="57" t="n">
        <v>46171</v>
      </c>
      <c r="L256" s="58" t="n">
        <v>0.3854166666666667</v>
      </c>
      <c r="M256" s="57" t="n">
        <v>46218</v>
      </c>
      <c r="N256" s="54">
        <f>IF(AND(G256&gt;0,TODAY()&gt;M256),TODAY()-M256,0)</f>
        <v/>
      </c>
      <c r="O256" s="54">
        <f>IF(G256&lt;=0,"Paid",IF(N256&gt;0,"Overdue",IF(F256&gt;0,"Partial","Pending")))</f>
        <v/>
      </c>
      <c r="P256" s="54">
        <f>N256&gt;0</f>
        <v/>
      </c>
      <c r="Q256" s="60">
        <f>IF(P256,500,0)</f>
        <v/>
      </c>
      <c r="R256" s="60">
        <f>G256+Q256</f>
        <v/>
      </c>
      <c r="S256" s="61" t="n"/>
    </row>
    <row r="257" ht="15" customHeight="1" s="39">
      <c r="A257" s="54" t="inlineStr">
        <is>
          <t>STU0256</t>
        </is>
      </c>
      <c r="B257" s="55">
        <f>VLOOKUP(A257,Marks!$A$2:$B$1001,2,FALSE())</f>
        <v/>
      </c>
      <c r="C257" s="54">
        <f>VLOOKUP(A257,Marks!$A$2:$C$1001,3,FALSE())</f>
        <v/>
      </c>
      <c r="D257" s="54">
        <f>VLOOKUP(A257,Marks!$A$2:$D$1001,4,FALSE())</f>
        <v/>
      </c>
      <c r="E257" s="60" t="n">
        <v>20000</v>
      </c>
      <c r="F257" s="60" t="n">
        <v>0</v>
      </c>
      <c r="G257" s="60">
        <f>E257-F257</f>
        <v/>
      </c>
      <c r="H257" s="59" t="n">
        <v>0.15</v>
      </c>
      <c r="I257" s="54">
        <f>H257&gt;=0.2</f>
        <v/>
      </c>
      <c r="J257" s="54" t="inlineStr">
        <is>
          <t>Cheque</t>
        </is>
      </c>
      <c r="K257" s="57" t="n"/>
      <c r="L257" s="58" t="n"/>
      <c r="M257" s="57" t="n">
        <v>46310</v>
      </c>
      <c r="N257" s="54">
        <f>IF(AND(G257&gt;0,TODAY()&gt;M257),TODAY()-M257,0)</f>
        <v/>
      </c>
      <c r="O257" s="54">
        <f>IF(G257&lt;=0,"Paid",IF(N257&gt;0,"Overdue",IF(F257&gt;0,"Partial","Pending")))</f>
        <v/>
      </c>
      <c r="P257" s="54">
        <f>N257&gt;0</f>
        <v/>
      </c>
      <c r="Q257" s="60">
        <f>IF(P257,500,0)</f>
        <v/>
      </c>
      <c r="R257" s="60">
        <f>G257+Q257</f>
        <v/>
      </c>
      <c r="S257" s="61" t="n">
        <v>46260.55208333334</v>
      </c>
    </row>
    <row r="258" ht="15" customHeight="1" s="39">
      <c r="A258" s="54" t="inlineStr">
        <is>
          <t>STU0257</t>
        </is>
      </c>
      <c r="B258" s="55">
        <f>VLOOKUP(A258,Marks!$A$2:$B$1001,2,FALSE())</f>
        <v/>
      </c>
      <c r="C258" s="54">
        <f>VLOOKUP(A258,Marks!$A$2:$C$1001,3,FALSE())</f>
        <v/>
      </c>
      <c r="D258" s="54">
        <f>VLOOKUP(A258,Marks!$A$2:$D$1001,4,FALSE())</f>
        <v/>
      </c>
      <c r="E258" s="60" t="n">
        <v>19000</v>
      </c>
      <c r="F258" s="60" t="n">
        <v>4800</v>
      </c>
      <c r="G258" s="60">
        <f>E258-F258</f>
        <v/>
      </c>
      <c r="H258" s="59" t="n">
        <v>0.25</v>
      </c>
      <c r="I258" s="54">
        <f>H258&gt;=0.2</f>
        <v/>
      </c>
      <c r="J258" s="54" t="inlineStr">
        <is>
          <t>Cash</t>
        </is>
      </c>
      <c r="K258" s="57" t="n">
        <v>46252</v>
      </c>
      <c r="L258" s="58" t="n">
        <v>0.7291666666666666</v>
      </c>
      <c r="M258" s="57" t="n">
        <v>46127</v>
      </c>
      <c r="N258" s="54">
        <f>IF(AND(G258&gt;0,TODAY()&gt;M258),TODAY()-M258,0)</f>
        <v/>
      </c>
      <c r="O258" s="54">
        <f>IF(G258&lt;=0,"Paid",IF(N258&gt;0,"Overdue",IF(F258&gt;0,"Partial","Pending")))</f>
        <v/>
      </c>
      <c r="P258" s="54">
        <f>N258&gt;0</f>
        <v/>
      </c>
      <c r="Q258" s="60">
        <f>IF(P258,500,0)</f>
        <v/>
      </c>
      <c r="R258" s="60">
        <f>G258+Q258</f>
        <v/>
      </c>
      <c r="S258" s="61" t="n">
        <v>46245.55208333334</v>
      </c>
    </row>
    <row r="259" ht="15" customHeight="1" s="39">
      <c r="A259" s="54" t="inlineStr">
        <is>
          <t>STU0258</t>
        </is>
      </c>
      <c r="B259" s="55">
        <f>VLOOKUP(A259,Marks!$A$2:$B$1001,2,FALSE())</f>
        <v/>
      </c>
      <c r="C259" s="54">
        <f>VLOOKUP(A259,Marks!$A$2:$C$1001,3,FALSE())</f>
        <v/>
      </c>
      <c r="D259" s="54">
        <f>VLOOKUP(A259,Marks!$A$2:$D$1001,4,FALSE())</f>
        <v/>
      </c>
      <c r="E259" s="60" t="n">
        <v>42000</v>
      </c>
      <c r="F259" s="60" t="n">
        <v>42000</v>
      </c>
      <c r="G259" s="60">
        <f>E259-F259</f>
        <v/>
      </c>
      <c r="H259" s="59" t="n">
        <v>0</v>
      </c>
      <c r="I259" s="54">
        <f>H259&gt;=0.2</f>
        <v/>
      </c>
      <c r="J259" s="54" t="inlineStr">
        <is>
          <t>Cheque</t>
        </is>
      </c>
      <c r="K259" s="57" t="n">
        <v>46243</v>
      </c>
      <c r="L259" s="58" t="n">
        <v>0.6145833333333334</v>
      </c>
      <c r="M259" s="57" t="n">
        <v>46402</v>
      </c>
      <c r="N259" s="54">
        <f>IF(AND(G259&gt;0,TODAY()&gt;M259),TODAY()-M259,0)</f>
        <v/>
      </c>
      <c r="O259" s="54">
        <f>IF(G259&lt;=0,"Paid",IF(N259&gt;0,"Overdue",IF(F259&gt;0,"Partial","Pending")))</f>
        <v/>
      </c>
      <c r="P259" s="54">
        <f>N259&gt;0</f>
        <v/>
      </c>
      <c r="Q259" s="60">
        <f>IF(P259,500,0)</f>
        <v/>
      </c>
      <c r="R259" s="60">
        <f>G259+Q259</f>
        <v/>
      </c>
      <c r="S259" s="61" t="n"/>
    </row>
    <row r="260" ht="15" customHeight="1" s="39">
      <c r="A260" s="54" t="inlineStr">
        <is>
          <t>STU0259</t>
        </is>
      </c>
      <c r="B260" s="55">
        <f>VLOOKUP(A260,Marks!$A$2:$B$1001,2,FALSE())</f>
        <v/>
      </c>
      <c r="C260" s="54">
        <f>VLOOKUP(A260,Marks!$A$2:$C$1001,3,FALSE())</f>
        <v/>
      </c>
      <c r="D260" s="54">
        <f>VLOOKUP(A260,Marks!$A$2:$D$1001,4,FALSE())</f>
        <v/>
      </c>
      <c r="E260" s="60" t="n">
        <v>40500</v>
      </c>
      <c r="F260" s="60" t="n">
        <v>40500</v>
      </c>
      <c r="G260" s="60">
        <f>E260-F260</f>
        <v/>
      </c>
      <c r="H260" s="59" t="n">
        <v>0.05</v>
      </c>
      <c r="I260" s="54">
        <f>H260&gt;=0.2</f>
        <v/>
      </c>
      <c r="J260" s="54" t="inlineStr">
        <is>
          <t>Cheque</t>
        </is>
      </c>
      <c r="K260" s="57" t="n">
        <v>46113</v>
      </c>
      <c r="L260" s="58" t="n">
        <v>0.5625</v>
      </c>
      <c r="M260" s="57" t="n">
        <v>46127</v>
      </c>
      <c r="N260" s="54">
        <f>IF(AND(G260&gt;0,TODAY()&gt;M260),TODAY()-M260,0)</f>
        <v/>
      </c>
      <c r="O260" s="54">
        <f>IF(G260&lt;=0,"Paid",IF(N260&gt;0,"Overdue",IF(F260&gt;0,"Partial","Pending")))</f>
        <v/>
      </c>
      <c r="P260" s="54">
        <f>N260&gt;0</f>
        <v/>
      </c>
      <c r="Q260" s="60">
        <f>IF(P260,500,0)</f>
        <v/>
      </c>
      <c r="R260" s="60">
        <f>G260+Q260</f>
        <v/>
      </c>
      <c r="S260" s="61" t="n"/>
    </row>
    <row r="261" ht="15" customHeight="1" s="39">
      <c r="A261" s="54" t="inlineStr">
        <is>
          <t>STU0260</t>
        </is>
      </c>
      <c r="B261" s="55">
        <f>VLOOKUP(A261,Marks!$A$2:$B$1001,2,FALSE())</f>
        <v/>
      </c>
      <c r="C261" s="54">
        <f>VLOOKUP(A261,Marks!$A$2:$C$1001,3,FALSE())</f>
        <v/>
      </c>
      <c r="D261" s="54">
        <f>VLOOKUP(A261,Marks!$A$2:$D$1001,4,FALSE())</f>
        <v/>
      </c>
      <c r="E261" s="60" t="n">
        <v>20500</v>
      </c>
      <c r="F261" s="60" t="n">
        <v>5100</v>
      </c>
      <c r="G261" s="60">
        <f>E261-F261</f>
        <v/>
      </c>
      <c r="H261" s="59" t="n">
        <v>0.25</v>
      </c>
      <c r="I261" s="54">
        <f>H261&gt;=0.2</f>
        <v/>
      </c>
      <c r="J261" s="54" t="inlineStr">
        <is>
          <t>Cheque</t>
        </is>
      </c>
      <c r="K261" s="57" t="n">
        <v>46207</v>
      </c>
      <c r="L261" s="58" t="n">
        <v>0.4479166666666667</v>
      </c>
      <c r="M261" s="57" t="n">
        <v>46402</v>
      </c>
      <c r="N261" s="54">
        <f>IF(AND(G261&gt;0,TODAY()&gt;M261),TODAY()-M261,0)</f>
        <v/>
      </c>
      <c r="O261" s="54">
        <f>IF(G261&lt;=0,"Paid",IF(N261&gt;0,"Overdue",IF(F261&gt;0,"Partial","Pending")))</f>
        <v/>
      </c>
      <c r="P261" s="54">
        <f>N261&gt;0</f>
        <v/>
      </c>
      <c r="Q261" s="60">
        <f>IF(P261,500,0)</f>
        <v/>
      </c>
      <c r="R261" s="60">
        <f>G261+Q261</f>
        <v/>
      </c>
      <c r="S261" s="61" t="n">
        <v>46239.41666666666</v>
      </c>
    </row>
    <row r="262" ht="15" customHeight="1" s="39">
      <c r="A262" s="54" t="inlineStr">
        <is>
          <t>STU0261</t>
        </is>
      </c>
      <c r="B262" s="55">
        <f>VLOOKUP(A262,Marks!$A$2:$B$1001,2,FALSE())</f>
        <v/>
      </c>
      <c r="C262" s="54">
        <f>VLOOKUP(A262,Marks!$A$2:$C$1001,3,FALSE())</f>
        <v/>
      </c>
      <c r="D262" s="54">
        <f>VLOOKUP(A262,Marks!$A$2:$D$1001,4,FALSE())</f>
        <v/>
      </c>
      <c r="E262" s="60" t="n">
        <v>12500</v>
      </c>
      <c r="F262" s="60" t="n">
        <v>12500</v>
      </c>
      <c r="G262" s="60">
        <f>E262-F262</f>
        <v/>
      </c>
      <c r="H262" s="59" t="n">
        <v>0</v>
      </c>
      <c r="I262" s="54">
        <f>H262&gt;=0.2</f>
        <v/>
      </c>
      <c r="J262" s="54" t="inlineStr">
        <is>
          <t>Cheque</t>
        </is>
      </c>
      <c r="K262" s="57" t="n">
        <v>46134</v>
      </c>
      <c r="L262" s="58" t="n">
        <v>0.5104166666666666</v>
      </c>
      <c r="M262" s="57" t="n">
        <v>46218</v>
      </c>
      <c r="N262" s="54">
        <f>IF(AND(G262&gt;0,TODAY()&gt;M262),TODAY()-M262,0)</f>
        <v/>
      </c>
      <c r="O262" s="54">
        <f>IF(G262&lt;=0,"Paid",IF(N262&gt;0,"Overdue",IF(F262&gt;0,"Partial","Pending")))</f>
        <v/>
      </c>
      <c r="P262" s="54">
        <f>N262&gt;0</f>
        <v/>
      </c>
      <c r="Q262" s="60">
        <f>IF(P262,500,0)</f>
        <v/>
      </c>
      <c r="R262" s="60">
        <f>G262+Q262</f>
        <v/>
      </c>
      <c r="S262" s="61" t="n"/>
    </row>
    <row r="263" ht="15" customHeight="1" s="39">
      <c r="A263" s="54" t="inlineStr">
        <is>
          <t>STU0262</t>
        </is>
      </c>
      <c r="B263" s="55">
        <f>VLOOKUP(A263,Marks!$A$2:$B$1001,2,FALSE())</f>
        <v/>
      </c>
      <c r="C263" s="54">
        <f>VLOOKUP(A263,Marks!$A$2:$C$1001,3,FALSE())</f>
        <v/>
      </c>
      <c r="D263" s="54">
        <f>VLOOKUP(A263,Marks!$A$2:$D$1001,4,FALSE())</f>
        <v/>
      </c>
      <c r="E263" s="60" t="n">
        <v>33000</v>
      </c>
      <c r="F263" s="60" t="n">
        <v>8200</v>
      </c>
      <c r="G263" s="60">
        <f>E263-F263</f>
        <v/>
      </c>
      <c r="H263" s="59" t="n">
        <v>0.15</v>
      </c>
      <c r="I263" s="54">
        <f>H263&gt;=0.2</f>
        <v/>
      </c>
      <c r="J263" s="54" t="inlineStr">
        <is>
          <t>Debit Card</t>
        </is>
      </c>
      <c r="K263" s="57" t="n">
        <v>46170</v>
      </c>
      <c r="L263" s="58" t="n">
        <v>0.5833333333333334</v>
      </c>
      <c r="M263" s="57" t="n">
        <v>46310</v>
      </c>
      <c r="N263" s="54">
        <f>IF(AND(G263&gt;0,TODAY()&gt;M263),TODAY()-M263,0)</f>
        <v/>
      </c>
      <c r="O263" s="54">
        <f>IF(G263&lt;=0,"Paid",IF(N263&gt;0,"Overdue",IF(F263&gt;0,"Partial","Pending")))</f>
        <v/>
      </c>
      <c r="P263" s="54">
        <f>N263&gt;0</f>
        <v/>
      </c>
      <c r="Q263" s="60">
        <f>IF(P263,500,0)</f>
        <v/>
      </c>
      <c r="R263" s="60">
        <f>G263+Q263</f>
        <v/>
      </c>
      <c r="S263" s="61" t="n">
        <v>46251.60416666666</v>
      </c>
    </row>
    <row r="264" ht="15" customHeight="1" s="39">
      <c r="A264" s="54" t="inlineStr">
        <is>
          <t>STU0263</t>
        </is>
      </c>
      <c r="B264" s="55">
        <f>VLOOKUP(A264,Marks!$A$2:$B$1001,2,FALSE())</f>
        <v/>
      </c>
      <c r="C264" s="54">
        <f>VLOOKUP(A264,Marks!$A$2:$C$1001,3,FALSE())</f>
        <v/>
      </c>
      <c r="D264" s="54">
        <f>VLOOKUP(A264,Marks!$A$2:$D$1001,4,FALSE())</f>
        <v/>
      </c>
      <c r="E264" s="60" t="n">
        <v>37000</v>
      </c>
      <c r="F264" s="60" t="n">
        <v>37000</v>
      </c>
      <c r="G264" s="60">
        <f>E264-F264</f>
        <v/>
      </c>
      <c r="H264" s="59" t="n">
        <v>0</v>
      </c>
      <c r="I264" s="54">
        <f>H264&gt;=0.2</f>
        <v/>
      </c>
      <c r="J264" s="54" t="inlineStr">
        <is>
          <t>Cash</t>
        </is>
      </c>
      <c r="K264" s="57" t="n">
        <v>46150</v>
      </c>
      <c r="L264" s="58" t="n">
        <v>0.5520833333333334</v>
      </c>
      <c r="M264" s="57" t="n">
        <v>46218</v>
      </c>
      <c r="N264" s="54">
        <f>IF(AND(G264&gt;0,TODAY()&gt;M264),TODAY()-M264,0)</f>
        <v/>
      </c>
      <c r="O264" s="54">
        <f>IF(G264&lt;=0,"Paid",IF(N264&gt;0,"Overdue",IF(F264&gt;0,"Partial","Pending")))</f>
        <v/>
      </c>
      <c r="P264" s="54">
        <f>N264&gt;0</f>
        <v/>
      </c>
      <c r="Q264" s="60">
        <f>IF(P264,500,0)</f>
        <v/>
      </c>
      <c r="R264" s="60">
        <f>G264+Q264</f>
        <v/>
      </c>
      <c r="S264" s="61" t="n"/>
    </row>
    <row r="265" ht="15" customHeight="1" s="39">
      <c r="A265" s="54" t="inlineStr">
        <is>
          <t>STU0264</t>
        </is>
      </c>
      <c r="B265" s="55">
        <f>VLOOKUP(A265,Marks!$A$2:$B$1001,2,FALSE())</f>
        <v/>
      </c>
      <c r="C265" s="54">
        <f>VLOOKUP(A265,Marks!$A$2:$C$1001,3,FALSE())</f>
        <v/>
      </c>
      <c r="D265" s="54">
        <f>VLOOKUP(A265,Marks!$A$2:$D$1001,4,FALSE())</f>
        <v/>
      </c>
      <c r="E265" s="60" t="n">
        <v>33500</v>
      </c>
      <c r="F265" s="60" t="n">
        <v>33500</v>
      </c>
      <c r="G265" s="60">
        <f>E265-F265</f>
        <v/>
      </c>
      <c r="H265" s="59" t="n">
        <v>0.05</v>
      </c>
      <c r="I265" s="54">
        <f>H265&gt;=0.2</f>
        <v/>
      </c>
      <c r="J265" s="54" t="inlineStr">
        <is>
          <t>Debit Card</t>
        </is>
      </c>
      <c r="K265" s="57" t="n">
        <v>46173</v>
      </c>
      <c r="L265" s="58" t="n">
        <v>0.5416666666666666</v>
      </c>
      <c r="M265" s="57" t="n">
        <v>46127</v>
      </c>
      <c r="N265" s="54">
        <f>IF(AND(G265&gt;0,TODAY()&gt;M265),TODAY()-M265,0)</f>
        <v/>
      </c>
      <c r="O265" s="54">
        <f>IF(G265&lt;=0,"Paid",IF(N265&gt;0,"Overdue",IF(F265&gt;0,"Partial","Pending")))</f>
        <v/>
      </c>
      <c r="P265" s="54">
        <f>N265&gt;0</f>
        <v/>
      </c>
      <c r="Q265" s="60">
        <f>IF(P265,500,0)</f>
        <v/>
      </c>
      <c r="R265" s="60">
        <f>G265+Q265</f>
        <v/>
      </c>
      <c r="S265" s="61" t="n"/>
    </row>
    <row r="266" ht="15" customHeight="1" s="39">
      <c r="A266" s="54" t="inlineStr">
        <is>
          <t>STU0265</t>
        </is>
      </c>
      <c r="B266" s="55">
        <f>VLOOKUP(A266,Marks!$A$2:$B$1001,2,FALSE())</f>
        <v/>
      </c>
      <c r="C266" s="54">
        <f>VLOOKUP(A266,Marks!$A$2:$C$1001,3,FALSE())</f>
        <v/>
      </c>
      <c r="D266" s="54">
        <f>VLOOKUP(A266,Marks!$A$2:$D$1001,4,FALSE())</f>
        <v/>
      </c>
      <c r="E266" s="60" t="n">
        <v>21500</v>
      </c>
      <c r="F266" s="60" t="n">
        <v>21500</v>
      </c>
      <c r="G266" s="60">
        <f>E266-F266</f>
        <v/>
      </c>
      <c r="H266" s="59" t="n">
        <v>0</v>
      </c>
      <c r="I266" s="54">
        <f>H266&gt;=0.2</f>
        <v/>
      </c>
      <c r="J266" s="54" t="inlineStr">
        <is>
          <t>Cash</t>
        </is>
      </c>
      <c r="K266" s="57" t="n">
        <v>46206</v>
      </c>
      <c r="L266" s="58" t="n">
        <v>0.4166666666666667</v>
      </c>
      <c r="M266" s="57" t="n">
        <v>46218</v>
      </c>
      <c r="N266" s="54">
        <f>IF(AND(G266&gt;0,TODAY()&gt;M266),TODAY()-M266,0)</f>
        <v/>
      </c>
      <c r="O266" s="54">
        <f>IF(G266&lt;=0,"Paid",IF(N266&gt;0,"Overdue",IF(F266&gt;0,"Partial","Pending")))</f>
        <v/>
      </c>
      <c r="P266" s="54">
        <f>N266&gt;0</f>
        <v/>
      </c>
      <c r="Q266" s="60">
        <f>IF(P266,500,0)</f>
        <v/>
      </c>
      <c r="R266" s="60">
        <f>G266+Q266</f>
        <v/>
      </c>
      <c r="S266" s="61" t="n"/>
    </row>
    <row r="267" ht="15" customHeight="1" s="39">
      <c r="A267" s="54" t="inlineStr">
        <is>
          <t>STU0266</t>
        </is>
      </c>
      <c r="B267" s="55">
        <f>VLOOKUP(A267,Marks!$A$2:$B$1001,2,FALSE())</f>
        <v/>
      </c>
      <c r="C267" s="54">
        <f>VLOOKUP(A267,Marks!$A$2:$C$1001,3,FALSE())</f>
        <v/>
      </c>
      <c r="D267" s="54">
        <f>VLOOKUP(A267,Marks!$A$2:$D$1001,4,FALSE())</f>
        <v/>
      </c>
      <c r="E267" s="60" t="n">
        <v>43500</v>
      </c>
      <c r="F267" s="60" t="n">
        <v>43500</v>
      </c>
      <c r="G267" s="60">
        <f>E267-F267</f>
        <v/>
      </c>
      <c r="H267" s="59" t="n">
        <v>0.1</v>
      </c>
      <c r="I267" s="54">
        <f>H267&gt;=0.2</f>
        <v/>
      </c>
      <c r="J267" s="54" t="inlineStr">
        <is>
          <t>Credit Card</t>
        </is>
      </c>
      <c r="K267" s="57" t="n">
        <v>46171</v>
      </c>
      <c r="L267" s="58" t="n">
        <v>0.59375</v>
      </c>
      <c r="M267" s="57" t="n">
        <v>46310</v>
      </c>
      <c r="N267" s="54">
        <f>IF(AND(G267&gt;0,TODAY()&gt;M267),TODAY()-M267,0)</f>
        <v/>
      </c>
      <c r="O267" s="54">
        <f>IF(G267&lt;=0,"Paid",IF(N267&gt;0,"Overdue",IF(F267&gt;0,"Partial","Pending")))</f>
        <v/>
      </c>
      <c r="P267" s="54">
        <f>N267&gt;0</f>
        <v/>
      </c>
      <c r="Q267" s="60">
        <f>IF(P267,500,0)</f>
        <v/>
      </c>
      <c r="R267" s="60">
        <f>G267+Q267</f>
        <v/>
      </c>
      <c r="S267" s="61" t="n"/>
    </row>
    <row r="268" ht="15" customHeight="1" s="39">
      <c r="A268" s="54" t="inlineStr">
        <is>
          <t>STU0267</t>
        </is>
      </c>
      <c r="B268" s="55">
        <f>VLOOKUP(A268,Marks!$A$2:$B$1001,2,FALSE())</f>
        <v/>
      </c>
      <c r="C268" s="54">
        <f>VLOOKUP(A268,Marks!$A$2:$C$1001,3,FALSE())</f>
        <v/>
      </c>
      <c r="D268" s="54">
        <f>VLOOKUP(A268,Marks!$A$2:$D$1001,4,FALSE())</f>
        <v/>
      </c>
      <c r="E268" s="60" t="n">
        <v>37500</v>
      </c>
      <c r="F268" s="60" t="n">
        <v>0</v>
      </c>
      <c r="G268" s="60">
        <f>E268-F268</f>
        <v/>
      </c>
      <c r="H268" s="59" t="n">
        <v>0.05</v>
      </c>
      <c r="I268" s="54">
        <f>H268&gt;=0.2</f>
        <v/>
      </c>
      <c r="J268" s="54" t="inlineStr">
        <is>
          <t>Online Transfer</t>
        </is>
      </c>
      <c r="K268" s="57" t="n"/>
      <c r="L268" s="58" t="n"/>
      <c r="M268" s="57" t="n">
        <v>46218</v>
      </c>
      <c r="N268" s="54">
        <f>IF(AND(G268&gt;0,TODAY()&gt;M268),TODAY()-M268,0)</f>
        <v/>
      </c>
      <c r="O268" s="54">
        <f>IF(G268&lt;=0,"Paid",IF(N268&gt;0,"Overdue",IF(F268&gt;0,"Partial","Pending")))</f>
        <v/>
      </c>
      <c r="P268" s="54">
        <f>N268&gt;0</f>
        <v/>
      </c>
      <c r="Q268" s="60">
        <f>IF(P268,500,0)</f>
        <v/>
      </c>
      <c r="R268" s="60">
        <f>G268+Q268</f>
        <v/>
      </c>
      <c r="S268" s="61" t="n">
        <v>46265.77083333334</v>
      </c>
    </row>
    <row r="269" ht="15" customHeight="1" s="39">
      <c r="A269" s="54" t="inlineStr">
        <is>
          <t>STU0268</t>
        </is>
      </c>
      <c r="B269" s="55">
        <f>VLOOKUP(A269,Marks!$A$2:$B$1001,2,FALSE())</f>
        <v/>
      </c>
      <c r="C269" s="54">
        <f>VLOOKUP(A269,Marks!$A$2:$C$1001,3,FALSE())</f>
        <v/>
      </c>
      <c r="D269" s="54">
        <f>VLOOKUP(A269,Marks!$A$2:$D$1001,4,FALSE())</f>
        <v/>
      </c>
      <c r="E269" s="60" t="n">
        <v>16500</v>
      </c>
      <c r="F269" s="60" t="n">
        <v>0</v>
      </c>
      <c r="G269" s="60">
        <f>E269-F269</f>
        <v/>
      </c>
      <c r="H269" s="59" t="n">
        <v>0</v>
      </c>
      <c r="I269" s="54">
        <f>H269&gt;=0.2</f>
        <v/>
      </c>
      <c r="J269" s="54" t="inlineStr">
        <is>
          <t>Cash</t>
        </is>
      </c>
      <c r="K269" s="57" t="n"/>
      <c r="L269" s="58" t="n"/>
      <c r="M269" s="57" t="n">
        <v>46402</v>
      </c>
      <c r="N269" s="54">
        <f>IF(AND(G269&gt;0,TODAY()&gt;M269),TODAY()-M269,0)</f>
        <v/>
      </c>
      <c r="O269" s="54">
        <f>IF(G269&lt;=0,"Paid",IF(N269&gt;0,"Overdue",IF(F269&gt;0,"Partial","Pending")))</f>
        <v/>
      </c>
      <c r="P269" s="54">
        <f>N269&gt;0</f>
        <v/>
      </c>
      <c r="Q269" s="60">
        <f>IF(P269,500,0)</f>
        <v/>
      </c>
      <c r="R269" s="60">
        <f>G269+Q269</f>
        <v/>
      </c>
      <c r="S269" s="61" t="n">
        <v>46246.77083333334</v>
      </c>
    </row>
    <row r="270" ht="15" customHeight="1" s="39">
      <c r="A270" s="54" t="inlineStr">
        <is>
          <t>STU0269</t>
        </is>
      </c>
      <c r="B270" s="55">
        <f>VLOOKUP(A270,Marks!$A$2:$B$1001,2,FALSE())</f>
        <v/>
      </c>
      <c r="C270" s="54">
        <f>VLOOKUP(A270,Marks!$A$2:$C$1001,3,FALSE())</f>
        <v/>
      </c>
      <c r="D270" s="54">
        <f>VLOOKUP(A270,Marks!$A$2:$D$1001,4,FALSE())</f>
        <v/>
      </c>
      <c r="E270" s="60" t="n">
        <v>41500</v>
      </c>
      <c r="F270" s="60" t="n">
        <v>0</v>
      </c>
      <c r="G270" s="60">
        <f>E270-F270</f>
        <v/>
      </c>
      <c r="H270" s="59" t="n">
        <v>0</v>
      </c>
      <c r="I270" s="54">
        <f>H270&gt;=0.2</f>
        <v/>
      </c>
      <c r="J270" s="54" t="inlineStr">
        <is>
          <t>Cheque</t>
        </is>
      </c>
      <c r="K270" s="57" t="n"/>
      <c r="L270" s="58" t="n"/>
      <c r="M270" s="57" t="n">
        <v>46310</v>
      </c>
      <c r="N270" s="54">
        <f>IF(AND(G270&gt;0,TODAY()&gt;M270),TODAY()-M270,0)</f>
        <v/>
      </c>
      <c r="O270" s="54">
        <f>IF(G270&lt;=0,"Paid",IF(N270&gt;0,"Overdue",IF(F270&gt;0,"Partial","Pending")))</f>
        <v/>
      </c>
      <c r="P270" s="54">
        <f>N270&gt;0</f>
        <v/>
      </c>
      <c r="Q270" s="60">
        <f>IF(P270,500,0)</f>
        <v/>
      </c>
      <c r="R270" s="60">
        <f>G270+Q270</f>
        <v/>
      </c>
      <c r="S270" s="61" t="n">
        <v>46252.55208333334</v>
      </c>
    </row>
    <row r="271" ht="15" customHeight="1" s="39">
      <c r="A271" s="54" t="inlineStr">
        <is>
          <t>STU0270</t>
        </is>
      </c>
      <c r="B271" s="55">
        <f>VLOOKUP(A271,Marks!$A$2:$B$1001,2,FALSE())</f>
        <v/>
      </c>
      <c r="C271" s="54">
        <f>VLOOKUP(A271,Marks!$A$2:$C$1001,3,FALSE())</f>
        <v/>
      </c>
      <c r="D271" s="54">
        <f>VLOOKUP(A271,Marks!$A$2:$D$1001,4,FALSE())</f>
        <v/>
      </c>
      <c r="E271" s="60" t="n">
        <v>26500</v>
      </c>
      <c r="F271" s="60" t="n">
        <v>19900</v>
      </c>
      <c r="G271" s="60">
        <f>E271-F271</f>
        <v/>
      </c>
      <c r="H271" s="59" t="n">
        <v>0.1</v>
      </c>
      <c r="I271" s="54">
        <f>H271&gt;=0.2</f>
        <v/>
      </c>
      <c r="J271" s="54" t="inlineStr">
        <is>
          <t>Debit Card</t>
        </is>
      </c>
      <c r="K271" s="57" t="n">
        <v>46127</v>
      </c>
      <c r="L271" s="58" t="n">
        <v>0.4583333333333333</v>
      </c>
      <c r="M271" s="57" t="n">
        <v>46127</v>
      </c>
      <c r="N271" s="54">
        <f>IF(AND(G271&gt;0,TODAY()&gt;M271),TODAY()-M271,0)</f>
        <v/>
      </c>
      <c r="O271" s="54">
        <f>IF(G271&lt;=0,"Paid",IF(N271&gt;0,"Overdue",IF(F271&gt;0,"Partial","Pending")))</f>
        <v/>
      </c>
      <c r="P271" s="54">
        <f>N271&gt;0</f>
        <v/>
      </c>
      <c r="Q271" s="60">
        <f>IF(P271,500,0)</f>
        <v/>
      </c>
      <c r="R271" s="60">
        <f>G271+Q271</f>
        <v/>
      </c>
      <c r="S271" s="61" t="n">
        <v>46261.4375</v>
      </c>
    </row>
    <row r="272" ht="15" customHeight="1" s="39">
      <c r="A272" s="54" t="inlineStr">
        <is>
          <t>STU0271</t>
        </is>
      </c>
      <c r="B272" s="55">
        <f>VLOOKUP(A272,Marks!$A$2:$B$1001,2,FALSE())</f>
        <v/>
      </c>
      <c r="C272" s="54">
        <f>VLOOKUP(A272,Marks!$A$2:$C$1001,3,FALSE())</f>
        <v/>
      </c>
      <c r="D272" s="54">
        <f>VLOOKUP(A272,Marks!$A$2:$D$1001,4,FALSE())</f>
        <v/>
      </c>
      <c r="E272" s="60" t="n">
        <v>33500</v>
      </c>
      <c r="F272" s="60" t="n">
        <v>0</v>
      </c>
      <c r="G272" s="60">
        <f>E272-F272</f>
        <v/>
      </c>
      <c r="H272" s="59" t="n">
        <v>0</v>
      </c>
      <c r="I272" s="54">
        <f>H272&gt;=0.2</f>
        <v/>
      </c>
      <c r="J272" s="54" t="inlineStr">
        <is>
          <t>UPI</t>
        </is>
      </c>
      <c r="K272" s="57" t="n"/>
      <c r="L272" s="58" t="n"/>
      <c r="M272" s="57" t="n">
        <v>46218</v>
      </c>
      <c r="N272" s="54">
        <f>IF(AND(G272&gt;0,TODAY()&gt;M272),TODAY()-M272,0)</f>
        <v/>
      </c>
      <c r="O272" s="54">
        <f>IF(G272&lt;=0,"Paid",IF(N272&gt;0,"Overdue",IF(F272&gt;0,"Partial","Pending")))</f>
        <v/>
      </c>
      <c r="P272" s="54">
        <f>N272&gt;0</f>
        <v/>
      </c>
      <c r="Q272" s="60">
        <f>IF(P272,500,0)</f>
        <v/>
      </c>
      <c r="R272" s="60">
        <f>G272+Q272</f>
        <v/>
      </c>
      <c r="S272" s="61" t="n">
        <v>46242.57291666666</v>
      </c>
    </row>
    <row r="273" ht="15" customHeight="1" s="39">
      <c r="A273" s="54" t="inlineStr">
        <is>
          <t>STU0272</t>
        </is>
      </c>
      <c r="B273" s="55">
        <f>VLOOKUP(A273,Marks!$A$2:$B$1001,2,FALSE())</f>
        <v/>
      </c>
      <c r="C273" s="54">
        <f>VLOOKUP(A273,Marks!$A$2:$C$1001,3,FALSE())</f>
        <v/>
      </c>
      <c r="D273" s="54">
        <f>VLOOKUP(A273,Marks!$A$2:$D$1001,4,FALSE())</f>
        <v/>
      </c>
      <c r="E273" s="60" t="n">
        <v>38500</v>
      </c>
      <c r="F273" s="60" t="n">
        <v>28900</v>
      </c>
      <c r="G273" s="60">
        <f>E273-F273</f>
        <v/>
      </c>
      <c r="H273" s="59" t="n">
        <v>0.15</v>
      </c>
      <c r="I273" s="54">
        <f>H273&gt;=0.2</f>
        <v/>
      </c>
      <c r="J273" s="54" t="inlineStr">
        <is>
          <t>Online Transfer</t>
        </is>
      </c>
      <c r="K273" s="57" t="n">
        <v>46163</v>
      </c>
      <c r="L273" s="58" t="n">
        <v>0.5729166666666666</v>
      </c>
      <c r="M273" s="57" t="n">
        <v>46218</v>
      </c>
      <c r="N273" s="54">
        <f>IF(AND(G273&gt;0,TODAY()&gt;M273),TODAY()-M273,0)</f>
        <v/>
      </c>
      <c r="O273" s="54">
        <f>IF(G273&lt;=0,"Paid",IF(N273&gt;0,"Overdue",IF(F273&gt;0,"Partial","Pending")))</f>
        <v/>
      </c>
      <c r="P273" s="54">
        <f>N273&gt;0</f>
        <v/>
      </c>
      <c r="Q273" s="60">
        <f>IF(P273,500,0)</f>
        <v/>
      </c>
      <c r="R273" s="60">
        <f>G273+Q273</f>
        <v/>
      </c>
      <c r="S273" s="61" t="n">
        <v>46244.70833333334</v>
      </c>
    </row>
    <row r="274" ht="15" customHeight="1" s="39">
      <c r="A274" s="54" t="inlineStr">
        <is>
          <t>STU0273</t>
        </is>
      </c>
      <c r="B274" s="55">
        <f>VLOOKUP(A274,Marks!$A$2:$B$1001,2,FALSE())</f>
        <v/>
      </c>
      <c r="C274" s="54">
        <f>VLOOKUP(A274,Marks!$A$2:$C$1001,3,FALSE())</f>
        <v/>
      </c>
      <c r="D274" s="54">
        <f>VLOOKUP(A274,Marks!$A$2:$D$1001,4,FALSE())</f>
        <v/>
      </c>
      <c r="E274" s="60" t="n">
        <v>42000</v>
      </c>
      <c r="F274" s="60" t="n">
        <v>0</v>
      </c>
      <c r="G274" s="60">
        <f>E274-F274</f>
        <v/>
      </c>
      <c r="H274" s="59" t="n">
        <v>0</v>
      </c>
      <c r="I274" s="54">
        <f>H274&gt;=0.2</f>
        <v/>
      </c>
      <c r="J274" s="54" t="inlineStr">
        <is>
          <t>Cheque</t>
        </is>
      </c>
      <c r="K274" s="57" t="n"/>
      <c r="L274" s="58" t="n"/>
      <c r="M274" s="57" t="n">
        <v>46218</v>
      </c>
      <c r="N274" s="54">
        <f>IF(AND(G274&gt;0,TODAY()&gt;M274),TODAY()-M274,0)</f>
        <v/>
      </c>
      <c r="O274" s="54">
        <f>IF(G274&lt;=0,"Paid",IF(N274&gt;0,"Overdue",IF(F274&gt;0,"Partial","Pending")))</f>
        <v/>
      </c>
      <c r="P274" s="54">
        <f>N274&gt;0</f>
        <v/>
      </c>
      <c r="Q274" s="60">
        <f>IF(P274,500,0)</f>
        <v/>
      </c>
      <c r="R274" s="60">
        <f>G274+Q274</f>
        <v/>
      </c>
      <c r="S274" s="61" t="n">
        <v>46265.58333333334</v>
      </c>
    </row>
    <row r="275" ht="15" customHeight="1" s="39">
      <c r="A275" s="54" t="inlineStr">
        <is>
          <t>STU0274</t>
        </is>
      </c>
      <c r="B275" s="55">
        <f>VLOOKUP(A275,Marks!$A$2:$B$1001,2,FALSE())</f>
        <v/>
      </c>
      <c r="C275" s="54">
        <f>VLOOKUP(A275,Marks!$A$2:$C$1001,3,FALSE())</f>
        <v/>
      </c>
      <c r="D275" s="54">
        <f>VLOOKUP(A275,Marks!$A$2:$D$1001,4,FALSE())</f>
        <v/>
      </c>
      <c r="E275" s="60" t="n">
        <v>24000</v>
      </c>
      <c r="F275" s="60" t="n">
        <v>24000</v>
      </c>
      <c r="G275" s="60">
        <f>E275-F275</f>
        <v/>
      </c>
      <c r="H275" s="59" t="n">
        <v>0.2</v>
      </c>
      <c r="I275" s="54">
        <f>H275&gt;=0.2</f>
        <v/>
      </c>
      <c r="J275" s="54" t="inlineStr">
        <is>
          <t>UPI</t>
        </is>
      </c>
      <c r="K275" s="57" t="n">
        <v>46224</v>
      </c>
      <c r="L275" s="58" t="n">
        <v>0.5</v>
      </c>
      <c r="M275" s="57" t="n">
        <v>46310</v>
      </c>
      <c r="N275" s="54">
        <f>IF(AND(G275&gt;0,TODAY()&gt;M275),TODAY()-M275,0)</f>
        <v/>
      </c>
      <c r="O275" s="54">
        <f>IF(G275&lt;=0,"Paid",IF(N275&gt;0,"Overdue",IF(F275&gt;0,"Partial","Pending")))</f>
        <v/>
      </c>
      <c r="P275" s="54">
        <f>N275&gt;0</f>
        <v/>
      </c>
      <c r="Q275" s="60">
        <f>IF(P275,500,0)</f>
        <v/>
      </c>
      <c r="R275" s="60">
        <f>G275+Q275</f>
        <v/>
      </c>
      <c r="S275" s="61" t="n"/>
    </row>
    <row r="276" ht="15" customHeight="1" s="39">
      <c r="A276" s="54" t="inlineStr">
        <is>
          <t>STU0275</t>
        </is>
      </c>
      <c r="B276" s="55">
        <f>VLOOKUP(A276,Marks!$A$2:$B$1001,2,FALSE())</f>
        <v/>
      </c>
      <c r="C276" s="54">
        <f>VLOOKUP(A276,Marks!$A$2:$C$1001,3,FALSE())</f>
        <v/>
      </c>
      <c r="D276" s="54">
        <f>VLOOKUP(A276,Marks!$A$2:$D$1001,4,FALSE())</f>
        <v/>
      </c>
      <c r="E276" s="60" t="n">
        <v>36500</v>
      </c>
      <c r="F276" s="60" t="n">
        <v>18200</v>
      </c>
      <c r="G276" s="60">
        <f>E276-F276</f>
        <v/>
      </c>
      <c r="H276" s="59" t="n">
        <v>0.1</v>
      </c>
      <c r="I276" s="54">
        <f>H276&gt;=0.2</f>
        <v/>
      </c>
      <c r="J276" s="54" t="inlineStr">
        <is>
          <t>Debit Card</t>
        </is>
      </c>
      <c r="K276" s="57" t="n">
        <v>46191</v>
      </c>
      <c r="L276" s="58" t="n">
        <v>0.59375</v>
      </c>
      <c r="M276" s="57" t="n">
        <v>46310</v>
      </c>
      <c r="N276" s="54">
        <f>IF(AND(G276&gt;0,TODAY()&gt;M276),TODAY()-M276,0)</f>
        <v/>
      </c>
      <c r="O276" s="54">
        <f>IF(G276&lt;=0,"Paid",IF(N276&gt;0,"Overdue",IF(F276&gt;0,"Partial","Pending")))</f>
        <v/>
      </c>
      <c r="P276" s="54">
        <f>N276&gt;0</f>
        <v/>
      </c>
      <c r="Q276" s="60">
        <f>IF(P276,500,0)</f>
        <v/>
      </c>
      <c r="R276" s="60">
        <f>G276+Q276</f>
        <v/>
      </c>
      <c r="S276" s="61" t="n">
        <v>46242.75</v>
      </c>
    </row>
    <row r="277" ht="15" customHeight="1" s="39">
      <c r="A277" s="54" t="inlineStr">
        <is>
          <t>STU0276</t>
        </is>
      </c>
      <c r="B277" s="55">
        <f>VLOOKUP(A277,Marks!$A$2:$B$1001,2,FALSE())</f>
        <v/>
      </c>
      <c r="C277" s="54">
        <f>VLOOKUP(A277,Marks!$A$2:$C$1001,3,FALSE())</f>
        <v/>
      </c>
      <c r="D277" s="54">
        <f>VLOOKUP(A277,Marks!$A$2:$D$1001,4,FALSE())</f>
        <v/>
      </c>
      <c r="E277" s="60" t="n">
        <v>30500</v>
      </c>
      <c r="F277" s="60" t="n">
        <v>30500</v>
      </c>
      <c r="G277" s="60">
        <f>E277-F277</f>
        <v/>
      </c>
      <c r="H277" s="59" t="n">
        <v>0.1</v>
      </c>
      <c r="I277" s="54">
        <f>H277&gt;=0.2</f>
        <v/>
      </c>
      <c r="J277" s="54" t="inlineStr">
        <is>
          <t>Credit Card</t>
        </is>
      </c>
      <c r="K277" s="57" t="n">
        <v>46195</v>
      </c>
      <c r="L277" s="58" t="n">
        <v>0.4583333333333333</v>
      </c>
      <c r="M277" s="57" t="n">
        <v>46218</v>
      </c>
      <c r="N277" s="54">
        <f>IF(AND(G277&gt;0,TODAY()&gt;M277),TODAY()-M277,0)</f>
        <v/>
      </c>
      <c r="O277" s="54">
        <f>IF(G277&lt;=0,"Paid",IF(N277&gt;0,"Overdue",IF(F277&gt;0,"Partial","Pending")))</f>
        <v/>
      </c>
      <c r="P277" s="54">
        <f>N277&gt;0</f>
        <v/>
      </c>
      <c r="Q277" s="60">
        <f>IF(P277,500,0)</f>
        <v/>
      </c>
      <c r="R277" s="60">
        <f>G277+Q277</f>
        <v/>
      </c>
      <c r="S277" s="61" t="n"/>
    </row>
    <row r="278" ht="15" customHeight="1" s="39">
      <c r="A278" s="54" t="inlineStr">
        <is>
          <t>STU0277</t>
        </is>
      </c>
      <c r="B278" s="55">
        <f>VLOOKUP(A278,Marks!$A$2:$B$1001,2,FALSE())</f>
        <v/>
      </c>
      <c r="C278" s="54">
        <f>VLOOKUP(A278,Marks!$A$2:$C$1001,3,FALSE())</f>
        <v/>
      </c>
      <c r="D278" s="54">
        <f>VLOOKUP(A278,Marks!$A$2:$D$1001,4,FALSE())</f>
        <v/>
      </c>
      <c r="E278" s="60" t="n">
        <v>12500</v>
      </c>
      <c r="F278" s="60" t="n">
        <v>12500</v>
      </c>
      <c r="G278" s="60">
        <f>E278-F278</f>
        <v/>
      </c>
      <c r="H278" s="59" t="n">
        <v>0</v>
      </c>
      <c r="I278" s="54">
        <f>H278&gt;=0.2</f>
        <v/>
      </c>
      <c r="J278" s="54" t="inlineStr">
        <is>
          <t>Cash</t>
        </is>
      </c>
      <c r="K278" s="57" t="n">
        <v>46265</v>
      </c>
      <c r="L278" s="58" t="n">
        <v>0.375</v>
      </c>
      <c r="M278" s="57" t="n">
        <v>46402</v>
      </c>
      <c r="N278" s="54">
        <f>IF(AND(G278&gt;0,TODAY()&gt;M278),TODAY()-M278,0)</f>
        <v/>
      </c>
      <c r="O278" s="54">
        <f>IF(G278&lt;=0,"Paid",IF(N278&gt;0,"Overdue",IF(F278&gt;0,"Partial","Pending")))</f>
        <v/>
      </c>
      <c r="P278" s="54">
        <f>N278&gt;0</f>
        <v/>
      </c>
      <c r="Q278" s="60">
        <f>IF(P278,500,0)</f>
        <v/>
      </c>
      <c r="R278" s="60">
        <f>G278+Q278</f>
        <v/>
      </c>
      <c r="S278" s="61" t="n"/>
    </row>
    <row r="279" ht="15" customHeight="1" s="39">
      <c r="A279" s="54" t="inlineStr">
        <is>
          <t>STU0278</t>
        </is>
      </c>
      <c r="B279" s="55">
        <f>VLOOKUP(A279,Marks!$A$2:$B$1001,2,FALSE())</f>
        <v/>
      </c>
      <c r="C279" s="54">
        <f>VLOOKUP(A279,Marks!$A$2:$C$1001,3,FALSE())</f>
        <v/>
      </c>
      <c r="D279" s="54">
        <f>VLOOKUP(A279,Marks!$A$2:$D$1001,4,FALSE())</f>
        <v/>
      </c>
      <c r="E279" s="60" t="n">
        <v>34000</v>
      </c>
      <c r="F279" s="60" t="n">
        <v>34000</v>
      </c>
      <c r="G279" s="60">
        <f>E279-F279</f>
        <v/>
      </c>
      <c r="H279" s="59" t="n">
        <v>0</v>
      </c>
      <c r="I279" s="54">
        <f>H279&gt;=0.2</f>
        <v/>
      </c>
      <c r="J279" s="54" t="inlineStr">
        <is>
          <t>Cheque</t>
        </is>
      </c>
      <c r="K279" s="57" t="n">
        <v>46144</v>
      </c>
      <c r="L279" s="58" t="n">
        <v>0.4583333333333333</v>
      </c>
      <c r="M279" s="57" t="n">
        <v>46310</v>
      </c>
      <c r="N279" s="54">
        <f>IF(AND(G279&gt;0,TODAY()&gt;M279),TODAY()-M279,0)</f>
        <v/>
      </c>
      <c r="O279" s="54">
        <f>IF(G279&lt;=0,"Paid",IF(N279&gt;0,"Overdue",IF(F279&gt;0,"Partial","Pending")))</f>
        <v/>
      </c>
      <c r="P279" s="54">
        <f>N279&gt;0</f>
        <v/>
      </c>
      <c r="Q279" s="60">
        <f>IF(P279,500,0)</f>
        <v/>
      </c>
      <c r="R279" s="60">
        <f>G279+Q279</f>
        <v/>
      </c>
      <c r="S279" s="61" t="n"/>
    </row>
    <row r="280" ht="15" customHeight="1" s="39">
      <c r="A280" s="54" t="inlineStr">
        <is>
          <t>STU0279</t>
        </is>
      </c>
      <c r="B280" s="55">
        <f>VLOOKUP(A280,Marks!$A$2:$B$1001,2,FALSE())</f>
        <v/>
      </c>
      <c r="C280" s="54">
        <f>VLOOKUP(A280,Marks!$A$2:$C$1001,3,FALSE())</f>
        <v/>
      </c>
      <c r="D280" s="54">
        <f>VLOOKUP(A280,Marks!$A$2:$D$1001,4,FALSE())</f>
        <v/>
      </c>
      <c r="E280" s="60" t="n">
        <v>18500</v>
      </c>
      <c r="F280" s="60" t="n">
        <v>18500</v>
      </c>
      <c r="G280" s="60">
        <f>E280-F280</f>
        <v/>
      </c>
      <c r="H280" s="59" t="n">
        <v>0.1</v>
      </c>
      <c r="I280" s="54">
        <f>H280&gt;=0.2</f>
        <v/>
      </c>
      <c r="J280" s="54" t="inlineStr">
        <is>
          <t>Cheque</t>
        </is>
      </c>
      <c r="K280" s="57" t="n">
        <v>46237</v>
      </c>
      <c r="L280" s="58" t="n">
        <v>0.6145833333333334</v>
      </c>
      <c r="M280" s="57" t="n">
        <v>46218</v>
      </c>
      <c r="N280" s="54">
        <f>IF(AND(G280&gt;0,TODAY()&gt;M280),TODAY()-M280,0)</f>
        <v/>
      </c>
      <c r="O280" s="54">
        <f>IF(G280&lt;=0,"Paid",IF(N280&gt;0,"Overdue",IF(F280&gt;0,"Partial","Pending")))</f>
        <v/>
      </c>
      <c r="P280" s="54">
        <f>N280&gt;0</f>
        <v/>
      </c>
      <c r="Q280" s="60">
        <f>IF(P280,500,0)</f>
        <v/>
      </c>
      <c r="R280" s="60">
        <f>G280+Q280</f>
        <v/>
      </c>
      <c r="S280" s="61" t="n"/>
    </row>
    <row r="281" ht="15" customHeight="1" s="39">
      <c r="A281" s="54" t="inlineStr">
        <is>
          <t>STU0280</t>
        </is>
      </c>
      <c r="B281" s="55">
        <f>VLOOKUP(A281,Marks!$A$2:$B$1001,2,FALSE())</f>
        <v/>
      </c>
      <c r="C281" s="54">
        <f>VLOOKUP(A281,Marks!$A$2:$C$1001,3,FALSE())</f>
        <v/>
      </c>
      <c r="D281" s="54">
        <f>VLOOKUP(A281,Marks!$A$2:$D$1001,4,FALSE())</f>
        <v/>
      </c>
      <c r="E281" s="60" t="n">
        <v>15000</v>
      </c>
      <c r="F281" s="60" t="n">
        <v>0</v>
      </c>
      <c r="G281" s="60">
        <f>E281-F281</f>
        <v/>
      </c>
      <c r="H281" s="59" t="n">
        <v>0</v>
      </c>
      <c r="I281" s="54">
        <f>H281&gt;=0.2</f>
        <v/>
      </c>
      <c r="J281" s="54" t="inlineStr">
        <is>
          <t>Online Transfer</t>
        </is>
      </c>
      <c r="K281" s="57" t="n"/>
      <c r="L281" s="58" t="n"/>
      <c r="M281" s="57" t="n">
        <v>46127</v>
      </c>
      <c r="N281" s="54">
        <f>IF(AND(G281&gt;0,TODAY()&gt;M281),TODAY()-M281,0)</f>
        <v/>
      </c>
      <c r="O281" s="54">
        <f>IF(G281&lt;=0,"Paid",IF(N281&gt;0,"Overdue",IF(F281&gt;0,"Partial","Pending")))</f>
        <v/>
      </c>
      <c r="P281" s="54">
        <f>N281&gt;0</f>
        <v/>
      </c>
      <c r="Q281" s="60">
        <f>IF(P281,500,0)</f>
        <v/>
      </c>
      <c r="R281" s="60">
        <f>G281+Q281</f>
        <v/>
      </c>
      <c r="S281" s="61" t="n">
        <v>46240.64583333334</v>
      </c>
    </row>
    <row r="282" ht="15" customHeight="1" s="39">
      <c r="A282" s="54" t="inlineStr">
        <is>
          <t>STU0281</t>
        </is>
      </c>
      <c r="B282" s="55">
        <f>VLOOKUP(A282,Marks!$A$2:$B$1001,2,FALSE())</f>
        <v/>
      </c>
      <c r="C282" s="54">
        <f>VLOOKUP(A282,Marks!$A$2:$C$1001,3,FALSE())</f>
        <v/>
      </c>
      <c r="D282" s="54">
        <f>VLOOKUP(A282,Marks!$A$2:$D$1001,4,FALSE())</f>
        <v/>
      </c>
      <c r="E282" s="60" t="n">
        <v>18500</v>
      </c>
      <c r="F282" s="60" t="n">
        <v>4600</v>
      </c>
      <c r="G282" s="60">
        <f>E282-F282</f>
        <v/>
      </c>
      <c r="H282" s="59" t="n">
        <v>0.15</v>
      </c>
      <c r="I282" s="54">
        <f>H282&gt;=0.2</f>
        <v/>
      </c>
      <c r="J282" s="54" t="inlineStr">
        <is>
          <t>Credit Card</t>
        </is>
      </c>
      <c r="K282" s="57" t="n">
        <v>46173</v>
      </c>
      <c r="L282" s="58" t="n">
        <v>0.7083333333333334</v>
      </c>
      <c r="M282" s="57" t="n">
        <v>46402</v>
      </c>
      <c r="N282" s="54">
        <f>IF(AND(G282&gt;0,TODAY()&gt;M282),TODAY()-M282,0)</f>
        <v/>
      </c>
      <c r="O282" s="54">
        <f>IF(G282&lt;=0,"Paid",IF(N282&gt;0,"Overdue",IF(F282&gt;0,"Partial","Pending")))</f>
        <v/>
      </c>
      <c r="P282" s="54">
        <f>N282&gt;0</f>
        <v/>
      </c>
      <c r="Q282" s="60">
        <f>IF(P282,500,0)</f>
        <v/>
      </c>
      <c r="R282" s="60">
        <f>G282+Q282</f>
        <v/>
      </c>
      <c r="S282" s="61" t="n">
        <v>46261.67708333334</v>
      </c>
    </row>
    <row r="283" ht="15" customHeight="1" s="39">
      <c r="A283" s="54" t="inlineStr">
        <is>
          <t>STU0282</t>
        </is>
      </c>
      <c r="B283" s="55">
        <f>VLOOKUP(A283,Marks!$A$2:$B$1001,2,FALSE())</f>
        <v/>
      </c>
      <c r="C283" s="54">
        <f>VLOOKUP(A283,Marks!$A$2:$C$1001,3,FALSE())</f>
        <v/>
      </c>
      <c r="D283" s="54">
        <f>VLOOKUP(A283,Marks!$A$2:$D$1001,4,FALSE())</f>
        <v/>
      </c>
      <c r="E283" s="60" t="n">
        <v>17000</v>
      </c>
      <c r="F283" s="60" t="n">
        <v>0</v>
      </c>
      <c r="G283" s="60">
        <f>E283-F283</f>
        <v/>
      </c>
      <c r="H283" s="59" t="n">
        <v>0</v>
      </c>
      <c r="I283" s="54">
        <f>H283&gt;=0.2</f>
        <v/>
      </c>
      <c r="J283" s="54" t="inlineStr">
        <is>
          <t>Cheque</t>
        </is>
      </c>
      <c r="K283" s="57" t="n"/>
      <c r="L283" s="58" t="n"/>
      <c r="M283" s="57" t="n">
        <v>46127</v>
      </c>
      <c r="N283" s="54">
        <f>IF(AND(G283&gt;0,TODAY()&gt;M283),TODAY()-M283,0)</f>
        <v/>
      </c>
      <c r="O283" s="54">
        <f>IF(G283&lt;=0,"Paid",IF(N283&gt;0,"Overdue",IF(F283&gt;0,"Partial","Pending")))</f>
        <v/>
      </c>
      <c r="P283" s="54">
        <f>N283&gt;0</f>
        <v/>
      </c>
      <c r="Q283" s="60">
        <f>IF(P283,500,0)</f>
        <v/>
      </c>
      <c r="R283" s="60">
        <f>G283+Q283</f>
        <v/>
      </c>
      <c r="S283" s="61" t="n">
        <v>46265.57291666666</v>
      </c>
    </row>
    <row r="284" ht="15" customHeight="1" s="39">
      <c r="A284" s="54" t="inlineStr">
        <is>
          <t>STU0283</t>
        </is>
      </c>
      <c r="B284" s="55">
        <f>VLOOKUP(A284,Marks!$A$2:$B$1001,2,FALSE())</f>
        <v/>
      </c>
      <c r="C284" s="54">
        <f>VLOOKUP(A284,Marks!$A$2:$C$1001,3,FALSE())</f>
        <v/>
      </c>
      <c r="D284" s="54">
        <f>VLOOKUP(A284,Marks!$A$2:$D$1001,4,FALSE())</f>
        <v/>
      </c>
      <c r="E284" s="60" t="n">
        <v>23500</v>
      </c>
      <c r="F284" s="60" t="n">
        <v>23500</v>
      </c>
      <c r="G284" s="60">
        <f>E284-F284</f>
        <v/>
      </c>
      <c r="H284" s="59" t="n">
        <v>0.05</v>
      </c>
      <c r="I284" s="54">
        <f>H284&gt;=0.2</f>
        <v/>
      </c>
      <c r="J284" s="54" t="inlineStr">
        <is>
          <t>Credit Card</t>
        </is>
      </c>
      <c r="K284" s="57" t="n">
        <v>46238</v>
      </c>
      <c r="L284" s="58" t="n">
        <v>0.5208333333333334</v>
      </c>
      <c r="M284" s="57" t="n">
        <v>46402</v>
      </c>
      <c r="N284" s="54">
        <f>IF(AND(G284&gt;0,TODAY()&gt;M284),TODAY()-M284,0)</f>
        <v/>
      </c>
      <c r="O284" s="54">
        <f>IF(G284&lt;=0,"Paid",IF(N284&gt;0,"Overdue",IF(F284&gt;0,"Partial","Pending")))</f>
        <v/>
      </c>
      <c r="P284" s="54">
        <f>N284&gt;0</f>
        <v/>
      </c>
      <c r="Q284" s="60">
        <f>IF(P284,500,0)</f>
        <v/>
      </c>
      <c r="R284" s="60">
        <f>G284+Q284</f>
        <v/>
      </c>
      <c r="S284" s="61" t="n"/>
    </row>
    <row r="285" ht="15" customHeight="1" s="39">
      <c r="A285" s="54" t="inlineStr">
        <is>
          <t>STU0284</t>
        </is>
      </c>
      <c r="B285" s="55">
        <f>VLOOKUP(A285,Marks!$A$2:$B$1001,2,FALSE())</f>
        <v/>
      </c>
      <c r="C285" s="54">
        <f>VLOOKUP(A285,Marks!$A$2:$C$1001,3,FALSE())</f>
        <v/>
      </c>
      <c r="D285" s="54">
        <f>VLOOKUP(A285,Marks!$A$2:$D$1001,4,FALSE())</f>
        <v/>
      </c>
      <c r="E285" s="60" t="n">
        <v>16000</v>
      </c>
      <c r="F285" s="60" t="n">
        <v>4000</v>
      </c>
      <c r="G285" s="60">
        <f>E285-F285</f>
        <v/>
      </c>
      <c r="H285" s="59" t="n">
        <v>0.15</v>
      </c>
      <c r="I285" s="54">
        <f>H285&gt;=0.2</f>
        <v/>
      </c>
      <c r="J285" s="54" t="inlineStr">
        <is>
          <t>UPI</t>
        </is>
      </c>
      <c r="K285" s="57" t="n">
        <v>46244</v>
      </c>
      <c r="L285" s="58" t="n">
        <v>0.4895833333333333</v>
      </c>
      <c r="M285" s="57" t="n">
        <v>46402</v>
      </c>
      <c r="N285" s="54">
        <f>IF(AND(G285&gt;0,TODAY()&gt;M285),TODAY()-M285,0)</f>
        <v/>
      </c>
      <c r="O285" s="54">
        <f>IF(G285&lt;=0,"Paid",IF(N285&gt;0,"Overdue",IF(F285&gt;0,"Partial","Pending")))</f>
        <v/>
      </c>
      <c r="P285" s="54">
        <f>N285&gt;0</f>
        <v/>
      </c>
      <c r="Q285" s="60">
        <f>IF(P285,500,0)</f>
        <v/>
      </c>
      <c r="R285" s="60">
        <f>G285+Q285</f>
        <v/>
      </c>
      <c r="S285" s="61" t="n">
        <v>46246.48958333334</v>
      </c>
    </row>
    <row r="286" ht="15" customHeight="1" s="39">
      <c r="A286" s="54" t="inlineStr">
        <is>
          <t>STU0285</t>
        </is>
      </c>
      <c r="B286" s="55">
        <f>VLOOKUP(A286,Marks!$A$2:$B$1001,2,FALSE())</f>
        <v/>
      </c>
      <c r="C286" s="54">
        <f>VLOOKUP(A286,Marks!$A$2:$C$1001,3,FALSE())</f>
        <v/>
      </c>
      <c r="D286" s="54">
        <f>VLOOKUP(A286,Marks!$A$2:$D$1001,4,FALSE())</f>
        <v/>
      </c>
      <c r="E286" s="60" t="n">
        <v>17500</v>
      </c>
      <c r="F286" s="60" t="n">
        <v>0</v>
      </c>
      <c r="G286" s="60">
        <f>E286-F286</f>
        <v/>
      </c>
      <c r="H286" s="59" t="n">
        <v>0.25</v>
      </c>
      <c r="I286" s="54">
        <f>H286&gt;=0.2</f>
        <v/>
      </c>
      <c r="J286" s="54" t="inlineStr">
        <is>
          <t>Online Transfer</t>
        </is>
      </c>
      <c r="K286" s="57" t="n"/>
      <c r="L286" s="58" t="n"/>
      <c r="M286" s="57" t="n">
        <v>46310</v>
      </c>
      <c r="N286" s="54">
        <f>IF(AND(G286&gt;0,TODAY()&gt;M286),TODAY()-M286,0)</f>
        <v/>
      </c>
      <c r="O286" s="54">
        <f>IF(G286&lt;=0,"Paid",IF(N286&gt;0,"Overdue",IF(F286&gt;0,"Partial","Pending")))</f>
        <v/>
      </c>
      <c r="P286" s="54">
        <f>N286&gt;0</f>
        <v/>
      </c>
      <c r="Q286" s="60">
        <f>IF(P286,500,0)</f>
        <v/>
      </c>
      <c r="R286" s="60">
        <f>G286+Q286</f>
        <v/>
      </c>
      <c r="S286" s="61" t="n">
        <v>46242.57291666666</v>
      </c>
    </row>
    <row r="287" ht="15" customHeight="1" s="39">
      <c r="A287" s="54" t="inlineStr">
        <is>
          <t>STU0286</t>
        </is>
      </c>
      <c r="B287" s="55">
        <f>VLOOKUP(A287,Marks!$A$2:$B$1001,2,FALSE())</f>
        <v/>
      </c>
      <c r="C287" s="54">
        <f>VLOOKUP(A287,Marks!$A$2:$C$1001,3,FALSE())</f>
        <v/>
      </c>
      <c r="D287" s="54">
        <f>VLOOKUP(A287,Marks!$A$2:$D$1001,4,FALSE())</f>
        <v/>
      </c>
      <c r="E287" s="60" t="n">
        <v>14500</v>
      </c>
      <c r="F287" s="60" t="n">
        <v>10900</v>
      </c>
      <c r="G287" s="60">
        <f>E287-F287</f>
        <v/>
      </c>
      <c r="H287" s="59" t="n">
        <v>0.05</v>
      </c>
      <c r="I287" s="54">
        <f>H287&gt;=0.2</f>
        <v/>
      </c>
      <c r="J287" s="54" t="inlineStr">
        <is>
          <t>Cheque</t>
        </is>
      </c>
      <c r="K287" s="57" t="n">
        <v>46201</v>
      </c>
      <c r="L287" s="58" t="n">
        <v>0.5208333333333334</v>
      </c>
      <c r="M287" s="57" t="n">
        <v>46218</v>
      </c>
      <c r="N287" s="54">
        <f>IF(AND(G287&gt;0,TODAY()&gt;M287),TODAY()-M287,0)</f>
        <v/>
      </c>
      <c r="O287" s="54">
        <f>IF(G287&lt;=0,"Paid",IF(N287&gt;0,"Overdue",IF(F287&gt;0,"Partial","Pending")))</f>
        <v/>
      </c>
      <c r="P287" s="54">
        <f>N287&gt;0</f>
        <v/>
      </c>
      <c r="Q287" s="60">
        <f>IF(P287,500,0)</f>
        <v/>
      </c>
      <c r="R287" s="60">
        <f>G287+Q287</f>
        <v/>
      </c>
      <c r="S287" s="61" t="n">
        <v>46260.52083333334</v>
      </c>
    </row>
    <row r="288" ht="15" customHeight="1" s="39">
      <c r="A288" s="54" t="inlineStr">
        <is>
          <t>STU0287</t>
        </is>
      </c>
      <c r="B288" s="55">
        <f>VLOOKUP(A288,Marks!$A$2:$B$1001,2,FALSE())</f>
        <v/>
      </c>
      <c r="C288" s="54">
        <f>VLOOKUP(A288,Marks!$A$2:$C$1001,3,FALSE())</f>
        <v/>
      </c>
      <c r="D288" s="54">
        <f>VLOOKUP(A288,Marks!$A$2:$D$1001,4,FALSE())</f>
        <v/>
      </c>
      <c r="E288" s="60" t="n">
        <v>41500</v>
      </c>
      <c r="F288" s="60" t="n">
        <v>41500</v>
      </c>
      <c r="G288" s="60">
        <f>E288-F288</f>
        <v/>
      </c>
      <c r="H288" s="59" t="n">
        <v>0</v>
      </c>
      <c r="I288" s="54">
        <f>H288&gt;=0.2</f>
        <v/>
      </c>
      <c r="J288" s="54" t="inlineStr">
        <is>
          <t>UPI</t>
        </is>
      </c>
      <c r="K288" s="57" t="n">
        <v>46233</v>
      </c>
      <c r="L288" s="58" t="n">
        <v>0.375</v>
      </c>
      <c r="M288" s="57" t="n">
        <v>46218</v>
      </c>
      <c r="N288" s="54">
        <f>IF(AND(G288&gt;0,TODAY()&gt;M288),TODAY()-M288,0)</f>
        <v/>
      </c>
      <c r="O288" s="54">
        <f>IF(G288&lt;=0,"Paid",IF(N288&gt;0,"Overdue",IF(F288&gt;0,"Partial","Pending")))</f>
        <v/>
      </c>
      <c r="P288" s="54">
        <f>N288&gt;0</f>
        <v/>
      </c>
      <c r="Q288" s="60">
        <f>IF(P288,500,0)</f>
        <v/>
      </c>
      <c r="R288" s="60">
        <f>G288+Q288</f>
        <v/>
      </c>
      <c r="S288" s="61" t="n"/>
    </row>
    <row r="289" ht="15" customHeight="1" s="39">
      <c r="A289" s="54" t="inlineStr">
        <is>
          <t>STU0288</t>
        </is>
      </c>
      <c r="B289" s="55">
        <f>VLOOKUP(A289,Marks!$A$2:$B$1001,2,FALSE())</f>
        <v/>
      </c>
      <c r="C289" s="54">
        <f>VLOOKUP(A289,Marks!$A$2:$C$1001,3,FALSE())</f>
        <v/>
      </c>
      <c r="D289" s="54">
        <f>VLOOKUP(A289,Marks!$A$2:$D$1001,4,FALSE())</f>
        <v/>
      </c>
      <c r="E289" s="60" t="n">
        <v>26000</v>
      </c>
      <c r="F289" s="60" t="n">
        <v>13000</v>
      </c>
      <c r="G289" s="60">
        <f>E289-F289</f>
        <v/>
      </c>
      <c r="H289" s="59" t="n">
        <v>0.25</v>
      </c>
      <c r="I289" s="54">
        <f>H289&gt;=0.2</f>
        <v/>
      </c>
      <c r="J289" s="54" t="inlineStr">
        <is>
          <t>Cash</t>
        </is>
      </c>
      <c r="K289" s="57" t="n">
        <v>46260</v>
      </c>
      <c r="L289" s="58" t="n">
        <v>0.6041666666666666</v>
      </c>
      <c r="M289" s="57" t="n">
        <v>46218</v>
      </c>
      <c r="N289" s="54">
        <f>IF(AND(G289&gt;0,TODAY()&gt;M289),TODAY()-M289,0)</f>
        <v/>
      </c>
      <c r="O289" s="54">
        <f>IF(G289&lt;=0,"Paid",IF(N289&gt;0,"Overdue",IF(F289&gt;0,"Partial","Pending")))</f>
        <v/>
      </c>
      <c r="P289" s="54">
        <f>N289&gt;0</f>
        <v/>
      </c>
      <c r="Q289" s="60">
        <f>IF(P289,500,0)</f>
        <v/>
      </c>
      <c r="R289" s="60">
        <f>G289+Q289</f>
        <v/>
      </c>
      <c r="S289" s="61" t="n">
        <v>46243.78125</v>
      </c>
    </row>
    <row r="290" ht="15" customHeight="1" s="39">
      <c r="A290" s="54" t="inlineStr">
        <is>
          <t>STU0289</t>
        </is>
      </c>
      <c r="B290" s="55">
        <f>VLOOKUP(A290,Marks!$A$2:$B$1001,2,FALSE())</f>
        <v/>
      </c>
      <c r="C290" s="54">
        <f>VLOOKUP(A290,Marks!$A$2:$C$1001,3,FALSE())</f>
        <v/>
      </c>
      <c r="D290" s="54">
        <f>VLOOKUP(A290,Marks!$A$2:$D$1001,4,FALSE())</f>
        <v/>
      </c>
      <c r="E290" s="60" t="n">
        <v>22500</v>
      </c>
      <c r="F290" s="60" t="n">
        <v>16900</v>
      </c>
      <c r="G290" s="60">
        <f>E290-F290</f>
        <v/>
      </c>
      <c r="H290" s="59" t="n">
        <v>0</v>
      </c>
      <c r="I290" s="54">
        <f>H290&gt;=0.2</f>
        <v/>
      </c>
      <c r="J290" s="54" t="inlineStr">
        <is>
          <t>UPI</t>
        </is>
      </c>
      <c r="K290" s="57" t="n">
        <v>46246</v>
      </c>
      <c r="L290" s="58" t="n">
        <v>0.5104166666666666</v>
      </c>
      <c r="M290" s="57" t="n">
        <v>46218</v>
      </c>
      <c r="N290" s="54">
        <f>IF(AND(G290&gt;0,TODAY()&gt;M290),TODAY()-M290,0)</f>
        <v/>
      </c>
      <c r="O290" s="54">
        <f>IF(G290&lt;=0,"Paid",IF(N290&gt;0,"Overdue",IF(F290&gt;0,"Partial","Pending")))</f>
        <v/>
      </c>
      <c r="P290" s="54">
        <f>N290&gt;0</f>
        <v/>
      </c>
      <c r="Q290" s="60">
        <f>IF(P290,500,0)</f>
        <v/>
      </c>
      <c r="R290" s="60">
        <f>G290+Q290</f>
        <v/>
      </c>
      <c r="S290" s="61" t="n">
        <v>46248.75</v>
      </c>
    </row>
    <row r="291" ht="15" customHeight="1" s="39">
      <c r="A291" s="54" t="inlineStr">
        <is>
          <t>STU0290</t>
        </is>
      </c>
      <c r="B291" s="55">
        <f>VLOOKUP(A291,Marks!$A$2:$B$1001,2,FALSE())</f>
        <v/>
      </c>
      <c r="C291" s="54">
        <f>VLOOKUP(A291,Marks!$A$2:$C$1001,3,FALSE())</f>
        <v/>
      </c>
      <c r="D291" s="54">
        <f>VLOOKUP(A291,Marks!$A$2:$D$1001,4,FALSE())</f>
        <v/>
      </c>
      <c r="E291" s="60" t="n">
        <v>39500</v>
      </c>
      <c r="F291" s="60" t="n">
        <v>39500</v>
      </c>
      <c r="G291" s="60">
        <f>E291-F291</f>
        <v/>
      </c>
      <c r="H291" s="59" t="n">
        <v>0.2</v>
      </c>
      <c r="I291" s="54">
        <f>H291&gt;=0.2</f>
        <v/>
      </c>
      <c r="J291" s="54" t="inlineStr">
        <is>
          <t>UPI</t>
        </is>
      </c>
      <c r="K291" s="57" t="n">
        <v>46138</v>
      </c>
      <c r="L291" s="58" t="n">
        <v>0.5208333333333334</v>
      </c>
      <c r="M291" s="57" t="n">
        <v>46402</v>
      </c>
      <c r="N291" s="54">
        <f>IF(AND(G291&gt;0,TODAY()&gt;M291),TODAY()-M291,0)</f>
        <v/>
      </c>
      <c r="O291" s="54">
        <f>IF(G291&lt;=0,"Paid",IF(N291&gt;0,"Overdue",IF(F291&gt;0,"Partial","Pending")))</f>
        <v/>
      </c>
      <c r="P291" s="54">
        <f>N291&gt;0</f>
        <v/>
      </c>
      <c r="Q291" s="60">
        <f>IF(P291,500,0)</f>
        <v/>
      </c>
      <c r="R291" s="60">
        <f>G291+Q291</f>
        <v/>
      </c>
      <c r="S291" s="61" t="n"/>
    </row>
    <row r="292" ht="15" customHeight="1" s="39">
      <c r="A292" s="54" t="inlineStr">
        <is>
          <t>STU0291</t>
        </is>
      </c>
      <c r="B292" s="55">
        <f>VLOOKUP(A292,Marks!$A$2:$B$1001,2,FALSE())</f>
        <v/>
      </c>
      <c r="C292" s="54">
        <f>VLOOKUP(A292,Marks!$A$2:$C$1001,3,FALSE())</f>
        <v/>
      </c>
      <c r="D292" s="54">
        <f>VLOOKUP(A292,Marks!$A$2:$D$1001,4,FALSE())</f>
        <v/>
      </c>
      <c r="E292" s="60" t="n">
        <v>23500</v>
      </c>
      <c r="F292" s="60" t="n">
        <v>17600</v>
      </c>
      <c r="G292" s="60">
        <f>E292-F292</f>
        <v/>
      </c>
      <c r="H292" s="59" t="n">
        <v>0.25</v>
      </c>
      <c r="I292" s="54">
        <f>H292&gt;=0.2</f>
        <v/>
      </c>
      <c r="J292" s="54" t="inlineStr">
        <is>
          <t>Cash</t>
        </is>
      </c>
      <c r="K292" s="57" t="n">
        <v>46220</v>
      </c>
      <c r="L292" s="58" t="n">
        <v>0.3854166666666667</v>
      </c>
      <c r="M292" s="57" t="n">
        <v>46127</v>
      </c>
      <c r="N292" s="54">
        <f>IF(AND(G292&gt;0,TODAY()&gt;M292),TODAY()-M292,0)</f>
        <v/>
      </c>
      <c r="O292" s="54">
        <f>IF(G292&lt;=0,"Paid",IF(N292&gt;0,"Overdue",IF(F292&gt;0,"Partial","Pending")))</f>
        <v/>
      </c>
      <c r="P292" s="54">
        <f>N292&gt;0</f>
        <v/>
      </c>
      <c r="Q292" s="60">
        <f>IF(P292,500,0)</f>
        <v/>
      </c>
      <c r="R292" s="60">
        <f>G292+Q292</f>
        <v/>
      </c>
      <c r="S292" s="61" t="n">
        <v>46248.5</v>
      </c>
    </row>
    <row r="293" ht="15" customHeight="1" s="39">
      <c r="A293" s="54" t="inlineStr">
        <is>
          <t>STU0292</t>
        </is>
      </c>
      <c r="B293" s="55">
        <f>VLOOKUP(A293,Marks!$A$2:$B$1001,2,FALSE())</f>
        <v/>
      </c>
      <c r="C293" s="54">
        <f>VLOOKUP(A293,Marks!$A$2:$C$1001,3,FALSE())</f>
        <v/>
      </c>
      <c r="D293" s="54">
        <f>VLOOKUP(A293,Marks!$A$2:$D$1001,4,FALSE())</f>
        <v/>
      </c>
      <c r="E293" s="60" t="n">
        <v>36500</v>
      </c>
      <c r="F293" s="60" t="n">
        <v>9100</v>
      </c>
      <c r="G293" s="60">
        <f>E293-F293</f>
        <v/>
      </c>
      <c r="H293" s="59" t="n">
        <v>0.25</v>
      </c>
      <c r="I293" s="54">
        <f>H293&gt;=0.2</f>
        <v/>
      </c>
      <c r="J293" s="54" t="inlineStr">
        <is>
          <t>Cheque</t>
        </is>
      </c>
      <c r="K293" s="57" t="n">
        <v>46152</v>
      </c>
      <c r="L293" s="58" t="n">
        <v>0.5208333333333334</v>
      </c>
      <c r="M293" s="57" t="n">
        <v>46218</v>
      </c>
      <c r="N293" s="54">
        <f>IF(AND(G293&gt;0,TODAY()&gt;M293),TODAY()-M293,0)</f>
        <v/>
      </c>
      <c r="O293" s="54">
        <f>IF(G293&lt;=0,"Paid",IF(N293&gt;0,"Overdue",IF(F293&gt;0,"Partial","Pending")))</f>
        <v/>
      </c>
      <c r="P293" s="54">
        <f>N293&gt;0</f>
        <v/>
      </c>
      <c r="Q293" s="60">
        <f>IF(P293,500,0)</f>
        <v/>
      </c>
      <c r="R293" s="60">
        <f>G293+Q293</f>
        <v/>
      </c>
      <c r="S293" s="61" t="n">
        <v>46238.6875</v>
      </c>
    </row>
    <row r="294" ht="15" customHeight="1" s="39">
      <c r="A294" s="54" t="inlineStr">
        <is>
          <t>STU0293</t>
        </is>
      </c>
      <c r="B294" s="55">
        <f>VLOOKUP(A294,Marks!$A$2:$B$1001,2,FALSE())</f>
        <v/>
      </c>
      <c r="C294" s="54">
        <f>VLOOKUP(A294,Marks!$A$2:$C$1001,3,FALSE())</f>
        <v/>
      </c>
      <c r="D294" s="54">
        <f>VLOOKUP(A294,Marks!$A$2:$D$1001,4,FALSE())</f>
        <v/>
      </c>
      <c r="E294" s="60" t="n">
        <v>14500</v>
      </c>
      <c r="F294" s="60" t="n">
        <v>3600</v>
      </c>
      <c r="G294" s="60">
        <f>E294-F294</f>
        <v/>
      </c>
      <c r="H294" s="59" t="n">
        <v>0.05</v>
      </c>
      <c r="I294" s="54">
        <f>H294&gt;=0.2</f>
        <v/>
      </c>
      <c r="J294" s="54" t="inlineStr">
        <is>
          <t>UPI</t>
        </is>
      </c>
      <c r="K294" s="57" t="n">
        <v>46187</v>
      </c>
      <c r="L294" s="58" t="n">
        <v>0.5</v>
      </c>
      <c r="M294" s="57" t="n">
        <v>46402</v>
      </c>
      <c r="N294" s="54">
        <f>IF(AND(G294&gt;0,TODAY()&gt;M294),TODAY()-M294,0)</f>
        <v/>
      </c>
      <c r="O294" s="54">
        <f>IF(G294&lt;=0,"Paid",IF(N294&gt;0,"Overdue",IF(F294&gt;0,"Partial","Pending")))</f>
        <v/>
      </c>
      <c r="P294" s="54">
        <f>N294&gt;0</f>
        <v/>
      </c>
      <c r="Q294" s="60">
        <f>IF(P294,500,0)</f>
        <v/>
      </c>
      <c r="R294" s="60">
        <f>G294+Q294</f>
        <v/>
      </c>
      <c r="S294" s="61" t="n">
        <v>46262.4375</v>
      </c>
    </row>
    <row r="295" ht="15" customHeight="1" s="39">
      <c r="A295" s="54" t="inlineStr">
        <is>
          <t>STU0294</t>
        </is>
      </c>
      <c r="B295" s="55">
        <f>VLOOKUP(A295,Marks!$A$2:$B$1001,2,FALSE())</f>
        <v/>
      </c>
      <c r="C295" s="54">
        <f>VLOOKUP(A295,Marks!$A$2:$C$1001,3,FALSE())</f>
        <v/>
      </c>
      <c r="D295" s="54">
        <f>VLOOKUP(A295,Marks!$A$2:$D$1001,4,FALSE())</f>
        <v/>
      </c>
      <c r="E295" s="60" t="n">
        <v>23500</v>
      </c>
      <c r="F295" s="60" t="n">
        <v>11800</v>
      </c>
      <c r="G295" s="60">
        <f>E295-F295</f>
        <v/>
      </c>
      <c r="H295" s="59" t="n">
        <v>0.15</v>
      </c>
      <c r="I295" s="54">
        <f>H295&gt;=0.2</f>
        <v/>
      </c>
      <c r="J295" s="54" t="inlineStr">
        <is>
          <t>UPI</t>
        </is>
      </c>
      <c r="K295" s="57" t="n">
        <v>46184</v>
      </c>
      <c r="L295" s="58" t="n">
        <v>0.53125</v>
      </c>
      <c r="M295" s="57" t="n">
        <v>46218</v>
      </c>
      <c r="N295" s="54">
        <f>IF(AND(G295&gt;0,TODAY()&gt;M295),TODAY()-M295,0)</f>
        <v/>
      </c>
      <c r="O295" s="54">
        <f>IF(G295&lt;=0,"Paid",IF(N295&gt;0,"Overdue",IF(F295&gt;0,"Partial","Pending")))</f>
        <v/>
      </c>
      <c r="P295" s="54">
        <f>N295&gt;0</f>
        <v/>
      </c>
      <c r="Q295" s="60">
        <f>IF(P295,500,0)</f>
        <v/>
      </c>
      <c r="R295" s="60">
        <f>G295+Q295</f>
        <v/>
      </c>
      <c r="S295" s="61" t="n">
        <v>46248.42708333334</v>
      </c>
    </row>
    <row r="296" ht="15" customHeight="1" s="39">
      <c r="A296" s="54" t="inlineStr">
        <is>
          <t>STU0295</t>
        </is>
      </c>
      <c r="B296" s="55">
        <f>VLOOKUP(A296,Marks!$A$2:$B$1001,2,FALSE())</f>
        <v/>
      </c>
      <c r="C296" s="54">
        <f>VLOOKUP(A296,Marks!$A$2:$C$1001,3,FALSE())</f>
        <v/>
      </c>
      <c r="D296" s="54">
        <f>VLOOKUP(A296,Marks!$A$2:$D$1001,4,FALSE())</f>
        <v/>
      </c>
      <c r="E296" s="60" t="n">
        <v>26500</v>
      </c>
      <c r="F296" s="60" t="n">
        <v>26500</v>
      </c>
      <c r="G296" s="60">
        <f>E296-F296</f>
        <v/>
      </c>
      <c r="H296" s="59" t="n">
        <v>0.2</v>
      </c>
      <c r="I296" s="54">
        <f>H296&gt;=0.2</f>
        <v/>
      </c>
      <c r="J296" s="54" t="inlineStr">
        <is>
          <t>UPI</t>
        </is>
      </c>
      <c r="K296" s="57" t="n">
        <v>46128</v>
      </c>
      <c r="L296" s="58" t="n">
        <v>0.7291666666666666</v>
      </c>
      <c r="M296" s="57" t="n">
        <v>46127</v>
      </c>
      <c r="N296" s="54">
        <f>IF(AND(G296&gt;0,TODAY()&gt;M296),TODAY()-M296,0)</f>
        <v/>
      </c>
      <c r="O296" s="54">
        <f>IF(G296&lt;=0,"Paid",IF(N296&gt;0,"Overdue",IF(F296&gt;0,"Partial","Pending")))</f>
        <v/>
      </c>
      <c r="P296" s="54">
        <f>N296&gt;0</f>
        <v/>
      </c>
      <c r="Q296" s="60">
        <f>IF(P296,500,0)</f>
        <v/>
      </c>
      <c r="R296" s="60">
        <f>G296+Q296</f>
        <v/>
      </c>
      <c r="S296" s="61" t="n"/>
    </row>
    <row r="297" ht="15" customHeight="1" s="39">
      <c r="A297" s="54" t="inlineStr">
        <is>
          <t>STU0296</t>
        </is>
      </c>
      <c r="B297" s="55">
        <f>VLOOKUP(A297,Marks!$A$2:$B$1001,2,FALSE())</f>
        <v/>
      </c>
      <c r="C297" s="54">
        <f>VLOOKUP(A297,Marks!$A$2:$C$1001,3,FALSE())</f>
        <v/>
      </c>
      <c r="D297" s="54">
        <f>VLOOKUP(A297,Marks!$A$2:$D$1001,4,FALSE())</f>
        <v/>
      </c>
      <c r="E297" s="60" t="n">
        <v>32500</v>
      </c>
      <c r="F297" s="60" t="n">
        <v>16200</v>
      </c>
      <c r="G297" s="60">
        <f>E297-F297</f>
        <v/>
      </c>
      <c r="H297" s="59" t="n">
        <v>0.2</v>
      </c>
      <c r="I297" s="54">
        <f>H297&gt;=0.2</f>
        <v/>
      </c>
      <c r="J297" s="54" t="inlineStr">
        <is>
          <t>Credit Card</t>
        </is>
      </c>
      <c r="K297" s="57" t="n">
        <v>46200</v>
      </c>
      <c r="L297" s="58" t="n">
        <v>0.4479166666666667</v>
      </c>
      <c r="M297" s="57" t="n">
        <v>46127</v>
      </c>
      <c r="N297" s="54">
        <f>IF(AND(G297&gt;0,TODAY()&gt;M297),TODAY()-M297,0)</f>
        <v/>
      </c>
      <c r="O297" s="54">
        <f>IF(G297&lt;=0,"Paid",IF(N297&gt;0,"Overdue",IF(F297&gt;0,"Partial","Pending")))</f>
        <v/>
      </c>
      <c r="P297" s="54">
        <f>N297&gt;0</f>
        <v/>
      </c>
      <c r="Q297" s="60">
        <f>IF(P297,500,0)</f>
        <v/>
      </c>
      <c r="R297" s="60">
        <f>G297+Q297</f>
        <v/>
      </c>
      <c r="S297" s="61" t="n">
        <v>46264.57291666666</v>
      </c>
    </row>
    <row r="298" ht="15" customHeight="1" s="39">
      <c r="A298" s="54" t="inlineStr">
        <is>
          <t>STU0297</t>
        </is>
      </c>
      <c r="B298" s="55">
        <f>VLOOKUP(A298,Marks!$A$2:$B$1001,2,FALSE())</f>
        <v/>
      </c>
      <c r="C298" s="54">
        <f>VLOOKUP(A298,Marks!$A$2:$C$1001,3,FALSE())</f>
        <v/>
      </c>
      <c r="D298" s="54">
        <f>VLOOKUP(A298,Marks!$A$2:$D$1001,4,FALSE())</f>
        <v/>
      </c>
      <c r="E298" s="60" t="n">
        <v>29000</v>
      </c>
      <c r="F298" s="60" t="n">
        <v>14500</v>
      </c>
      <c r="G298" s="60">
        <f>E298-F298</f>
        <v/>
      </c>
      <c r="H298" s="59" t="n">
        <v>0</v>
      </c>
      <c r="I298" s="54">
        <f>H298&gt;=0.2</f>
        <v/>
      </c>
      <c r="J298" s="54" t="inlineStr">
        <is>
          <t>Credit Card</t>
        </is>
      </c>
      <c r="K298" s="57" t="n">
        <v>46245</v>
      </c>
      <c r="L298" s="58" t="n">
        <v>0.7291666666666666</v>
      </c>
      <c r="M298" s="57" t="n">
        <v>46218</v>
      </c>
      <c r="N298" s="54">
        <f>IF(AND(G298&gt;0,TODAY()&gt;M298),TODAY()-M298,0)</f>
        <v/>
      </c>
      <c r="O298" s="54">
        <f>IF(G298&lt;=0,"Paid",IF(N298&gt;0,"Overdue",IF(F298&gt;0,"Partial","Pending")))</f>
        <v/>
      </c>
      <c r="P298" s="54">
        <f>N298&gt;0</f>
        <v/>
      </c>
      <c r="Q298" s="60">
        <f>IF(P298,500,0)</f>
        <v/>
      </c>
      <c r="R298" s="60">
        <f>G298+Q298</f>
        <v/>
      </c>
      <c r="S298" s="61" t="n">
        <v>46265.76041666666</v>
      </c>
    </row>
    <row r="299" ht="15" customHeight="1" s="39">
      <c r="A299" s="54" t="inlineStr">
        <is>
          <t>STU0298</t>
        </is>
      </c>
      <c r="B299" s="55">
        <f>VLOOKUP(A299,Marks!$A$2:$B$1001,2,FALSE())</f>
        <v/>
      </c>
      <c r="C299" s="54">
        <f>VLOOKUP(A299,Marks!$A$2:$C$1001,3,FALSE())</f>
        <v/>
      </c>
      <c r="D299" s="54">
        <f>VLOOKUP(A299,Marks!$A$2:$D$1001,4,FALSE())</f>
        <v/>
      </c>
      <c r="E299" s="60" t="n">
        <v>25500</v>
      </c>
      <c r="F299" s="60" t="n">
        <v>0</v>
      </c>
      <c r="G299" s="60">
        <f>E299-F299</f>
        <v/>
      </c>
      <c r="H299" s="59" t="n">
        <v>0</v>
      </c>
      <c r="I299" s="54">
        <f>H299&gt;=0.2</f>
        <v/>
      </c>
      <c r="J299" s="54" t="inlineStr">
        <is>
          <t>UPI</t>
        </is>
      </c>
      <c r="K299" s="57" t="n"/>
      <c r="L299" s="58" t="n"/>
      <c r="M299" s="57" t="n">
        <v>46218</v>
      </c>
      <c r="N299" s="54">
        <f>IF(AND(G299&gt;0,TODAY()&gt;M299),TODAY()-M299,0)</f>
        <v/>
      </c>
      <c r="O299" s="54">
        <f>IF(G299&lt;=0,"Paid",IF(N299&gt;0,"Overdue",IF(F299&gt;0,"Partial","Pending")))</f>
        <v/>
      </c>
      <c r="P299" s="54">
        <f>N299&gt;0</f>
        <v/>
      </c>
      <c r="Q299" s="60">
        <f>IF(P299,500,0)</f>
        <v/>
      </c>
      <c r="R299" s="60">
        <f>G299+Q299</f>
        <v/>
      </c>
      <c r="S299" s="61" t="n">
        <v>46266.5</v>
      </c>
    </row>
    <row r="300" ht="15" customHeight="1" s="39">
      <c r="A300" s="54" t="inlineStr">
        <is>
          <t>STU0299</t>
        </is>
      </c>
      <c r="B300" s="55">
        <f>VLOOKUP(A300,Marks!$A$2:$B$1001,2,FALSE())</f>
        <v/>
      </c>
      <c r="C300" s="54">
        <f>VLOOKUP(A300,Marks!$A$2:$C$1001,3,FALSE())</f>
        <v/>
      </c>
      <c r="D300" s="54">
        <f>VLOOKUP(A300,Marks!$A$2:$D$1001,4,FALSE())</f>
        <v/>
      </c>
      <c r="E300" s="60" t="n">
        <v>28000</v>
      </c>
      <c r="F300" s="60" t="n">
        <v>7000</v>
      </c>
      <c r="G300" s="60">
        <f>E300-F300</f>
        <v/>
      </c>
      <c r="H300" s="59" t="n">
        <v>0.05</v>
      </c>
      <c r="I300" s="54">
        <f>H300&gt;=0.2</f>
        <v/>
      </c>
      <c r="J300" s="54" t="inlineStr">
        <is>
          <t>Cash</t>
        </is>
      </c>
      <c r="K300" s="57" t="n">
        <v>46171</v>
      </c>
      <c r="L300" s="58" t="n">
        <v>0.5833333333333334</v>
      </c>
      <c r="M300" s="57" t="n">
        <v>46127</v>
      </c>
      <c r="N300" s="54">
        <f>IF(AND(G300&gt;0,TODAY()&gt;M300),TODAY()-M300,0)</f>
        <v/>
      </c>
      <c r="O300" s="54">
        <f>IF(G300&lt;=0,"Paid",IF(N300&gt;0,"Overdue",IF(F300&gt;0,"Partial","Pending")))</f>
        <v/>
      </c>
      <c r="P300" s="54">
        <f>N300&gt;0</f>
        <v/>
      </c>
      <c r="Q300" s="60">
        <f>IF(P300,500,0)</f>
        <v/>
      </c>
      <c r="R300" s="60">
        <f>G300+Q300</f>
        <v/>
      </c>
      <c r="S300" s="61" t="n">
        <v>46247.67708333334</v>
      </c>
    </row>
    <row r="301" ht="15" customHeight="1" s="39">
      <c r="A301" s="54" t="inlineStr">
        <is>
          <t>STU0300</t>
        </is>
      </c>
      <c r="B301" s="55">
        <f>VLOOKUP(A301,Marks!$A$2:$B$1001,2,FALSE())</f>
        <v/>
      </c>
      <c r="C301" s="54">
        <f>VLOOKUP(A301,Marks!$A$2:$C$1001,3,FALSE())</f>
        <v/>
      </c>
      <c r="D301" s="54">
        <f>VLOOKUP(A301,Marks!$A$2:$D$1001,4,FALSE())</f>
        <v/>
      </c>
      <c r="E301" s="60" t="n">
        <v>30000</v>
      </c>
      <c r="F301" s="60" t="n">
        <v>30000</v>
      </c>
      <c r="G301" s="60">
        <f>E301-F301</f>
        <v/>
      </c>
      <c r="H301" s="59" t="n">
        <v>0</v>
      </c>
      <c r="I301" s="54">
        <f>H301&gt;=0.2</f>
        <v/>
      </c>
      <c r="J301" s="54" t="inlineStr">
        <is>
          <t>Cash</t>
        </is>
      </c>
      <c r="K301" s="57" t="n">
        <v>46218</v>
      </c>
      <c r="L301" s="58" t="n">
        <v>0.7395833333333334</v>
      </c>
      <c r="M301" s="57" t="n">
        <v>46310</v>
      </c>
      <c r="N301" s="54">
        <f>IF(AND(G301&gt;0,TODAY()&gt;M301),TODAY()-M301,0)</f>
        <v/>
      </c>
      <c r="O301" s="54">
        <f>IF(G301&lt;=0,"Paid",IF(N301&gt;0,"Overdue",IF(F301&gt;0,"Partial","Pending")))</f>
        <v/>
      </c>
      <c r="P301" s="54">
        <f>N301&gt;0</f>
        <v/>
      </c>
      <c r="Q301" s="60">
        <f>IF(P301,500,0)</f>
        <v/>
      </c>
      <c r="R301" s="60">
        <f>G301+Q301</f>
        <v/>
      </c>
      <c r="S301" s="61" t="n"/>
    </row>
    <row r="302" ht="15" customHeight="1" s="39">
      <c r="A302" s="54" t="inlineStr">
        <is>
          <t>STU0301</t>
        </is>
      </c>
      <c r="B302" s="55">
        <f>VLOOKUP(A302,Marks!$A$2:$B$1001,2,FALSE())</f>
        <v/>
      </c>
      <c r="C302" s="54">
        <f>VLOOKUP(A302,Marks!$A$2:$C$1001,3,FALSE())</f>
        <v/>
      </c>
      <c r="D302" s="54">
        <f>VLOOKUP(A302,Marks!$A$2:$D$1001,4,FALSE())</f>
        <v/>
      </c>
      <c r="E302" s="60" t="n">
        <v>20500</v>
      </c>
      <c r="F302" s="60" t="n">
        <v>15400</v>
      </c>
      <c r="G302" s="60">
        <f>E302-F302</f>
        <v/>
      </c>
      <c r="H302" s="59" t="n">
        <v>0.25</v>
      </c>
      <c r="I302" s="54">
        <f>H302&gt;=0.2</f>
        <v/>
      </c>
      <c r="J302" s="54" t="inlineStr">
        <is>
          <t>Cash</t>
        </is>
      </c>
      <c r="K302" s="57" t="n">
        <v>46165</v>
      </c>
      <c r="L302" s="58" t="n">
        <v>0.59375</v>
      </c>
      <c r="M302" s="57" t="n">
        <v>46218</v>
      </c>
      <c r="N302" s="54">
        <f>IF(AND(G302&gt;0,TODAY()&gt;M302),TODAY()-M302,0)</f>
        <v/>
      </c>
      <c r="O302" s="54">
        <f>IF(G302&lt;=0,"Paid",IF(N302&gt;0,"Overdue",IF(F302&gt;0,"Partial","Pending")))</f>
        <v/>
      </c>
      <c r="P302" s="54">
        <f>N302&gt;0</f>
        <v/>
      </c>
      <c r="Q302" s="60">
        <f>IF(P302,500,0)</f>
        <v/>
      </c>
      <c r="R302" s="60">
        <f>G302+Q302</f>
        <v/>
      </c>
      <c r="S302" s="61" t="n">
        <v>46245.59375</v>
      </c>
    </row>
    <row r="303" ht="15" customHeight="1" s="39">
      <c r="A303" s="54" t="inlineStr">
        <is>
          <t>STU0302</t>
        </is>
      </c>
      <c r="B303" s="55">
        <f>VLOOKUP(A303,Marks!$A$2:$B$1001,2,FALSE())</f>
        <v/>
      </c>
      <c r="C303" s="54">
        <f>VLOOKUP(A303,Marks!$A$2:$C$1001,3,FALSE())</f>
        <v/>
      </c>
      <c r="D303" s="54">
        <f>VLOOKUP(A303,Marks!$A$2:$D$1001,4,FALSE())</f>
        <v/>
      </c>
      <c r="E303" s="60" t="n">
        <v>22000</v>
      </c>
      <c r="F303" s="60" t="n">
        <v>5500</v>
      </c>
      <c r="G303" s="60">
        <f>E303-F303</f>
        <v/>
      </c>
      <c r="H303" s="59" t="n">
        <v>0</v>
      </c>
      <c r="I303" s="54">
        <f>H303&gt;=0.2</f>
        <v/>
      </c>
      <c r="J303" s="54" t="inlineStr">
        <is>
          <t>Online Transfer</t>
        </is>
      </c>
      <c r="K303" s="57" t="n">
        <v>46134</v>
      </c>
      <c r="L303" s="58" t="n">
        <v>0.4791666666666667</v>
      </c>
      <c r="M303" s="57" t="n">
        <v>46310</v>
      </c>
      <c r="N303" s="54">
        <f>IF(AND(G303&gt;0,TODAY()&gt;M303),TODAY()-M303,0)</f>
        <v/>
      </c>
      <c r="O303" s="54">
        <f>IF(G303&lt;=0,"Paid",IF(N303&gt;0,"Overdue",IF(F303&gt;0,"Partial","Pending")))</f>
        <v/>
      </c>
      <c r="P303" s="54">
        <f>N303&gt;0</f>
        <v/>
      </c>
      <c r="Q303" s="60">
        <f>IF(P303,500,0)</f>
        <v/>
      </c>
      <c r="R303" s="60">
        <f>G303+Q303</f>
        <v/>
      </c>
      <c r="S303" s="61" t="n">
        <v>46239.375</v>
      </c>
    </row>
    <row r="304" ht="15" customHeight="1" s="39">
      <c r="A304" s="54" t="inlineStr">
        <is>
          <t>STU0303</t>
        </is>
      </c>
      <c r="B304" s="55">
        <f>VLOOKUP(A304,Marks!$A$2:$B$1001,2,FALSE())</f>
        <v/>
      </c>
      <c r="C304" s="54">
        <f>VLOOKUP(A304,Marks!$A$2:$C$1001,3,FALSE())</f>
        <v/>
      </c>
      <c r="D304" s="54">
        <f>VLOOKUP(A304,Marks!$A$2:$D$1001,4,FALSE())</f>
        <v/>
      </c>
      <c r="E304" s="60" t="n">
        <v>39500</v>
      </c>
      <c r="F304" s="60" t="n">
        <v>19800</v>
      </c>
      <c r="G304" s="60">
        <f>E304-F304</f>
        <v/>
      </c>
      <c r="H304" s="59" t="n">
        <v>0</v>
      </c>
      <c r="I304" s="54">
        <f>H304&gt;=0.2</f>
        <v/>
      </c>
      <c r="J304" s="54" t="inlineStr">
        <is>
          <t>UPI</t>
        </is>
      </c>
      <c r="K304" s="57" t="n">
        <v>46179</v>
      </c>
      <c r="L304" s="58" t="n">
        <v>0.5208333333333334</v>
      </c>
      <c r="M304" s="57" t="n">
        <v>46218</v>
      </c>
      <c r="N304" s="54">
        <f>IF(AND(G304&gt;0,TODAY()&gt;M304),TODAY()-M304,0)</f>
        <v/>
      </c>
      <c r="O304" s="54">
        <f>IF(G304&lt;=0,"Paid",IF(N304&gt;0,"Overdue",IF(F304&gt;0,"Partial","Pending")))</f>
        <v/>
      </c>
      <c r="P304" s="54">
        <f>N304&gt;0</f>
        <v/>
      </c>
      <c r="Q304" s="60">
        <f>IF(P304,500,0)</f>
        <v/>
      </c>
      <c r="R304" s="60">
        <f>G304+Q304</f>
        <v/>
      </c>
      <c r="S304" s="61" t="n">
        <v>46241.57291666666</v>
      </c>
    </row>
    <row r="305" ht="15" customHeight="1" s="39">
      <c r="A305" s="54" t="inlineStr">
        <is>
          <t>STU0304</t>
        </is>
      </c>
      <c r="B305" s="55">
        <f>VLOOKUP(A305,Marks!$A$2:$B$1001,2,FALSE())</f>
        <v/>
      </c>
      <c r="C305" s="54">
        <f>VLOOKUP(A305,Marks!$A$2:$C$1001,3,FALSE())</f>
        <v/>
      </c>
      <c r="D305" s="54">
        <f>VLOOKUP(A305,Marks!$A$2:$D$1001,4,FALSE())</f>
        <v/>
      </c>
      <c r="E305" s="60" t="n">
        <v>14000</v>
      </c>
      <c r="F305" s="60" t="n">
        <v>7000</v>
      </c>
      <c r="G305" s="60">
        <f>E305-F305</f>
        <v/>
      </c>
      <c r="H305" s="59" t="n">
        <v>0.15</v>
      </c>
      <c r="I305" s="54">
        <f>H305&gt;=0.2</f>
        <v/>
      </c>
      <c r="J305" s="54" t="inlineStr">
        <is>
          <t>Debit Card</t>
        </is>
      </c>
      <c r="K305" s="57" t="n">
        <v>46131</v>
      </c>
      <c r="L305" s="58" t="n">
        <v>0.6041666666666666</v>
      </c>
      <c r="M305" s="57" t="n">
        <v>46402</v>
      </c>
      <c r="N305" s="54">
        <f>IF(AND(G305&gt;0,TODAY()&gt;M305),TODAY()-M305,0)</f>
        <v/>
      </c>
      <c r="O305" s="54">
        <f>IF(G305&lt;=0,"Paid",IF(N305&gt;0,"Overdue",IF(F305&gt;0,"Partial","Pending")))</f>
        <v/>
      </c>
      <c r="P305" s="54">
        <f>N305&gt;0</f>
        <v/>
      </c>
      <c r="Q305" s="60">
        <f>IF(P305,500,0)</f>
        <v/>
      </c>
      <c r="R305" s="60">
        <f>G305+Q305</f>
        <v/>
      </c>
      <c r="S305" s="61" t="n">
        <v>46246.53125</v>
      </c>
    </row>
    <row r="306" ht="15" customHeight="1" s="39">
      <c r="A306" s="54" t="inlineStr">
        <is>
          <t>STU0305</t>
        </is>
      </c>
      <c r="B306" s="55">
        <f>VLOOKUP(A306,Marks!$A$2:$B$1001,2,FALSE())</f>
        <v/>
      </c>
      <c r="C306" s="54">
        <f>VLOOKUP(A306,Marks!$A$2:$C$1001,3,FALSE())</f>
        <v/>
      </c>
      <c r="D306" s="54">
        <f>VLOOKUP(A306,Marks!$A$2:$D$1001,4,FALSE())</f>
        <v/>
      </c>
      <c r="E306" s="60" t="n">
        <v>18000</v>
      </c>
      <c r="F306" s="60" t="n">
        <v>0</v>
      </c>
      <c r="G306" s="60">
        <f>E306-F306</f>
        <v/>
      </c>
      <c r="H306" s="59" t="n">
        <v>0.05</v>
      </c>
      <c r="I306" s="54">
        <f>H306&gt;=0.2</f>
        <v/>
      </c>
      <c r="J306" s="54" t="inlineStr">
        <is>
          <t>Credit Card</t>
        </is>
      </c>
      <c r="K306" s="57" t="n"/>
      <c r="L306" s="58" t="n"/>
      <c r="M306" s="57" t="n">
        <v>46402</v>
      </c>
      <c r="N306" s="54">
        <f>IF(AND(G306&gt;0,TODAY()&gt;M306),TODAY()-M306,0)</f>
        <v/>
      </c>
      <c r="O306" s="54">
        <f>IF(G306&lt;=0,"Paid",IF(N306&gt;0,"Overdue",IF(F306&gt;0,"Partial","Pending")))</f>
        <v/>
      </c>
      <c r="P306" s="54">
        <f>N306&gt;0</f>
        <v/>
      </c>
      <c r="Q306" s="60">
        <f>IF(P306,500,0)</f>
        <v/>
      </c>
      <c r="R306" s="60">
        <f>G306+Q306</f>
        <v/>
      </c>
      <c r="S306" s="61" t="n">
        <v>46254.63541666666</v>
      </c>
    </row>
    <row r="307" ht="15" customHeight="1" s="39">
      <c r="A307" s="54" t="inlineStr">
        <is>
          <t>STU0306</t>
        </is>
      </c>
      <c r="B307" s="55">
        <f>VLOOKUP(A307,Marks!$A$2:$B$1001,2,FALSE())</f>
        <v/>
      </c>
      <c r="C307" s="54">
        <f>VLOOKUP(A307,Marks!$A$2:$C$1001,3,FALSE())</f>
        <v/>
      </c>
      <c r="D307" s="54">
        <f>VLOOKUP(A307,Marks!$A$2:$D$1001,4,FALSE())</f>
        <v/>
      </c>
      <c r="E307" s="60" t="n">
        <v>27000</v>
      </c>
      <c r="F307" s="60" t="n">
        <v>27000</v>
      </c>
      <c r="G307" s="60">
        <f>E307-F307</f>
        <v/>
      </c>
      <c r="H307" s="59" t="n">
        <v>0</v>
      </c>
      <c r="I307" s="54">
        <f>H307&gt;=0.2</f>
        <v/>
      </c>
      <c r="J307" s="54" t="inlineStr">
        <is>
          <t>Credit Card</t>
        </is>
      </c>
      <c r="K307" s="57" t="n">
        <v>46217</v>
      </c>
      <c r="L307" s="58" t="n">
        <v>0.71875</v>
      </c>
      <c r="M307" s="57" t="n">
        <v>46218</v>
      </c>
      <c r="N307" s="54">
        <f>IF(AND(G307&gt;0,TODAY()&gt;M307),TODAY()-M307,0)</f>
        <v/>
      </c>
      <c r="O307" s="54">
        <f>IF(G307&lt;=0,"Paid",IF(N307&gt;0,"Overdue",IF(F307&gt;0,"Partial","Pending")))</f>
        <v/>
      </c>
      <c r="P307" s="54">
        <f>N307&gt;0</f>
        <v/>
      </c>
      <c r="Q307" s="60">
        <f>IF(P307,500,0)</f>
        <v/>
      </c>
      <c r="R307" s="60">
        <f>G307+Q307</f>
        <v/>
      </c>
      <c r="S307" s="61" t="n"/>
    </row>
    <row r="308" ht="15" customHeight="1" s="39">
      <c r="A308" s="54" t="inlineStr">
        <is>
          <t>STU0307</t>
        </is>
      </c>
      <c r="B308" s="55">
        <f>VLOOKUP(A308,Marks!$A$2:$B$1001,2,FALSE())</f>
        <v/>
      </c>
      <c r="C308" s="54">
        <f>VLOOKUP(A308,Marks!$A$2:$C$1001,3,FALSE())</f>
        <v/>
      </c>
      <c r="D308" s="54">
        <f>VLOOKUP(A308,Marks!$A$2:$D$1001,4,FALSE())</f>
        <v/>
      </c>
      <c r="E308" s="60" t="n">
        <v>17000</v>
      </c>
      <c r="F308" s="60" t="n">
        <v>4200</v>
      </c>
      <c r="G308" s="60">
        <f>E308-F308</f>
        <v/>
      </c>
      <c r="H308" s="59" t="n">
        <v>0.1</v>
      </c>
      <c r="I308" s="54">
        <f>H308&gt;=0.2</f>
        <v/>
      </c>
      <c r="J308" s="54" t="inlineStr">
        <is>
          <t>Cash</t>
        </is>
      </c>
      <c r="K308" s="57" t="n">
        <v>46199</v>
      </c>
      <c r="L308" s="58" t="n">
        <v>0.7083333333333334</v>
      </c>
      <c r="M308" s="57" t="n">
        <v>46310</v>
      </c>
      <c r="N308" s="54">
        <f>IF(AND(G308&gt;0,TODAY()&gt;M308),TODAY()-M308,0)</f>
        <v/>
      </c>
      <c r="O308" s="54">
        <f>IF(G308&lt;=0,"Paid",IF(N308&gt;0,"Overdue",IF(F308&gt;0,"Partial","Pending")))</f>
        <v/>
      </c>
      <c r="P308" s="54">
        <f>N308&gt;0</f>
        <v/>
      </c>
      <c r="Q308" s="60">
        <f>IF(P308,500,0)</f>
        <v/>
      </c>
      <c r="R308" s="60">
        <f>G308+Q308</f>
        <v/>
      </c>
      <c r="S308" s="61" t="n">
        <v>46246.5</v>
      </c>
    </row>
    <row r="309" ht="15" customHeight="1" s="39">
      <c r="A309" s="54" t="inlineStr">
        <is>
          <t>STU0308</t>
        </is>
      </c>
      <c r="B309" s="55">
        <f>VLOOKUP(A309,Marks!$A$2:$B$1001,2,FALSE())</f>
        <v/>
      </c>
      <c r="C309" s="54">
        <f>VLOOKUP(A309,Marks!$A$2:$C$1001,3,FALSE())</f>
        <v/>
      </c>
      <c r="D309" s="54">
        <f>VLOOKUP(A309,Marks!$A$2:$D$1001,4,FALSE())</f>
        <v/>
      </c>
      <c r="E309" s="60" t="n">
        <v>39500</v>
      </c>
      <c r="F309" s="60" t="n">
        <v>39500</v>
      </c>
      <c r="G309" s="60">
        <f>E309-F309</f>
        <v/>
      </c>
      <c r="H309" s="59" t="n">
        <v>0.2</v>
      </c>
      <c r="I309" s="54">
        <f>H309&gt;=0.2</f>
        <v/>
      </c>
      <c r="J309" s="54" t="inlineStr">
        <is>
          <t>Online Transfer</t>
        </is>
      </c>
      <c r="K309" s="57" t="n">
        <v>46211</v>
      </c>
      <c r="L309" s="58" t="n">
        <v>0.5520833333333334</v>
      </c>
      <c r="M309" s="57" t="n">
        <v>46310</v>
      </c>
      <c r="N309" s="54">
        <f>IF(AND(G309&gt;0,TODAY()&gt;M309),TODAY()-M309,0)</f>
        <v/>
      </c>
      <c r="O309" s="54">
        <f>IF(G309&lt;=0,"Paid",IF(N309&gt;0,"Overdue",IF(F309&gt;0,"Partial","Pending")))</f>
        <v/>
      </c>
      <c r="P309" s="54">
        <f>N309&gt;0</f>
        <v/>
      </c>
      <c r="Q309" s="60">
        <f>IF(P309,500,0)</f>
        <v/>
      </c>
      <c r="R309" s="60">
        <f>G309+Q309</f>
        <v/>
      </c>
      <c r="S309" s="61" t="n"/>
    </row>
    <row r="310" ht="15" customHeight="1" s="39">
      <c r="A310" s="54" t="inlineStr">
        <is>
          <t>STU0309</t>
        </is>
      </c>
      <c r="B310" s="55">
        <f>VLOOKUP(A310,Marks!$A$2:$B$1001,2,FALSE())</f>
        <v/>
      </c>
      <c r="C310" s="54">
        <f>VLOOKUP(A310,Marks!$A$2:$C$1001,3,FALSE())</f>
        <v/>
      </c>
      <c r="D310" s="54">
        <f>VLOOKUP(A310,Marks!$A$2:$D$1001,4,FALSE())</f>
        <v/>
      </c>
      <c r="E310" s="60" t="n">
        <v>27000</v>
      </c>
      <c r="F310" s="60" t="n">
        <v>27000</v>
      </c>
      <c r="G310" s="60">
        <f>E310-F310</f>
        <v/>
      </c>
      <c r="H310" s="59" t="n">
        <v>0.05</v>
      </c>
      <c r="I310" s="54">
        <f>H310&gt;=0.2</f>
        <v/>
      </c>
      <c r="J310" s="54" t="inlineStr">
        <is>
          <t>Cash</t>
        </is>
      </c>
      <c r="K310" s="57" t="n">
        <v>46119</v>
      </c>
      <c r="L310" s="58" t="n">
        <v>0.5520833333333334</v>
      </c>
      <c r="M310" s="57" t="n">
        <v>46402</v>
      </c>
      <c r="N310" s="54">
        <f>IF(AND(G310&gt;0,TODAY()&gt;M310),TODAY()-M310,0)</f>
        <v/>
      </c>
      <c r="O310" s="54">
        <f>IF(G310&lt;=0,"Paid",IF(N310&gt;0,"Overdue",IF(F310&gt;0,"Partial","Pending")))</f>
        <v/>
      </c>
      <c r="P310" s="54">
        <f>N310&gt;0</f>
        <v/>
      </c>
      <c r="Q310" s="60">
        <f>IF(P310,500,0)</f>
        <v/>
      </c>
      <c r="R310" s="60">
        <f>G310+Q310</f>
        <v/>
      </c>
      <c r="S310" s="61" t="n"/>
    </row>
    <row r="311" ht="15" customHeight="1" s="39">
      <c r="A311" s="54" t="inlineStr">
        <is>
          <t>STU0310</t>
        </is>
      </c>
      <c r="B311" s="55">
        <f>VLOOKUP(A311,Marks!$A$2:$B$1001,2,FALSE())</f>
        <v/>
      </c>
      <c r="C311" s="54">
        <f>VLOOKUP(A311,Marks!$A$2:$C$1001,3,FALSE())</f>
        <v/>
      </c>
      <c r="D311" s="54">
        <f>VLOOKUP(A311,Marks!$A$2:$D$1001,4,FALSE())</f>
        <v/>
      </c>
      <c r="E311" s="60" t="n">
        <v>25000</v>
      </c>
      <c r="F311" s="60" t="n">
        <v>0</v>
      </c>
      <c r="G311" s="60">
        <f>E311-F311</f>
        <v/>
      </c>
      <c r="H311" s="59" t="n">
        <v>0.2</v>
      </c>
      <c r="I311" s="54">
        <f>H311&gt;=0.2</f>
        <v/>
      </c>
      <c r="J311" s="54" t="inlineStr">
        <is>
          <t>Cash</t>
        </is>
      </c>
      <c r="K311" s="57" t="n"/>
      <c r="L311" s="58" t="n"/>
      <c r="M311" s="57" t="n">
        <v>46310</v>
      </c>
      <c r="N311" s="54">
        <f>IF(AND(G311&gt;0,TODAY()&gt;M311),TODAY()-M311,0)</f>
        <v/>
      </c>
      <c r="O311" s="54">
        <f>IF(G311&lt;=0,"Paid",IF(N311&gt;0,"Overdue",IF(F311&gt;0,"Partial","Pending")))</f>
        <v/>
      </c>
      <c r="P311" s="54">
        <f>N311&gt;0</f>
        <v/>
      </c>
      <c r="Q311" s="60">
        <f>IF(P311,500,0)</f>
        <v/>
      </c>
      <c r="R311" s="60">
        <f>G311+Q311</f>
        <v/>
      </c>
      <c r="S311" s="61" t="n">
        <v>46263.4375</v>
      </c>
    </row>
    <row r="312" ht="15" customHeight="1" s="39">
      <c r="A312" s="54" t="inlineStr">
        <is>
          <t>STU0311</t>
        </is>
      </c>
      <c r="B312" s="55">
        <f>VLOOKUP(A312,Marks!$A$2:$B$1001,2,FALSE())</f>
        <v/>
      </c>
      <c r="C312" s="54">
        <f>VLOOKUP(A312,Marks!$A$2:$C$1001,3,FALSE())</f>
        <v/>
      </c>
      <c r="D312" s="54">
        <f>VLOOKUP(A312,Marks!$A$2:$D$1001,4,FALSE())</f>
        <v/>
      </c>
      <c r="E312" s="60" t="n">
        <v>24500</v>
      </c>
      <c r="F312" s="60" t="n">
        <v>24500</v>
      </c>
      <c r="G312" s="60">
        <f>E312-F312</f>
        <v/>
      </c>
      <c r="H312" s="59" t="n">
        <v>0.2</v>
      </c>
      <c r="I312" s="54">
        <f>H312&gt;=0.2</f>
        <v/>
      </c>
      <c r="J312" s="54" t="inlineStr">
        <is>
          <t>Debit Card</t>
        </is>
      </c>
      <c r="K312" s="57" t="n">
        <v>46202</v>
      </c>
      <c r="L312" s="58" t="n">
        <v>0.6354166666666666</v>
      </c>
      <c r="M312" s="57" t="n">
        <v>46218</v>
      </c>
      <c r="N312" s="54">
        <f>IF(AND(G312&gt;0,TODAY()&gt;M312),TODAY()-M312,0)</f>
        <v/>
      </c>
      <c r="O312" s="54">
        <f>IF(G312&lt;=0,"Paid",IF(N312&gt;0,"Overdue",IF(F312&gt;0,"Partial","Pending")))</f>
        <v/>
      </c>
      <c r="P312" s="54">
        <f>N312&gt;0</f>
        <v/>
      </c>
      <c r="Q312" s="60">
        <f>IF(P312,500,0)</f>
        <v/>
      </c>
      <c r="R312" s="60">
        <f>G312+Q312</f>
        <v/>
      </c>
      <c r="S312" s="61" t="n"/>
    </row>
    <row r="313" ht="15" customHeight="1" s="39">
      <c r="A313" s="54" t="inlineStr">
        <is>
          <t>STU0312</t>
        </is>
      </c>
      <c r="B313" s="55">
        <f>VLOOKUP(A313,Marks!$A$2:$B$1001,2,FALSE())</f>
        <v/>
      </c>
      <c r="C313" s="54">
        <f>VLOOKUP(A313,Marks!$A$2:$C$1001,3,FALSE())</f>
        <v/>
      </c>
      <c r="D313" s="54">
        <f>VLOOKUP(A313,Marks!$A$2:$D$1001,4,FALSE())</f>
        <v/>
      </c>
      <c r="E313" s="60" t="n">
        <v>29000</v>
      </c>
      <c r="F313" s="60" t="n">
        <v>7200</v>
      </c>
      <c r="G313" s="60">
        <f>E313-F313</f>
        <v/>
      </c>
      <c r="H313" s="59" t="n">
        <v>0.2</v>
      </c>
      <c r="I313" s="54">
        <f>H313&gt;=0.2</f>
        <v/>
      </c>
      <c r="J313" s="54" t="inlineStr">
        <is>
          <t>Cash</t>
        </is>
      </c>
      <c r="K313" s="57" t="n">
        <v>46179</v>
      </c>
      <c r="L313" s="58" t="n">
        <v>0.5729166666666666</v>
      </c>
      <c r="M313" s="57" t="n">
        <v>46310</v>
      </c>
      <c r="N313" s="54">
        <f>IF(AND(G313&gt;0,TODAY()&gt;M313),TODAY()-M313,0)</f>
        <v/>
      </c>
      <c r="O313" s="54">
        <f>IF(G313&lt;=0,"Paid",IF(N313&gt;0,"Overdue",IF(F313&gt;0,"Partial","Pending")))</f>
        <v/>
      </c>
      <c r="P313" s="54">
        <f>N313&gt;0</f>
        <v/>
      </c>
      <c r="Q313" s="60">
        <f>IF(P313,500,0)</f>
        <v/>
      </c>
      <c r="R313" s="60">
        <f>G313+Q313</f>
        <v/>
      </c>
      <c r="S313" s="61" t="n">
        <v>46257.625</v>
      </c>
    </row>
    <row r="314" ht="15" customHeight="1" s="39">
      <c r="A314" s="54" t="inlineStr">
        <is>
          <t>STU0313</t>
        </is>
      </c>
      <c r="B314" s="55">
        <f>VLOOKUP(A314,Marks!$A$2:$B$1001,2,FALSE())</f>
        <v/>
      </c>
      <c r="C314" s="54">
        <f>VLOOKUP(A314,Marks!$A$2:$C$1001,3,FALSE())</f>
        <v/>
      </c>
      <c r="D314" s="54">
        <f>VLOOKUP(A314,Marks!$A$2:$D$1001,4,FALSE())</f>
        <v/>
      </c>
      <c r="E314" s="60" t="n">
        <v>32000</v>
      </c>
      <c r="F314" s="60" t="n">
        <v>0</v>
      </c>
      <c r="G314" s="60">
        <f>E314-F314</f>
        <v/>
      </c>
      <c r="H314" s="59" t="n">
        <v>0</v>
      </c>
      <c r="I314" s="54">
        <f>H314&gt;=0.2</f>
        <v/>
      </c>
      <c r="J314" s="54" t="inlineStr">
        <is>
          <t>Credit Card</t>
        </is>
      </c>
      <c r="K314" s="57" t="n"/>
      <c r="L314" s="58" t="n"/>
      <c r="M314" s="57" t="n">
        <v>46218</v>
      </c>
      <c r="N314" s="54">
        <f>IF(AND(G314&gt;0,TODAY()&gt;M314),TODAY()-M314,0)</f>
        <v/>
      </c>
      <c r="O314" s="54">
        <f>IF(G314&lt;=0,"Paid",IF(N314&gt;0,"Overdue",IF(F314&gt;0,"Partial","Pending")))</f>
        <v/>
      </c>
      <c r="P314" s="54">
        <f>N314&gt;0</f>
        <v/>
      </c>
      <c r="Q314" s="60">
        <f>IF(P314,500,0)</f>
        <v/>
      </c>
      <c r="R314" s="60">
        <f>G314+Q314</f>
        <v/>
      </c>
      <c r="S314" s="61" t="n">
        <v>46250.65625</v>
      </c>
    </row>
    <row r="315" ht="15" customHeight="1" s="39">
      <c r="A315" s="54" t="inlineStr">
        <is>
          <t>STU0314</t>
        </is>
      </c>
      <c r="B315" s="55">
        <f>VLOOKUP(A315,Marks!$A$2:$B$1001,2,FALSE())</f>
        <v/>
      </c>
      <c r="C315" s="54">
        <f>VLOOKUP(A315,Marks!$A$2:$C$1001,3,FALSE())</f>
        <v/>
      </c>
      <c r="D315" s="54">
        <f>VLOOKUP(A315,Marks!$A$2:$D$1001,4,FALSE())</f>
        <v/>
      </c>
      <c r="E315" s="60" t="n">
        <v>43000</v>
      </c>
      <c r="F315" s="60" t="n">
        <v>43000</v>
      </c>
      <c r="G315" s="60">
        <f>E315-F315</f>
        <v/>
      </c>
      <c r="H315" s="59" t="n">
        <v>0.2</v>
      </c>
      <c r="I315" s="54">
        <f>H315&gt;=0.2</f>
        <v/>
      </c>
      <c r="J315" s="54" t="inlineStr">
        <is>
          <t>Cheque</t>
        </is>
      </c>
      <c r="K315" s="57" t="n">
        <v>46134</v>
      </c>
      <c r="L315" s="58" t="n">
        <v>0.375</v>
      </c>
      <c r="M315" s="57" t="n">
        <v>46310</v>
      </c>
      <c r="N315" s="54">
        <f>IF(AND(G315&gt;0,TODAY()&gt;M315),TODAY()-M315,0)</f>
        <v/>
      </c>
      <c r="O315" s="54">
        <f>IF(G315&lt;=0,"Paid",IF(N315&gt;0,"Overdue",IF(F315&gt;0,"Partial","Pending")))</f>
        <v/>
      </c>
      <c r="P315" s="54">
        <f>N315&gt;0</f>
        <v/>
      </c>
      <c r="Q315" s="60">
        <f>IF(P315,500,0)</f>
        <v/>
      </c>
      <c r="R315" s="60">
        <f>G315+Q315</f>
        <v/>
      </c>
      <c r="S315" s="61" t="n"/>
    </row>
    <row r="316" ht="15" customHeight="1" s="39">
      <c r="A316" s="54" t="inlineStr">
        <is>
          <t>STU0315</t>
        </is>
      </c>
      <c r="B316" s="55">
        <f>VLOOKUP(A316,Marks!$A$2:$B$1001,2,FALSE())</f>
        <v/>
      </c>
      <c r="C316" s="54">
        <f>VLOOKUP(A316,Marks!$A$2:$C$1001,3,FALSE())</f>
        <v/>
      </c>
      <c r="D316" s="54">
        <f>VLOOKUP(A316,Marks!$A$2:$D$1001,4,FALSE())</f>
        <v/>
      </c>
      <c r="E316" s="60" t="n">
        <v>26500</v>
      </c>
      <c r="F316" s="60" t="n">
        <v>13200</v>
      </c>
      <c r="G316" s="60">
        <f>E316-F316</f>
        <v/>
      </c>
      <c r="H316" s="59" t="n">
        <v>0.05</v>
      </c>
      <c r="I316" s="54">
        <f>H316&gt;=0.2</f>
        <v/>
      </c>
      <c r="J316" s="54" t="inlineStr">
        <is>
          <t>UPI</t>
        </is>
      </c>
      <c r="K316" s="57" t="n">
        <v>46240</v>
      </c>
      <c r="L316" s="58" t="n">
        <v>0.6041666666666666</v>
      </c>
      <c r="M316" s="57" t="n">
        <v>46127</v>
      </c>
      <c r="N316" s="54">
        <f>IF(AND(G316&gt;0,TODAY()&gt;M316),TODAY()-M316,0)</f>
        <v/>
      </c>
      <c r="O316" s="54">
        <f>IF(G316&lt;=0,"Paid",IF(N316&gt;0,"Overdue",IF(F316&gt;0,"Partial","Pending")))</f>
        <v/>
      </c>
      <c r="P316" s="54">
        <f>N316&gt;0</f>
        <v/>
      </c>
      <c r="Q316" s="60">
        <f>IF(P316,500,0)</f>
        <v/>
      </c>
      <c r="R316" s="60">
        <f>G316+Q316</f>
        <v/>
      </c>
      <c r="S316" s="61" t="n">
        <v>46240.40625</v>
      </c>
    </row>
    <row r="317" ht="15" customHeight="1" s="39">
      <c r="A317" s="54" t="inlineStr">
        <is>
          <t>STU0316</t>
        </is>
      </c>
      <c r="B317" s="55">
        <f>VLOOKUP(A317,Marks!$A$2:$B$1001,2,FALSE())</f>
        <v/>
      </c>
      <c r="C317" s="54">
        <f>VLOOKUP(A317,Marks!$A$2:$C$1001,3,FALSE())</f>
        <v/>
      </c>
      <c r="D317" s="54">
        <f>VLOOKUP(A317,Marks!$A$2:$D$1001,4,FALSE())</f>
        <v/>
      </c>
      <c r="E317" s="60" t="n">
        <v>15500</v>
      </c>
      <c r="F317" s="60" t="n">
        <v>7800</v>
      </c>
      <c r="G317" s="60">
        <f>E317-F317</f>
        <v/>
      </c>
      <c r="H317" s="59" t="n">
        <v>0.2</v>
      </c>
      <c r="I317" s="54">
        <f>H317&gt;=0.2</f>
        <v/>
      </c>
      <c r="J317" s="54" t="inlineStr">
        <is>
          <t>Cash</t>
        </is>
      </c>
      <c r="K317" s="57" t="n">
        <v>46166</v>
      </c>
      <c r="L317" s="58" t="n">
        <v>0.6979166666666666</v>
      </c>
      <c r="M317" s="57" t="n">
        <v>46310</v>
      </c>
      <c r="N317" s="54">
        <f>IF(AND(G317&gt;0,TODAY()&gt;M317),TODAY()-M317,0)</f>
        <v/>
      </c>
      <c r="O317" s="54">
        <f>IF(G317&lt;=0,"Paid",IF(N317&gt;0,"Overdue",IF(F317&gt;0,"Partial","Pending")))</f>
        <v/>
      </c>
      <c r="P317" s="54">
        <f>N317&gt;0</f>
        <v/>
      </c>
      <c r="Q317" s="60">
        <f>IF(P317,500,0)</f>
        <v/>
      </c>
      <c r="R317" s="60">
        <f>G317+Q317</f>
        <v/>
      </c>
      <c r="S317" s="61" t="n">
        <v>46262.78125</v>
      </c>
    </row>
    <row r="318" ht="15" customHeight="1" s="39">
      <c r="A318" s="54" t="inlineStr">
        <is>
          <t>STU0317</t>
        </is>
      </c>
      <c r="B318" s="55">
        <f>VLOOKUP(A318,Marks!$A$2:$B$1001,2,FALSE())</f>
        <v/>
      </c>
      <c r="C318" s="54">
        <f>VLOOKUP(A318,Marks!$A$2:$C$1001,3,FALSE())</f>
        <v/>
      </c>
      <c r="D318" s="54">
        <f>VLOOKUP(A318,Marks!$A$2:$D$1001,4,FALSE())</f>
        <v/>
      </c>
      <c r="E318" s="60" t="n">
        <v>44500</v>
      </c>
      <c r="F318" s="60" t="n">
        <v>33400</v>
      </c>
      <c r="G318" s="60">
        <f>E318-F318</f>
        <v/>
      </c>
      <c r="H318" s="59" t="n">
        <v>0.2</v>
      </c>
      <c r="I318" s="54">
        <f>H318&gt;=0.2</f>
        <v/>
      </c>
      <c r="J318" s="54" t="inlineStr">
        <is>
          <t>Cash</t>
        </is>
      </c>
      <c r="K318" s="57" t="n">
        <v>46143</v>
      </c>
      <c r="L318" s="58" t="n">
        <v>0.6041666666666666</v>
      </c>
      <c r="M318" s="57" t="n">
        <v>46310</v>
      </c>
      <c r="N318" s="54">
        <f>IF(AND(G318&gt;0,TODAY()&gt;M318),TODAY()-M318,0)</f>
        <v/>
      </c>
      <c r="O318" s="54">
        <f>IF(G318&lt;=0,"Paid",IF(N318&gt;0,"Overdue",IF(F318&gt;0,"Partial","Pending")))</f>
        <v/>
      </c>
      <c r="P318" s="54">
        <f>N318&gt;0</f>
        <v/>
      </c>
      <c r="Q318" s="60">
        <f>IF(P318,500,0)</f>
        <v/>
      </c>
      <c r="R318" s="60">
        <f>G318+Q318</f>
        <v/>
      </c>
      <c r="S318" s="61" t="n">
        <v>46244.6875</v>
      </c>
    </row>
    <row r="319" ht="15" customHeight="1" s="39">
      <c r="A319" s="54" t="inlineStr">
        <is>
          <t>STU0318</t>
        </is>
      </c>
      <c r="B319" s="55">
        <f>VLOOKUP(A319,Marks!$A$2:$B$1001,2,FALSE())</f>
        <v/>
      </c>
      <c r="C319" s="54">
        <f>VLOOKUP(A319,Marks!$A$2:$C$1001,3,FALSE())</f>
        <v/>
      </c>
      <c r="D319" s="54">
        <f>VLOOKUP(A319,Marks!$A$2:$D$1001,4,FALSE())</f>
        <v/>
      </c>
      <c r="E319" s="60" t="n">
        <v>23500</v>
      </c>
      <c r="F319" s="60" t="n">
        <v>23500</v>
      </c>
      <c r="G319" s="60">
        <f>E319-F319</f>
        <v/>
      </c>
      <c r="H319" s="59" t="n">
        <v>0.25</v>
      </c>
      <c r="I319" s="54">
        <f>H319&gt;=0.2</f>
        <v/>
      </c>
      <c r="J319" s="54" t="inlineStr">
        <is>
          <t>Online Transfer</t>
        </is>
      </c>
      <c r="K319" s="57" t="n">
        <v>46128</v>
      </c>
      <c r="L319" s="58" t="n">
        <v>0.7395833333333334</v>
      </c>
      <c r="M319" s="57" t="n">
        <v>46127</v>
      </c>
      <c r="N319" s="54">
        <f>IF(AND(G319&gt;0,TODAY()&gt;M319),TODAY()-M319,0)</f>
        <v/>
      </c>
      <c r="O319" s="54">
        <f>IF(G319&lt;=0,"Paid",IF(N319&gt;0,"Overdue",IF(F319&gt;0,"Partial","Pending")))</f>
        <v/>
      </c>
      <c r="P319" s="54">
        <f>N319&gt;0</f>
        <v/>
      </c>
      <c r="Q319" s="60">
        <f>IF(P319,500,0)</f>
        <v/>
      </c>
      <c r="R319" s="60">
        <f>G319+Q319</f>
        <v/>
      </c>
      <c r="S319" s="61" t="n"/>
    </row>
    <row r="320" ht="15" customHeight="1" s="39">
      <c r="A320" s="54" t="inlineStr">
        <is>
          <t>STU0319</t>
        </is>
      </c>
      <c r="B320" s="55">
        <f>VLOOKUP(A320,Marks!$A$2:$B$1001,2,FALSE())</f>
        <v/>
      </c>
      <c r="C320" s="54">
        <f>VLOOKUP(A320,Marks!$A$2:$C$1001,3,FALSE())</f>
        <v/>
      </c>
      <c r="D320" s="54">
        <f>VLOOKUP(A320,Marks!$A$2:$D$1001,4,FALSE())</f>
        <v/>
      </c>
      <c r="E320" s="60" t="n">
        <v>44500</v>
      </c>
      <c r="F320" s="60" t="n">
        <v>44500</v>
      </c>
      <c r="G320" s="60">
        <f>E320-F320</f>
        <v/>
      </c>
      <c r="H320" s="59" t="n">
        <v>0.2</v>
      </c>
      <c r="I320" s="54">
        <f>H320&gt;=0.2</f>
        <v/>
      </c>
      <c r="J320" s="54" t="inlineStr">
        <is>
          <t>Online Transfer</t>
        </is>
      </c>
      <c r="K320" s="57" t="n">
        <v>46234</v>
      </c>
      <c r="L320" s="58" t="n">
        <v>0.46875</v>
      </c>
      <c r="M320" s="57" t="n">
        <v>46310</v>
      </c>
      <c r="N320" s="54">
        <f>IF(AND(G320&gt;0,TODAY()&gt;M320),TODAY()-M320,0)</f>
        <v/>
      </c>
      <c r="O320" s="54">
        <f>IF(G320&lt;=0,"Paid",IF(N320&gt;0,"Overdue",IF(F320&gt;0,"Partial","Pending")))</f>
        <v/>
      </c>
      <c r="P320" s="54">
        <f>N320&gt;0</f>
        <v/>
      </c>
      <c r="Q320" s="60">
        <f>IF(P320,500,0)</f>
        <v/>
      </c>
      <c r="R320" s="60">
        <f>G320+Q320</f>
        <v/>
      </c>
      <c r="S320" s="61" t="n"/>
    </row>
    <row r="321" ht="15" customHeight="1" s="39">
      <c r="A321" s="54" t="inlineStr">
        <is>
          <t>STU0320</t>
        </is>
      </c>
      <c r="B321" s="55">
        <f>VLOOKUP(A321,Marks!$A$2:$B$1001,2,FALSE())</f>
        <v/>
      </c>
      <c r="C321" s="54">
        <f>VLOOKUP(A321,Marks!$A$2:$C$1001,3,FALSE())</f>
        <v/>
      </c>
      <c r="D321" s="54">
        <f>VLOOKUP(A321,Marks!$A$2:$D$1001,4,FALSE())</f>
        <v/>
      </c>
      <c r="E321" s="60" t="n">
        <v>32000</v>
      </c>
      <c r="F321" s="60" t="n">
        <v>8000</v>
      </c>
      <c r="G321" s="60">
        <f>E321-F321</f>
        <v/>
      </c>
      <c r="H321" s="59" t="n">
        <v>0.1</v>
      </c>
      <c r="I321" s="54">
        <f>H321&gt;=0.2</f>
        <v/>
      </c>
      <c r="J321" s="54" t="inlineStr">
        <is>
          <t>Debit Card</t>
        </is>
      </c>
      <c r="K321" s="57" t="n">
        <v>46224</v>
      </c>
      <c r="L321" s="58" t="n">
        <v>0.6979166666666666</v>
      </c>
      <c r="M321" s="57" t="n">
        <v>46218</v>
      </c>
      <c r="N321" s="54">
        <f>IF(AND(G321&gt;0,TODAY()&gt;M321),TODAY()-M321,0)</f>
        <v/>
      </c>
      <c r="O321" s="54">
        <f>IF(G321&lt;=0,"Paid",IF(N321&gt;0,"Overdue",IF(F321&gt;0,"Partial","Pending")))</f>
        <v/>
      </c>
      <c r="P321" s="54">
        <f>N321&gt;0</f>
        <v/>
      </c>
      <c r="Q321" s="60">
        <f>IF(P321,500,0)</f>
        <v/>
      </c>
      <c r="R321" s="60">
        <f>G321+Q321</f>
        <v/>
      </c>
      <c r="S321" s="61" t="n">
        <v>46256.42708333334</v>
      </c>
    </row>
    <row r="322" ht="15" customHeight="1" s="39">
      <c r="A322" s="54" t="inlineStr">
        <is>
          <t>STU0321</t>
        </is>
      </c>
      <c r="B322" s="55">
        <f>VLOOKUP(A322,Marks!$A$2:$B$1001,2,FALSE())</f>
        <v/>
      </c>
      <c r="C322" s="54">
        <f>VLOOKUP(A322,Marks!$A$2:$C$1001,3,FALSE())</f>
        <v/>
      </c>
      <c r="D322" s="54">
        <f>VLOOKUP(A322,Marks!$A$2:$D$1001,4,FALSE())</f>
        <v/>
      </c>
      <c r="E322" s="60" t="n">
        <v>27000</v>
      </c>
      <c r="F322" s="60" t="n">
        <v>27000</v>
      </c>
      <c r="G322" s="60">
        <f>E322-F322</f>
        <v/>
      </c>
      <c r="H322" s="59" t="n">
        <v>0</v>
      </c>
      <c r="I322" s="54">
        <f>H322&gt;=0.2</f>
        <v/>
      </c>
      <c r="J322" s="54" t="inlineStr">
        <is>
          <t>Credit Card</t>
        </is>
      </c>
      <c r="K322" s="57" t="n">
        <v>46121</v>
      </c>
      <c r="L322" s="58" t="n">
        <v>0.53125</v>
      </c>
      <c r="M322" s="57" t="n">
        <v>46310</v>
      </c>
      <c r="N322" s="54">
        <f>IF(AND(G322&gt;0,TODAY()&gt;M322),TODAY()-M322,0)</f>
        <v/>
      </c>
      <c r="O322" s="54">
        <f>IF(G322&lt;=0,"Paid",IF(N322&gt;0,"Overdue",IF(F322&gt;0,"Partial","Pending")))</f>
        <v/>
      </c>
      <c r="P322" s="54">
        <f>N322&gt;0</f>
        <v/>
      </c>
      <c r="Q322" s="60">
        <f>IF(P322,500,0)</f>
        <v/>
      </c>
      <c r="R322" s="60">
        <f>G322+Q322</f>
        <v/>
      </c>
      <c r="S322" s="61" t="n"/>
    </row>
    <row r="323" ht="15" customHeight="1" s="39">
      <c r="A323" s="54" t="inlineStr">
        <is>
          <t>STU0322</t>
        </is>
      </c>
      <c r="B323" s="55">
        <f>VLOOKUP(A323,Marks!$A$2:$B$1001,2,FALSE())</f>
        <v/>
      </c>
      <c r="C323" s="54">
        <f>VLOOKUP(A323,Marks!$A$2:$C$1001,3,FALSE())</f>
        <v/>
      </c>
      <c r="D323" s="54">
        <f>VLOOKUP(A323,Marks!$A$2:$D$1001,4,FALSE())</f>
        <v/>
      </c>
      <c r="E323" s="60" t="n">
        <v>32500</v>
      </c>
      <c r="F323" s="60" t="n">
        <v>32500</v>
      </c>
      <c r="G323" s="60">
        <f>E323-F323</f>
        <v/>
      </c>
      <c r="H323" s="59" t="n">
        <v>0.05</v>
      </c>
      <c r="I323" s="54">
        <f>H323&gt;=0.2</f>
        <v/>
      </c>
      <c r="J323" s="54" t="inlineStr">
        <is>
          <t>Debit Card</t>
        </is>
      </c>
      <c r="K323" s="57" t="n">
        <v>46198</v>
      </c>
      <c r="L323" s="58" t="n">
        <v>0.5520833333333334</v>
      </c>
      <c r="M323" s="57" t="n">
        <v>46127</v>
      </c>
      <c r="N323" s="54">
        <f>IF(AND(G323&gt;0,TODAY()&gt;M323),TODAY()-M323,0)</f>
        <v/>
      </c>
      <c r="O323" s="54">
        <f>IF(G323&lt;=0,"Paid",IF(N323&gt;0,"Overdue",IF(F323&gt;0,"Partial","Pending")))</f>
        <v/>
      </c>
      <c r="P323" s="54">
        <f>N323&gt;0</f>
        <v/>
      </c>
      <c r="Q323" s="60">
        <f>IF(P323,500,0)</f>
        <v/>
      </c>
      <c r="R323" s="60">
        <f>G323+Q323</f>
        <v/>
      </c>
      <c r="S323" s="61" t="n"/>
    </row>
    <row r="324" ht="15" customHeight="1" s="39">
      <c r="A324" s="54" t="inlineStr">
        <is>
          <t>STU0323</t>
        </is>
      </c>
      <c r="B324" s="55">
        <f>VLOOKUP(A324,Marks!$A$2:$B$1001,2,FALSE())</f>
        <v/>
      </c>
      <c r="C324" s="54">
        <f>VLOOKUP(A324,Marks!$A$2:$C$1001,3,FALSE())</f>
        <v/>
      </c>
      <c r="D324" s="54">
        <f>VLOOKUP(A324,Marks!$A$2:$D$1001,4,FALSE())</f>
        <v/>
      </c>
      <c r="E324" s="60" t="n">
        <v>15500</v>
      </c>
      <c r="F324" s="60" t="n">
        <v>15500</v>
      </c>
      <c r="G324" s="60">
        <f>E324-F324</f>
        <v/>
      </c>
      <c r="H324" s="59" t="n">
        <v>0.25</v>
      </c>
      <c r="I324" s="54">
        <f>H324&gt;=0.2</f>
        <v/>
      </c>
      <c r="J324" s="54" t="inlineStr">
        <is>
          <t>Cash</t>
        </is>
      </c>
      <c r="K324" s="57" t="n">
        <v>46136</v>
      </c>
      <c r="L324" s="58" t="n">
        <v>0.4166666666666667</v>
      </c>
      <c r="M324" s="57" t="n">
        <v>46127</v>
      </c>
      <c r="N324" s="54">
        <f>IF(AND(G324&gt;0,TODAY()&gt;M324),TODAY()-M324,0)</f>
        <v/>
      </c>
      <c r="O324" s="54">
        <f>IF(G324&lt;=0,"Paid",IF(N324&gt;0,"Overdue",IF(F324&gt;0,"Partial","Pending")))</f>
        <v/>
      </c>
      <c r="P324" s="54">
        <f>N324&gt;0</f>
        <v/>
      </c>
      <c r="Q324" s="60">
        <f>IF(P324,500,0)</f>
        <v/>
      </c>
      <c r="R324" s="60">
        <f>G324+Q324</f>
        <v/>
      </c>
      <c r="S324" s="61" t="n"/>
    </row>
    <row r="325" ht="15" customHeight="1" s="39">
      <c r="A325" s="54" t="inlineStr">
        <is>
          <t>STU0324</t>
        </is>
      </c>
      <c r="B325" s="55">
        <f>VLOOKUP(A325,Marks!$A$2:$B$1001,2,FALSE())</f>
        <v/>
      </c>
      <c r="C325" s="54">
        <f>VLOOKUP(A325,Marks!$A$2:$C$1001,3,FALSE())</f>
        <v/>
      </c>
      <c r="D325" s="54">
        <f>VLOOKUP(A325,Marks!$A$2:$D$1001,4,FALSE())</f>
        <v/>
      </c>
      <c r="E325" s="60" t="n">
        <v>44000</v>
      </c>
      <c r="F325" s="60" t="n">
        <v>22000</v>
      </c>
      <c r="G325" s="60">
        <f>E325-F325</f>
        <v/>
      </c>
      <c r="H325" s="59" t="n">
        <v>0.15</v>
      </c>
      <c r="I325" s="54">
        <f>H325&gt;=0.2</f>
        <v/>
      </c>
      <c r="J325" s="54" t="inlineStr">
        <is>
          <t>Online Transfer</t>
        </is>
      </c>
      <c r="K325" s="57" t="n">
        <v>46156</v>
      </c>
      <c r="L325" s="58" t="n">
        <v>0.3645833333333333</v>
      </c>
      <c r="M325" s="57" t="n">
        <v>46402</v>
      </c>
      <c r="N325" s="54">
        <f>IF(AND(G325&gt;0,TODAY()&gt;M325),TODAY()-M325,0)</f>
        <v/>
      </c>
      <c r="O325" s="54">
        <f>IF(G325&lt;=0,"Paid",IF(N325&gt;0,"Overdue",IF(F325&gt;0,"Partial","Pending")))</f>
        <v/>
      </c>
      <c r="P325" s="54">
        <f>N325&gt;0</f>
        <v/>
      </c>
      <c r="Q325" s="60">
        <f>IF(P325,500,0)</f>
        <v/>
      </c>
      <c r="R325" s="60">
        <f>G325+Q325</f>
        <v/>
      </c>
      <c r="S325" s="61" t="n">
        <v>46262.44791666666</v>
      </c>
    </row>
    <row r="326" ht="15" customHeight="1" s="39">
      <c r="A326" s="54" t="inlineStr">
        <is>
          <t>STU0325</t>
        </is>
      </c>
      <c r="B326" s="55">
        <f>VLOOKUP(A326,Marks!$A$2:$B$1001,2,FALSE())</f>
        <v/>
      </c>
      <c r="C326" s="54">
        <f>VLOOKUP(A326,Marks!$A$2:$C$1001,3,FALSE())</f>
        <v/>
      </c>
      <c r="D326" s="54">
        <f>VLOOKUP(A326,Marks!$A$2:$D$1001,4,FALSE())</f>
        <v/>
      </c>
      <c r="E326" s="60" t="n">
        <v>37500</v>
      </c>
      <c r="F326" s="60" t="n">
        <v>0</v>
      </c>
      <c r="G326" s="60">
        <f>E326-F326</f>
        <v/>
      </c>
      <c r="H326" s="59" t="n">
        <v>0.15</v>
      </c>
      <c r="I326" s="54">
        <f>H326&gt;=0.2</f>
        <v/>
      </c>
      <c r="J326" s="54" t="inlineStr">
        <is>
          <t>Debit Card</t>
        </is>
      </c>
      <c r="K326" s="57" t="n"/>
      <c r="L326" s="58" t="n"/>
      <c r="M326" s="57" t="n">
        <v>46127</v>
      </c>
      <c r="N326" s="54">
        <f>IF(AND(G326&gt;0,TODAY()&gt;M326),TODAY()-M326,0)</f>
        <v/>
      </c>
      <c r="O326" s="54">
        <f>IF(G326&lt;=0,"Paid",IF(N326&gt;0,"Overdue",IF(F326&gt;0,"Partial","Pending")))</f>
        <v/>
      </c>
      <c r="P326" s="54">
        <f>N326&gt;0</f>
        <v/>
      </c>
      <c r="Q326" s="60">
        <f>IF(P326,500,0)</f>
        <v/>
      </c>
      <c r="R326" s="60">
        <f>G326+Q326</f>
        <v/>
      </c>
      <c r="S326" s="61" t="n">
        <v>46256.40625</v>
      </c>
    </row>
    <row r="327" ht="15" customHeight="1" s="39">
      <c r="A327" s="54" t="inlineStr">
        <is>
          <t>STU0326</t>
        </is>
      </c>
      <c r="B327" s="55">
        <f>VLOOKUP(A327,Marks!$A$2:$B$1001,2,FALSE())</f>
        <v/>
      </c>
      <c r="C327" s="54">
        <f>VLOOKUP(A327,Marks!$A$2:$C$1001,3,FALSE())</f>
        <v/>
      </c>
      <c r="D327" s="54">
        <f>VLOOKUP(A327,Marks!$A$2:$D$1001,4,FALSE())</f>
        <v/>
      </c>
      <c r="E327" s="60" t="n">
        <v>34500</v>
      </c>
      <c r="F327" s="60" t="n">
        <v>25900</v>
      </c>
      <c r="G327" s="60">
        <f>E327-F327</f>
        <v/>
      </c>
      <c r="H327" s="59" t="n">
        <v>0</v>
      </c>
      <c r="I327" s="54">
        <f>H327&gt;=0.2</f>
        <v/>
      </c>
      <c r="J327" s="54" t="inlineStr">
        <is>
          <t>Cheque</t>
        </is>
      </c>
      <c r="K327" s="57" t="n">
        <v>46189</v>
      </c>
      <c r="L327" s="58" t="n">
        <v>0.71875</v>
      </c>
      <c r="M327" s="57" t="n">
        <v>46218</v>
      </c>
      <c r="N327" s="54">
        <f>IF(AND(G327&gt;0,TODAY()&gt;M327),TODAY()-M327,0)</f>
        <v/>
      </c>
      <c r="O327" s="54">
        <f>IF(G327&lt;=0,"Paid",IF(N327&gt;0,"Overdue",IF(F327&gt;0,"Partial","Pending")))</f>
        <v/>
      </c>
      <c r="P327" s="54">
        <f>N327&gt;0</f>
        <v/>
      </c>
      <c r="Q327" s="60">
        <f>IF(P327,500,0)</f>
        <v/>
      </c>
      <c r="R327" s="60">
        <f>G327+Q327</f>
        <v/>
      </c>
      <c r="S327" s="61" t="n">
        <v>46247.40625</v>
      </c>
    </row>
    <row r="328" ht="15" customHeight="1" s="39">
      <c r="A328" s="54" t="inlineStr">
        <is>
          <t>STU0327</t>
        </is>
      </c>
      <c r="B328" s="55">
        <f>VLOOKUP(A328,Marks!$A$2:$B$1001,2,FALSE())</f>
        <v/>
      </c>
      <c r="C328" s="54">
        <f>VLOOKUP(A328,Marks!$A$2:$C$1001,3,FALSE())</f>
        <v/>
      </c>
      <c r="D328" s="54">
        <f>VLOOKUP(A328,Marks!$A$2:$D$1001,4,FALSE())</f>
        <v/>
      </c>
      <c r="E328" s="60" t="n">
        <v>20500</v>
      </c>
      <c r="F328" s="60" t="n">
        <v>0</v>
      </c>
      <c r="G328" s="60">
        <f>E328-F328</f>
        <v/>
      </c>
      <c r="H328" s="59" t="n">
        <v>0.25</v>
      </c>
      <c r="I328" s="54">
        <f>H328&gt;=0.2</f>
        <v/>
      </c>
      <c r="J328" s="54" t="inlineStr">
        <is>
          <t>Credit Card</t>
        </is>
      </c>
      <c r="K328" s="57" t="n"/>
      <c r="L328" s="58" t="n"/>
      <c r="M328" s="57" t="n">
        <v>46402</v>
      </c>
      <c r="N328" s="54">
        <f>IF(AND(G328&gt;0,TODAY()&gt;M328),TODAY()-M328,0)</f>
        <v/>
      </c>
      <c r="O328" s="54">
        <f>IF(G328&lt;=0,"Paid",IF(N328&gt;0,"Overdue",IF(F328&gt;0,"Partial","Pending")))</f>
        <v/>
      </c>
      <c r="P328" s="54">
        <f>N328&gt;0</f>
        <v/>
      </c>
      <c r="Q328" s="60">
        <f>IF(P328,500,0)</f>
        <v/>
      </c>
      <c r="R328" s="60">
        <f>G328+Q328</f>
        <v/>
      </c>
      <c r="S328" s="61" t="n">
        <v>46239.57291666666</v>
      </c>
    </row>
    <row r="329" ht="15" customHeight="1" s="39">
      <c r="A329" s="54" t="inlineStr">
        <is>
          <t>STU0328</t>
        </is>
      </c>
      <c r="B329" s="55">
        <f>VLOOKUP(A329,Marks!$A$2:$B$1001,2,FALSE())</f>
        <v/>
      </c>
      <c r="C329" s="54">
        <f>VLOOKUP(A329,Marks!$A$2:$C$1001,3,FALSE())</f>
        <v/>
      </c>
      <c r="D329" s="54">
        <f>VLOOKUP(A329,Marks!$A$2:$D$1001,4,FALSE())</f>
        <v/>
      </c>
      <c r="E329" s="60" t="n">
        <v>41000</v>
      </c>
      <c r="F329" s="60" t="n">
        <v>30800</v>
      </c>
      <c r="G329" s="60">
        <f>E329-F329</f>
        <v/>
      </c>
      <c r="H329" s="59" t="n">
        <v>0.05</v>
      </c>
      <c r="I329" s="54">
        <f>H329&gt;=0.2</f>
        <v/>
      </c>
      <c r="J329" s="54" t="inlineStr">
        <is>
          <t>Cash</t>
        </is>
      </c>
      <c r="K329" s="57" t="n">
        <v>46190</v>
      </c>
      <c r="L329" s="58" t="n">
        <v>0.5833333333333334</v>
      </c>
      <c r="M329" s="57" t="n">
        <v>46218</v>
      </c>
      <c r="N329" s="54">
        <f>IF(AND(G329&gt;0,TODAY()&gt;M329),TODAY()-M329,0)</f>
        <v/>
      </c>
      <c r="O329" s="54">
        <f>IF(G329&lt;=0,"Paid",IF(N329&gt;0,"Overdue",IF(F329&gt;0,"Partial","Pending")))</f>
        <v/>
      </c>
      <c r="P329" s="54">
        <f>N329&gt;0</f>
        <v/>
      </c>
      <c r="Q329" s="60">
        <f>IF(P329,500,0)</f>
        <v/>
      </c>
      <c r="R329" s="60">
        <f>G329+Q329</f>
        <v/>
      </c>
      <c r="S329" s="61" t="n">
        <v>46239.58333333334</v>
      </c>
    </row>
    <row r="330" ht="15" customHeight="1" s="39">
      <c r="A330" s="54" t="inlineStr">
        <is>
          <t>STU0329</t>
        </is>
      </c>
      <c r="B330" s="55">
        <f>VLOOKUP(A330,Marks!$A$2:$B$1001,2,FALSE())</f>
        <v/>
      </c>
      <c r="C330" s="54">
        <f>VLOOKUP(A330,Marks!$A$2:$C$1001,3,FALSE())</f>
        <v/>
      </c>
      <c r="D330" s="54">
        <f>VLOOKUP(A330,Marks!$A$2:$D$1001,4,FALSE())</f>
        <v/>
      </c>
      <c r="E330" s="60" t="n">
        <v>31000</v>
      </c>
      <c r="F330" s="60" t="n">
        <v>23200</v>
      </c>
      <c r="G330" s="60">
        <f>E330-F330</f>
        <v/>
      </c>
      <c r="H330" s="59" t="n">
        <v>0</v>
      </c>
      <c r="I330" s="54">
        <f>H330&gt;=0.2</f>
        <v/>
      </c>
      <c r="J330" s="54" t="inlineStr">
        <is>
          <t>Online Transfer</t>
        </is>
      </c>
      <c r="K330" s="57" t="n">
        <v>46179</v>
      </c>
      <c r="L330" s="58" t="n">
        <v>0.40625</v>
      </c>
      <c r="M330" s="57" t="n">
        <v>46402</v>
      </c>
      <c r="N330" s="54">
        <f>IF(AND(G330&gt;0,TODAY()&gt;M330),TODAY()-M330,0)</f>
        <v/>
      </c>
      <c r="O330" s="54">
        <f>IF(G330&lt;=0,"Paid",IF(N330&gt;0,"Overdue",IF(F330&gt;0,"Partial","Pending")))</f>
        <v/>
      </c>
      <c r="P330" s="54">
        <f>N330&gt;0</f>
        <v/>
      </c>
      <c r="Q330" s="60">
        <f>IF(P330,500,0)</f>
        <v/>
      </c>
      <c r="R330" s="60">
        <f>G330+Q330</f>
        <v/>
      </c>
      <c r="S330" s="61" t="n">
        <v>46240.42708333334</v>
      </c>
    </row>
    <row r="331" ht="15" customHeight="1" s="39">
      <c r="A331" s="54" t="inlineStr">
        <is>
          <t>STU0330</t>
        </is>
      </c>
      <c r="B331" s="55">
        <f>VLOOKUP(A331,Marks!$A$2:$B$1001,2,FALSE())</f>
        <v/>
      </c>
      <c r="C331" s="54">
        <f>VLOOKUP(A331,Marks!$A$2:$C$1001,3,FALSE())</f>
        <v/>
      </c>
      <c r="D331" s="54">
        <f>VLOOKUP(A331,Marks!$A$2:$D$1001,4,FALSE())</f>
        <v/>
      </c>
      <c r="E331" s="60" t="n">
        <v>27500</v>
      </c>
      <c r="F331" s="60" t="n">
        <v>27500</v>
      </c>
      <c r="G331" s="60">
        <f>E331-F331</f>
        <v/>
      </c>
      <c r="H331" s="59" t="n">
        <v>0</v>
      </c>
      <c r="I331" s="54">
        <f>H331&gt;=0.2</f>
        <v/>
      </c>
      <c r="J331" s="54" t="inlineStr">
        <is>
          <t>Credit Card</t>
        </is>
      </c>
      <c r="K331" s="57" t="n">
        <v>46158</v>
      </c>
      <c r="L331" s="58" t="n">
        <v>0.5208333333333334</v>
      </c>
      <c r="M331" s="57" t="n">
        <v>46310</v>
      </c>
      <c r="N331" s="54">
        <f>IF(AND(G331&gt;0,TODAY()&gt;M331),TODAY()-M331,0)</f>
        <v/>
      </c>
      <c r="O331" s="54">
        <f>IF(G331&lt;=0,"Paid",IF(N331&gt;0,"Overdue",IF(F331&gt;0,"Partial","Pending")))</f>
        <v/>
      </c>
      <c r="P331" s="54">
        <f>N331&gt;0</f>
        <v/>
      </c>
      <c r="Q331" s="60">
        <f>IF(P331,500,0)</f>
        <v/>
      </c>
      <c r="R331" s="60">
        <f>G331+Q331</f>
        <v/>
      </c>
      <c r="S331" s="61" t="n"/>
    </row>
    <row r="332" ht="15" customHeight="1" s="39">
      <c r="A332" s="54" t="inlineStr">
        <is>
          <t>STU0331</t>
        </is>
      </c>
      <c r="B332" s="55">
        <f>VLOOKUP(A332,Marks!$A$2:$B$1001,2,FALSE())</f>
        <v/>
      </c>
      <c r="C332" s="54">
        <f>VLOOKUP(A332,Marks!$A$2:$C$1001,3,FALSE())</f>
        <v/>
      </c>
      <c r="D332" s="54">
        <f>VLOOKUP(A332,Marks!$A$2:$D$1001,4,FALSE())</f>
        <v/>
      </c>
      <c r="E332" s="60" t="n">
        <v>16000</v>
      </c>
      <c r="F332" s="60" t="n">
        <v>12000</v>
      </c>
      <c r="G332" s="60">
        <f>E332-F332</f>
        <v/>
      </c>
      <c r="H332" s="59" t="n">
        <v>0</v>
      </c>
      <c r="I332" s="54">
        <f>H332&gt;=0.2</f>
        <v/>
      </c>
      <c r="J332" s="54" t="inlineStr">
        <is>
          <t>Online Transfer</t>
        </is>
      </c>
      <c r="K332" s="57" t="n">
        <v>46221</v>
      </c>
      <c r="L332" s="58" t="n">
        <v>0.5833333333333334</v>
      </c>
      <c r="M332" s="57" t="n">
        <v>46310</v>
      </c>
      <c r="N332" s="54">
        <f>IF(AND(G332&gt;0,TODAY()&gt;M332),TODAY()-M332,0)</f>
        <v/>
      </c>
      <c r="O332" s="54">
        <f>IF(G332&lt;=0,"Paid",IF(N332&gt;0,"Overdue",IF(F332&gt;0,"Partial","Pending")))</f>
        <v/>
      </c>
      <c r="P332" s="54">
        <f>N332&gt;0</f>
        <v/>
      </c>
      <c r="Q332" s="60">
        <f>IF(P332,500,0)</f>
        <v/>
      </c>
      <c r="R332" s="60">
        <f>G332+Q332</f>
        <v/>
      </c>
      <c r="S332" s="61" t="n">
        <v>46247.38541666666</v>
      </c>
    </row>
    <row r="333" ht="15" customHeight="1" s="39">
      <c r="A333" s="54" t="inlineStr">
        <is>
          <t>STU0332</t>
        </is>
      </c>
      <c r="B333" s="55">
        <f>VLOOKUP(A333,Marks!$A$2:$B$1001,2,FALSE())</f>
        <v/>
      </c>
      <c r="C333" s="54">
        <f>VLOOKUP(A333,Marks!$A$2:$C$1001,3,FALSE())</f>
        <v/>
      </c>
      <c r="D333" s="54">
        <f>VLOOKUP(A333,Marks!$A$2:$D$1001,4,FALSE())</f>
        <v/>
      </c>
      <c r="E333" s="60" t="n">
        <v>25000</v>
      </c>
      <c r="F333" s="60" t="n">
        <v>25000</v>
      </c>
      <c r="G333" s="60">
        <f>E333-F333</f>
        <v/>
      </c>
      <c r="H333" s="59" t="n">
        <v>0.2</v>
      </c>
      <c r="I333" s="54">
        <f>H333&gt;=0.2</f>
        <v/>
      </c>
      <c r="J333" s="54" t="inlineStr">
        <is>
          <t>Debit Card</t>
        </is>
      </c>
      <c r="K333" s="57" t="n">
        <v>46183</v>
      </c>
      <c r="L333" s="58" t="n">
        <v>0.53125</v>
      </c>
      <c r="M333" s="57" t="n">
        <v>46218</v>
      </c>
      <c r="N333" s="54">
        <f>IF(AND(G333&gt;0,TODAY()&gt;M333),TODAY()-M333,0)</f>
        <v/>
      </c>
      <c r="O333" s="54">
        <f>IF(G333&lt;=0,"Paid",IF(N333&gt;0,"Overdue",IF(F333&gt;0,"Partial","Pending")))</f>
        <v/>
      </c>
      <c r="P333" s="54">
        <f>N333&gt;0</f>
        <v/>
      </c>
      <c r="Q333" s="60">
        <f>IF(P333,500,0)</f>
        <v/>
      </c>
      <c r="R333" s="60">
        <f>G333+Q333</f>
        <v/>
      </c>
      <c r="S333" s="61" t="n"/>
    </row>
    <row r="334" ht="15" customHeight="1" s="39">
      <c r="A334" s="54" t="inlineStr">
        <is>
          <t>STU0333</t>
        </is>
      </c>
      <c r="B334" s="55">
        <f>VLOOKUP(A334,Marks!$A$2:$B$1001,2,FALSE())</f>
        <v/>
      </c>
      <c r="C334" s="54">
        <f>VLOOKUP(A334,Marks!$A$2:$C$1001,3,FALSE())</f>
        <v/>
      </c>
      <c r="D334" s="54">
        <f>VLOOKUP(A334,Marks!$A$2:$D$1001,4,FALSE())</f>
        <v/>
      </c>
      <c r="E334" s="60" t="n">
        <v>42000</v>
      </c>
      <c r="F334" s="60" t="n">
        <v>0</v>
      </c>
      <c r="G334" s="60">
        <f>E334-F334</f>
        <v/>
      </c>
      <c r="H334" s="59" t="n">
        <v>0.25</v>
      </c>
      <c r="I334" s="54">
        <f>H334&gt;=0.2</f>
        <v/>
      </c>
      <c r="J334" s="54" t="inlineStr">
        <is>
          <t>Credit Card</t>
        </is>
      </c>
      <c r="K334" s="57" t="n"/>
      <c r="L334" s="58" t="n"/>
      <c r="M334" s="57" t="n">
        <v>46310</v>
      </c>
      <c r="N334" s="54">
        <f>IF(AND(G334&gt;0,TODAY()&gt;M334),TODAY()-M334,0)</f>
        <v/>
      </c>
      <c r="O334" s="54">
        <f>IF(G334&lt;=0,"Paid",IF(N334&gt;0,"Overdue",IF(F334&gt;0,"Partial","Pending")))</f>
        <v/>
      </c>
      <c r="P334" s="54">
        <f>N334&gt;0</f>
        <v/>
      </c>
      <c r="Q334" s="60">
        <f>IF(P334,500,0)</f>
        <v/>
      </c>
      <c r="R334" s="60">
        <f>G334+Q334</f>
        <v/>
      </c>
      <c r="S334" s="61" t="n">
        <v>46260.5</v>
      </c>
    </row>
    <row r="335" ht="15" customHeight="1" s="39">
      <c r="A335" s="54" t="inlineStr">
        <is>
          <t>STU0334</t>
        </is>
      </c>
      <c r="B335" s="55">
        <f>VLOOKUP(A335,Marks!$A$2:$B$1001,2,FALSE())</f>
        <v/>
      </c>
      <c r="C335" s="54">
        <f>VLOOKUP(A335,Marks!$A$2:$C$1001,3,FALSE())</f>
        <v/>
      </c>
      <c r="D335" s="54">
        <f>VLOOKUP(A335,Marks!$A$2:$D$1001,4,FALSE())</f>
        <v/>
      </c>
      <c r="E335" s="60" t="n">
        <v>14500</v>
      </c>
      <c r="F335" s="60" t="n">
        <v>10900</v>
      </c>
      <c r="G335" s="60">
        <f>E335-F335</f>
        <v/>
      </c>
      <c r="H335" s="59" t="n">
        <v>0.1</v>
      </c>
      <c r="I335" s="54">
        <f>H335&gt;=0.2</f>
        <v/>
      </c>
      <c r="J335" s="54" t="inlineStr">
        <is>
          <t>Online Transfer</t>
        </is>
      </c>
      <c r="K335" s="57" t="n">
        <v>46140</v>
      </c>
      <c r="L335" s="58" t="n">
        <v>0.5729166666666666</v>
      </c>
      <c r="M335" s="57" t="n">
        <v>46310</v>
      </c>
      <c r="N335" s="54">
        <f>IF(AND(G335&gt;0,TODAY()&gt;M335),TODAY()-M335,0)</f>
        <v/>
      </c>
      <c r="O335" s="54">
        <f>IF(G335&lt;=0,"Paid",IF(N335&gt;0,"Overdue",IF(F335&gt;0,"Partial","Pending")))</f>
        <v/>
      </c>
      <c r="P335" s="54">
        <f>N335&gt;0</f>
        <v/>
      </c>
      <c r="Q335" s="60">
        <f>IF(P335,500,0)</f>
        <v/>
      </c>
      <c r="R335" s="60">
        <f>G335+Q335</f>
        <v/>
      </c>
      <c r="S335" s="61" t="n">
        <v>46250.375</v>
      </c>
    </row>
    <row r="336" ht="15" customHeight="1" s="39">
      <c r="A336" s="54" t="inlineStr">
        <is>
          <t>STU0335</t>
        </is>
      </c>
      <c r="B336" s="55">
        <f>VLOOKUP(A336,Marks!$A$2:$B$1001,2,FALSE())</f>
        <v/>
      </c>
      <c r="C336" s="54">
        <f>VLOOKUP(A336,Marks!$A$2:$C$1001,3,FALSE())</f>
        <v/>
      </c>
      <c r="D336" s="54">
        <f>VLOOKUP(A336,Marks!$A$2:$D$1001,4,FALSE())</f>
        <v/>
      </c>
      <c r="E336" s="60" t="n">
        <v>34500</v>
      </c>
      <c r="F336" s="60" t="n">
        <v>8600</v>
      </c>
      <c r="G336" s="60">
        <f>E336-F336</f>
        <v/>
      </c>
      <c r="H336" s="59" t="n">
        <v>0.25</v>
      </c>
      <c r="I336" s="54">
        <f>H336&gt;=0.2</f>
        <v/>
      </c>
      <c r="J336" s="54" t="inlineStr">
        <is>
          <t>Debit Card</t>
        </is>
      </c>
      <c r="K336" s="57" t="n">
        <v>46207</v>
      </c>
      <c r="L336" s="58" t="n">
        <v>0.3645833333333333</v>
      </c>
      <c r="M336" s="57" t="n">
        <v>46127</v>
      </c>
      <c r="N336" s="54">
        <f>IF(AND(G336&gt;0,TODAY()&gt;M336),TODAY()-M336,0)</f>
        <v/>
      </c>
      <c r="O336" s="54">
        <f>IF(G336&lt;=0,"Paid",IF(N336&gt;0,"Overdue",IF(F336&gt;0,"Partial","Pending")))</f>
        <v/>
      </c>
      <c r="P336" s="54">
        <f>N336&gt;0</f>
        <v/>
      </c>
      <c r="Q336" s="60">
        <f>IF(P336,500,0)</f>
        <v/>
      </c>
      <c r="R336" s="60">
        <f>G336+Q336</f>
        <v/>
      </c>
      <c r="S336" s="61" t="n">
        <v>46266.54166666666</v>
      </c>
    </row>
    <row r="337" ht="15" customHeight="1" s="39">
      <c r="A337" s="54" t="inlineStr">
        <is>
          <t>STU0336</t>
        </is>
      </c>
      <c r="B337" s="55">
        <f>VLOOKUP(A337,Marks!$A$2:$B$1001,2,FALSE())</f>
        <v/>
      </c>
      <c r="C337" s="54">
        <f>VLOOKUP(A337,Marks!$A$2:$C$1001,3,FALSE())</f>
        <v/>
      </c>
      <c r="D337" s="54">
        <f>VLOOKUP(A337,Marks!$A$2:$D$1001,4,FALSE())</f>
        <v/>
      </c>
      <c r="E337" s="60" t="n">
        <v>30500</v>
      </c>
      <c r="F337" s="60" t="n">
        <v>30500</v>
      </c>
      <c r="G337" s="60">
        <f>E337-F337</f>
        <v/>
      </c>
      <c r="H337" s="59" t="n">
        <v>0.2</v>
      </c>
      <c r="I337" s="54">
        <f>H337&gt;=0.2</f>
        <v/>
      </c>
      <c r="J337" s="54" t="inlineStr">
        <is>
          <t>Credit Card</t>
        </is>
      </c>
      <c r="K337" s="57" t="n">
        <v>46211</v>
      </c>
      <c r="L337" s="58" t="n">
        <v>0.40625</v>
      </c>
      <c r="M337" s="57" t="n">
        <v>46402</v>
      </c>
      <c r="N337" s="54">
        <f>IF(AND(G337&gt;0,TODAY()&gt;M337),TODAY()-M337,0)</f>
        <v/>
      </c>
      <c r="O337" s="54">
        <f>IF(G337&lt;=0,"Paid",IF(N337&gt;0,"Overdue",IF(F337&gt;0,"Partial","Pending")))</f>
        <v/>
      </c>
      <c r="P337" s="54">
        <f>N337&gt;0</f>
        <v/>
      </c>
      <c r="Q337" s="60">
        <f>IF(P337,500,0)</f>
        <v/>
      </c>
      <c r="R337" s="60">
        <f>G337+Q337</f>
        <v/>
      </c>
      <c r="S337" s="61" t="n"/>
    </row>
    <row r="338" ht="15" customHeight="1" s="39">
      <c r="A338" s="54" t="inlineStr">
        <is>
          <t>STU0337</t>
        </is>
      </c>
      <c r="B338" s="55">
        <f>VLOOKUP(A338,Marks!$A$2:$B$1001,2,FALSE())</f>
        <v/>
      </c>
      <c r="C338" s="54">
        <f>VLOOKUP(A338,Marks!$A$2:$C$1001,3,FALSE())</f>
        <v/>
      </c>
      <c r="D338" s="54">
        <f>VLOOKUP(A338,Marks!$A$2:$D$1001,4,FALSE())</f>
        <v/>
      </c>
      <c r="E338" s="60" t="n">
        <v>44000</v>
      </c>
      <c r="F338" s="60" t="n">
        <v>11000</v>
      </c>
      <c r="G338" s="60">
        <f>E338-F338</f>
        <v/>
      </c>
      <c r="H338" s="59" t="n">
        <v>0.1</v>
      </c>
      <c r="I338" s="54">
        <f>H338&gt;=0.2</f>
        <v/>
      </c>
      <c r="J338" s="54" t="inlineStr">
        <is>
          <t>Cash</t>
        </is>
      </c>
      <c r="K338" s="57" t="n">
        <v>46131</v>
      </c>
      <c r="L338" s="58" t="n">
        <v>0.65625</v>
      </c>
      <c r="M338" s="57" t="n">
        <v>46310</v>
      </c>
      <c r="N338" s="54">
        <f>IF(AND(G338&gt;0,TODAY()&gt;M338),TODAY()-M338,0)</f>
        <v/>
      </c>
      <c r="O338" s="54">
        <f>IF(G338&lt;=0,"Paid",IF(N338&gt;0,"Overdue",IF(F338&gt;0,"Partial","Pending")))</f>
        <v/>
      </c>
      <c r="P338" s="54">
        <f>N338&gt;0</f>
        <v/>
      </c>
      <c r="Q338" s="60">
        <f>IF(P338,500,0)</f>
        <v/>
      </c>
      <c r="R338" s="60">
        <f>G338+Q338</f>
        <v/>
      </c>
      <c r="S338" s="61" t="n">
        <v>46242.67708333334</v>
      </c>
    </row>
    <row r="339" ht="15" customHeight="1" s="39">
      <c r="A339" s="54" t="inlineStr">
        <is>
          <t>STU0338</t>
        </is>
      </c>
      <c r="B339" s="55">
        <f>VLOOKUP(A339,Marks!$A$2:$B$1001,2,FALSE())</f>
        <v/>
      </c>
      <c r="C339" s="54">
        <f>VLOOKUP(A339,Marks!$A$2:$C$1001,3,FALSE())</f>
        <v/>
      </c>
      <c r="D339" s="54">
        <f>VLOOKUP(A339,Marks!$A$2:$D$1001,4,FALSE())</f>
        <v/>
      </c>
      <c r="E339" s="60" t="n">
        <v>15500</v>
      </c>
      <c r="F339" s="60" t="n">
        <v>7800</v>
      </c>
      <c r="G339" s="60">
        <f>E339-F339</f>
        <v/>
      </c>
      <c r="H339" s="59" t="n">
        <v>0.05</v>
      </c>
      <c r="I339" s="54">
        <f>H339&gt;=0.2</f>
        <v/>
      </c>
      <c r="J339" s="54" t="inlineStr">
        <is>
          <t>Cash</t>
        </is>
      </c>
      <c r="K339" s="57" t="n">
        <v>46262</v>
      </c>
      <c r="L339" s="58" t="n">
        <v>0.5104166666666666</v>
      </c>
      <c r="M339" s="57" t="n">
        <v>46218</v>
      </c>
      <c r="N339" s="54">
        <f>IF(AND(G339&gt;0,TODAY()&gt;M339),TODAY()-M339,0)</f>
        <v/>
      </c>
      <c r="O339" s="54">
        <f>IF(G339&lt;=0,"Paid",IF(N339&gt;0,"Overdue",IF(F339&gt;0,"Partial","Pending")))</f>
        <v/>
      </c>
      <c r="P339" s="54">
        <f>N339&gt;0</f>
        <v/>
      </c>
      <c r="Q339" s="60">
        <f>IF(P339,500,0)</f>
        <v/>
      </c>
      <c r="R339" s="60">
        <f>G339+Q339</f>
        <v/>
      </c>
      <c r="S339" s="61" t="n">
        <v>46254.78125</v>
      </c>
    </row>
    <row r="340" ht="15" customHeight="1" s="39">
      <c r="A340" s="54" t="inlineStr">
        <is>
          <t>STU0339</t>
        </is>
      </c>
      <c r="B340" s="55">
        <f>VLOOKUP(A340,Marks!$A$2:$B$1001,2,FALSE())</f>
        <v/>
      </c>
      <c r="C340" s="54">
        <f>VLOOKUP(A340,Marks!$A$2:$C$1001,3,FALSE())</f>
        <v/>
      </c>
      <c r="D340" s="54">
        <f>VLOOKUP(A340,Marks!$A$2:$D$1001,4,FALSE())</f>
        <v/>
      </c>
      <c r="E340" s="60" t="n">
        <v>20000</v>
      </c>
      <c r="F340" s="60" t="n">
        <v>20000</v>
      </c>
      <c r="G340" s="60">
        <f>E340-F340</f>
        <v/>
      </c>
      <c r="H340" s="59" t="n">
        <v>0</v>
      </c>
      <c r="I340" s="54">
        <f>H340&gt;=0.2</f>
        <v/>
      </c>
      <c r="J340" s="54" t="inlineStr">
        <is>
          <t>Debit Card</t>
        </is>
      </c>
      <c r="K340" s="57" t="n">
        <v>46204</v>
      </c>
      <c r="L340" s="58" t="n">
        <v>0.65625</v>
      </c>
      <c r="M340" s="57" t="n">
        <v>46218</v>
      </c>
      <c r="N340" s="54">
        <f>IF(AND(G340&gt;0,TODAY()&gt;M340),TODAY()-M340,0)</f>
        <v/>
      </c>
      <c r="O340" s="54">
        <f>IF(G340&lt;=0,"Paid",IF(N340&gt;0,"Overdue",IF(F340&gt;0,"Partial","Pending")))</f>
        <v/>
      </c>
      <c r="P340" s="54">
        <f>N340&gt;0</f>
        <v/>
      </c>
      <c r="Q340" s="60">
        <f>IF(P340,500,0)</f>
        <v/>
      </c>
      <c r="R340" s="60">
        <f>G340+Q340</f>
        <v/>
      </c>
      <c r="S340" s="61" t="n"/>
    </row>
    <row r="341" ht="15" customHeight="1" s="39">
      <c r="A341" s="54" t="inlineStr">
        <is>
          <t>STU0340</t>
        </is>
      </c>
      <c r="B341" s="55">
        <f>VLOOKUP(A341,Marks!$A$2:$B$1001,2,FALSE())</f>
        <v/>
      </c>
      <c r="C341" s="54">
        <f>VLOOKUP(A341,Marks!$A$2:$C$1001,3,FALSE())</f>
        <v/>
      </c>
      <c r="D341" s="54">
        <f>VLOOKUP(A341,Marks!$A$2:$D$1001,4,FALSE())</f>
        <v/>
      </c>
      <c r="E341" s="60" t="n">
        <v>35500</v>
      </c>
      <c r="F341" s="60" t="n">
        <v>8900</v>
      </c>
      <c r="G341" s="60">
        <f>E341-F341</f>
        <v/>
      </c>
      <c r="H341" s="59" t="n">
        <v>0.1</v>
      </c>
      <c r="I341" s="54">
        <f>H341&gt;=0.2</f>
        <v/>
      </c>
      <c r="J341" s="54" t="inlineStr">
        <is>
          <t>Cash</t>
        </is>
      </c>
      <c r="K341" s="57" t="n">
        <v>46171</v>
      </c>
      <c r="L341" s="58" t="n">
        <v>0.4895833333333333</v>
      </c>
      <c r="M341" s="57" t="n">
        <v>46218</v>
      </c>
      <c r="N341" s="54">
        <f>IF(AND(G341&gt;0,TODAY()&gt;M341),TODAY()-M341,0)</f>
        <v/>
      </c>
      <c r="O341" s="54">
        <f>IF(G341&lt;=0,"Paid",IF(N341&gt;0,"Overdue",IF(F341&gt;0,"Partial","Pending")))</f>
        <v/>
      </c>
      <c r="P341" s="54">
        <f>N341&gt;0</f>
        <v/>
      </c>
      <c r="Q341" s="60">
        <f>IF(P341,500,0)</f>
        <v/>
      </c>
      <c r="R341" s="60">
        <f>G341+Q341</f>
        <v/>
      </c>
      <c r="S341" s="61" t="n">
        <v>46262.71875</v>
      </c>
    </row>
    <row r="342" ht="15" customHeight="1" s="39">
      <c r="A342" s="54" t="inlineStr">
        <is>
          <t>STU0341</t>
        </is>
      </c>
      <c r="B342" s="55">
        <f>VLOOKUP(A342,Marks!$A$2:$B$1001,2,FALSE())</f>
        <v/>
      </c>
      <c r="C342" s="54">
        <f>VLOOKUP(A342,Marks!$A$2:$C$1001,3,FALSE())</f>
        <v/>
      </c>
      <c r="D342" s="54">
        <f>VLOOKUP(A342,Marks!$A$2:$D$1001,4,FALSE())</f>
        <v/>
      </c>
      <c r="E342" s="60" t="n">
        <v>39000</v>
      </c>
      <c r="F342" s="60" t="n">
        <v>29200</v>
      </c>
      <c r="G342" s="60">
        <f>E342-F342</f>
        <v/>
      </c>
      <c r="H342" s="59" t="n">
        <v>0.1</v>
      </c>
      <c r="I342" s="54">
        <f>H342&gt;=0.2</f>
        <v/>
      </c>
      <c r="J342" s="54" t="inlineStr">
        <is>
          <t>Debit Card</t>
        </is>
      </c>
      <c r="K342" s="57" t="n">
        <v>46180</v>
      </c>
      <c r="L342" s="58" t="n">
        <v>0.6770833333333334</v>
      </c>
      <c r="M342" s="57" t="n">
        <v>46310</v>
      </c>
      <c r="N342" s="54">
        <f>IF(AND(G342&gt;0,TODAY()&gt;M342),TODAY()-M342,0)</f>
        <v/>
      </c>
      <c r="O342" s="54">
        <f>IF(G342&lt;=0,"Paid",IF(N342&gt;0,"Overdue",IF(F342&gt;0,"Partial","Pending")))</f>
        <v/>
      </c>
      <c r="P342" s="54">
        <f>N342&gt;0</f>
        <v/>
      </c>
      <c r="Q342" s="60">
        <f>IF(P342,500,0)</f>
        <v/>
      </c>
      <c r="R342" s="60">
        <f>G342+Q342</f>
        <v/>
      </c>
      <c r="S342" s="61" t="n">
        <v>46257.45833333334</v>
      </c>
    </row>
    <row r="343" ht="15" customHeight="1" s="39">
      <c r="A343" s="54" t="inlineStr">
        <is>
          <t>STU0342</t>
        </is>
      </c>
      <c r="B343" s="55">
        <f>VLOOKUP(A343,Marks!$A$2:$B$1001,2,FALSE())</f>
        <v/>
      </c>
      <c r="C343" s="54">
        <f>VLOOKUP(A343,Marks!$A$2:$C$1001,3,FALSE())</f>
        <v/>
      </c>
      <c r="D343" s="54">
        <f>VLOOKUP(A343,Marks!$A$2:$D$1001,4,FALSE())</f>
        <v/>
      </c>
      <c r="E343" s="60" t="n">
        <v>17500</v>
      </c>
      <c r="F343" s="60" t="n">
        <v>17500</v>
      </c>
      <c r="G343" s="60">
        <f>E343-F343</f>
        <v/>
      </c>
      <c r="H343" s="59" t="n">
        <v>0.05</v>
      </c>
      <c r="I343" s="54">
        <f>H343&gt;=0.2</f>
        <v/>
      </c>
      <c r="J343" s="54" t="inlineStr">
        <is>
          <t>Credit Card</t>
        </is>
      </c>
      <c r="K343" s="57" t="n">
        <v>46195</v>
      </c>
      <c r="L343" s="58" t="n">
        <v>0.4270833333333333</v>
      </c>
      <c r="M343" s="57" t="n">
        <v>46218</v>
      </c>
      <c r="N343" s="54">
        <f>IF(AND(G343&gt;0,TODAY()&gt;M343),TODAY()-M343,0)</f>
        <v/>
      </c>
      <c r="O343" s="54">
        <f>IF(G343&lt;=0,"Paid",IF(N343&gt;0,"Overdue",IF(F343&gt;0,"Partial","Pending")))</f>
        <v/>
      </c>
      <c r="P343" s="54">
        <f>N343&gt;0</f>
        <v/>
      </c>
      <c r="Q343" s="60">
        <f>IF(P343,500,0)</f>
        <v/>
      </c>
      <c r="R343" s="60">
        <f>G343+Q343</f>
        <v/>
      </c>
      <c r="S343" s="61" t="n"/>
    </row>
    <row r="344" ht="15" customHeight="1" s="39">
      <c r="A344" s="54" t="inlineStr">
        <is>
          <t>STU0343</t>
        </is>
      </c>
      <c r="B344" s="55">
        <f>VLOOKUP(A344,Marks!$A$2:$B$1001,2,FALSE())</f>
        <v/>
      </c>
      <c r="C344" s="54">
        <f>VLOOKUP(A344,Marks!$A$2:$C$1001,3,FALSE())</f>
        <v/>
      </c>
      <c r="D344" s="54">
        <f>VLOOKUP(A344,Marks!$A$2:$D$1001,4,FALSE())</f>
        <v/>
      </c>
      <c r="E344" s="60" t="n">
        <v>25500</v>
      </c>
      <c r="F344" s="60" t="n">
        <v>25500</v>
      </c>
      <c r="G344" s="60">
        <f>E344-F344</f>
        <v/>
      </c>
      <c r="H344" s="59" t="n">
        <v>0</v>
      </c>
      <c r="I344" s="54">
        <f>H344&gt;=0.2</f>
        <v/>
      </c>
      <c r="J344" s="54" t="inlineStr">
        <is>
          <t>UPI</t>
        </is>
      </c>
      <c r="K344" s="57" t="n">
        <v>46117</v>
      </c>
      <c r="L344" s="58" t="n">
        <v>0.46875</v>
      </c>
      <c r="M344" s="57" t="n">
        <v>46310</v>
      </c>
      <c r="N344" s="54">
        <f>IF(AND(G344&gt;0,TODAY()&gt;M344),TODAY()-M344,0)</f>
        <v/>
      </c>
      <c r="O344" s="54">
        <f>IF(G344&lt;=0,"Paid",IF(N344&gt;0,"Overdue",IF(F344&gt;0,"Partial","Pending")))</f>
        <v/>
      </c>
      <c r="P344" s="54">
        <f>N344&gt;0</f>
        <v/>
      </c>
      <c r="Q344" s="60">
        <f>IF(P344,500,0)</f>
        <v/>
      </c>
      <c r="R344" s="60">
        <f>G344+Q344</f>
        <v/>
      </c>
      <c r="S344" s="61" t="n"/>
    </row>
    <row r="345" ht="15" customHeight="1" s="39">
      <c r="A345" s="54" t="inlineStr">
        <is>
          <t>STU0344</t>
        </is>
      </c>
      <c r="B345" s="55">
        <f>VLOOKUP(A345,Marks!$A$2:$B$1001,2,FALSE())</f>
        <v/>
      </c>
      <c r="C345" s="54">
        <f>VLOOKUP(A345,Marks!$A$2:$C$1001,3,FALSE())</f>
        <v/>
      </c>
      <c r="D345" s="54">
        <f>VLOOKUP(A345,Marks!$A$2:$D$1001,4,FALSE())</f>
        <v/>
      </c>
      <c r="E345" s="60" t="n">
        <v>18000</v>
      </c>
      <c r="F345" s="60" t="n">
        <v>9000</v>
      </c>
      <c r="G345" s="60">
        <f>E345-F345</f>
        <v/>
      </c>
      <c r="H345" s="59" t="n">
        <v>0.15</v>
      </c>
      <c r="I345" s="54">
        <f>H345&gt;=0.2</f>
        <v/>
      </c>
      <c r="J345" s="54" t="inlineStr">
        <is>
          <t>UPI</t>
        </is>
      </c>
      <c r="K345" s="57" t="n">
        <v>46141</v>
      </c>
      <c r="L345" s="58" t="n">
        <v>0.6354166666666666</v>
      </c>
      <c r="M345" s="57" t="n">
        <v>46310</v>
      </c>
      <c r="N345" s="54">
        <f>IF(AND(G345&gt;0,TODAY()&gt;M345),TODAY()-M345,0)</f>
        <v/>
      </c>
      <c r="O345" s="54">
        <f>IF(G345&lt;=0,"Paid",IF(N345&gt;0,"Overdue",IF(F345&gt;0,"Partial","Pending")))</f>
        <v/>
      </c>
      <c r="P345" s="54">
        <f>N345&gt;0</f>
        <v/>
      </c>
      <c r="Q345" s="60">
        <f>IF(P345,500,0)</f>
        <v/>
      </c>
      <c r="R345" s="60">
        <f>G345+Q345</f>
        <v/>
      </c>
      <c r="S345" s="61" t="n">
        <v>46266.45833333334</v>
      </c>
    </row>
    <row r="346" ht="15" customHeight="1" s="39">
      <c r="A346" s="54" t="inlineStr">
        <is>
          <t>STU0345</t>
        </is>
      </c>
      <c r="B346" s="55">
        <f>VLOOKUP(A346,Marks!$A$2:$B$1001,2,FALSE())</f>
        <v/>
      </c>
      <c r="C346" s="54">
        <f>VLOOKUP(A346,Marks!$A$2:$C$1001,3,FALSE())</f>
        <v/>
      </c>
      <c r="D346" s="54">
        <f>VLOOKUP(A346,Marks!$A$2:$D$1001,4,FALSE())</f>
        <v/>
      </c>
      <c r="E346" s="60" t="n">
        <v>37500</v>
      </c>
      <c r="F346" s="60" t="n">
        <v>9400</v>
      </c>
      <c r="G346" s="60">
        <f>E346-F346</f>
        <v/>
      </c>
      <c r="H346" s="59" t="n">
        <v>0.1</v>
      </c>
      <c r="I346" s="54">
        <f>H346&gt;=0.2</f>
        <v/>
      </c>
      <c r="J346" s="54" t="inlineStr">
        <is>
          <t>Online Transfer</t>
        </is>
      </c>
      <c r="K346" s="57" t="n">
        <v>46148</v>
      </c>
      <c r="L346" s="58" t="n">
        <v>0.40625</v>
      </c>
      <c r="M346" s="57" t="n">
        <v>46127</v>
      </c>
      <c r="N346" s="54">
        <f>IF(AND(G346&gt;0,TODAY()&gt;M346),TODAY()-M346,0)</f>
        <v/>
      </c>
      <c r="O346" s="54">
        <f>IF(G346&lt;=0,"Paid",IF(N346&gt;0,"Overdue",IF(F346&gt;0,"Partial","Pending")))</f>
        <v/>
      </c>
      <c r="P346" s="54">
        <f>N346&gt;0</f>
        <v/>
      </c>
      <c r="Q346" s="60">
        <f>IF(P346,500,0)</f>
        <v/>
      </c>
      <c r="R346" s="60">
        <f>G346+Q346</f>
        <v/>
      </c>
      <c r="S346" s="61" t="n">
        <v>46254.625</v>
      </c>
    </row>
    <row r="347" ht="15" customHeight="1" s="39">
      <c r="A347" s="54" t="inlineStr">
        <is>
          <t>STU0346</t>
        </is>
      </c>
      <c r="B347" s="55">
        <f>VLOOKUP(A347,Marks!$A$2:$B$1001,2,FALSE())</f>
        <v/>
      </c>
      <c r="C347" s="54">
        <f>VLOOKUP(A347,Marks!$A$2:$C$1001,3,FALSE())</f>
        <v/>
      </c>
      <c r="D347" s="54">
        <f>VLOOKUP(A347,Marks!$A$2:$D$1001,4,FALSE())</f>
        <v/>
      </c>
      <c r="E347" s="60" t="n">
        <v>25000</v>
      </c>
      <c r="F347" s="60" t="n">
        <v>18800</v>
      </c>
      <c r="G347" s="60">
        <f>E347-F347</f>
        <v/>
      </c>
      <c r="H347" s="59" t="n">
        <v>0.25</v>
      </c>
      <c r="I347" s="54">
        <f>H347&gt;=0.2</f>
        <v/>
      </c>
      <c r="J347" s="54" t="inlineStr">
        <is>
          <t>Debit Card</t>
        </is>
      </c>
      <c r="K347" s="57" t="n">
        <v>46197</v>
      </c>
      <c r="L347" s="58" t="n">
        <v>0.3854166666666667</v>
      </c>
      <c r="M347" s="57" t="n">
        <v>46218</v>
      </c>
      <c r="N347" s="54">
        <f>IF(AND(G347&gt;0,TODAY()&gt;M347),TODAY()-M347,0)</f>
        <v/>
      </c>
      <c r="O347" s="54">
        <f>IF(G347&lt;=0,"Paid",IF(N347&gt;0,"Overdue",IF(F347&gt;0,"Partial","Pending")))</f>
        <v/>
      </c>
      <c r="P347" s="54">
        <f>N347&gt;0</f>
        <v/>
      </c>
      <c r="Q347" s="60">
        <f>IF(P347,500,0)</f>
        <v/>
      </c>
      <c r="R347" s="60">
        <f>G347+Q347</f>
        <v/>
      </c>
      <c r="S347" s="61" t="n">
        <v>46245.77083333334</v>
      </c>
    </row>
    <row r="348" ht="15" customHeight="1" s="39">
      <c r="A348" s="54" t="inlineStr">
        <is>
          <t>STU0347</t>
        </is>
      </c>
      <c r="B348" s="55">
        <f>VLOOKUP(A348,Marks!$A$2:$B$1001,2,FALSE())</f>
        <v/>
      </c>
      <c r="C348" s="54">
        <f>VLOOKUP(A348,Marks!$A$2:$C$1001,3,FALSE())</f>
        <v/>
      </c>
      <c r="D348" s="54">
        <f>VLOOKUP(A348,Marks!$A$2:$D$1001,4,FALSE())</f>
        <v/>
      </c>
      <c r="E348" s="60" t="n">
        <v>32500</v>
      </c>
      <c r="F348" s="60" t="n">
        <v>32500</v>
      </c>
      <c r="G348" s="60">
        <f>E348-F348</f>
        <v/>
      </c>
      <c r="H348" s="59" t="n">
        <v>0</v>
      </c>
      <c r="I348" s="54">
        <f>H348&gt;=0.2</f>
        <v/>
      </c>
      <c r="J348" s="54" t="inlineStr">
        <is>
          <t>Cheque</t>
        </is>
      </c>
      <c r="K348" s="57" t="n">
        <v>46130</v>
      </c>
      <c r="L348" s="58" t="n">
        <v>0.5625</v>
      </c>
      <c r="M348" s="57" t="n">
        <v>46310</v>
      </c>
      <c r="N348" s="54">
        <f>IF(AND(G348&gt;0,TODAY()&gt;M348),TODAY()-M348,0)</f>
        <v/>
      </c>
      <c r="O348" s="54">
        <f>IF(G348&lt;=0,"Paid",IF(N348&gt;0,"Overdue",IF(F348&gt;0,"Partial","Pending")))</f>
        <v/>
      </c>
      <c r="P348" s="54">
        <f>N348&gt;0</f>
        <v/>
      </c>
      <c r="Q348" s="60">
        <f>IF(P348,500,0)</f>
        <v/>
      </c>
      <c r="R348" s="60">
        <f>G348+Q348</f>
        <v/>
      </c>
      <c r="S348" s="61" t="n"/>
    </row>
    <row r="349" ht="15" customHeight="1" s="39">
      <c r="A349" s="54" t="inlineStr">
        <is>
          <t>STU0348</t>
        </is>
      </c>
      <c r="B349" s="55">
        <f>VLOOKUP(A349,Marks!$A$2:$B$1001,2,FALSE())</f>
        <v/>
      </c>
      <c r="C349" s="54">
        <f>VLOOKUP(A349,Marks!$A$2:$C$1001,3,FALSE())</f>
        <v/>
      </c>
      <c r="D349" s="54">
        <f>VLOOKUP(A349,Marks!$A$2:$D$1001,4,FALSE())</f>
        <v/>
      </c>
      <c r="E349" s="60" t="n">
        <v>16500</v>
      </c>
      <c r="F349" s="60" t="n">
        <v>16500</v>
      </c>
      <c r="G349" s="60">
        <f>E349-F349</f>
        <v/>
      </c>
      <c r="H349" s="59" t="n">
        <v>0.15</v>
      </c>
      <c r="I349" s="54">
        <f>H349&gt;=0.2</f>
        <v/>
      </c>
      <c r="J349" s="54" t="inlineStr">
        <is>
          <t>Debit Card</t>
        </is>
      </c>
      <c r="K349" s="57" t="n">
        <v>46219</v>
      </c>
      <c r="L349" s="58" t="n">
        <v>0.46875</v>
      </c>
      <c r="M349" s="57" t="n">
        <v>46310</v>
      </c>
      <c r="N349" s="54">
        <f>IF(AND(G349&gt;0,TODAY()&gt;M349),TODAY()-M349,0)</f>
        <v/>
      </c>
      <c r="O349" s="54">
        <f>IF(G349&lt;=0,"Paid",IF(N349&gt;0,"Overdue",IF(F349&gt;0,"Partial","Pending")))</f>
        <v/>
      </c>
      <c r="P349" s="54">
        <f>N349&gt;0</f>
        <v/>
      </c>
      <c r="Q349" s="60">
        <f>IF(P349,500,0)</f>
        <v/>
      </c>
      <c r="R349" s="60">
        <f>G349+Q349</f>
        <v/>
      </c>
      <c r="S349" s="61" t="n"/>
    </row>
    <row r="350" ht="15" customHeight="1" s="39">
      <c r="A350" s="54" t="inlineStr">
        <is>
          <t>STU0349</t>
        </is>
      </c>
      <c r="B350" s="55">
        <f>VLOOKUP(A350,Marks!$A$2:$B$1001,2,FALSE())</f>
        <v/>
      </c>
      <c r="C350" s="54">
        <f>VLOOKUP(A350,Marks!$A$2:$C$1001,3,FALSE())</f>
        <v/>
      </c>
      <c r="D350" s="54">
        <f>VLOOKUP(A350,Marks!$A$2:$D$1001,4,FALSE())</f>
        <v/>
      </c>
      <c r="E350" s="60" t="n">
        <v>26000</v>
      </c>
      <c r="F350" s="60" t="n">
        <v>26000</v>
      </c>
      <c r="G350" s="60">
        <f>E350-F350</f>
        <v/>
      </c>
      <c r="H350" s="59" t="n">
        <v>0</v>
      </c>
      <c r="I350" s="54">
        <f>H350&gt;=0.2</f>
        <v/>
      </c>
      <c r="J350" s="54" t="inlineStr">
        <is>
          <t>Cheque</t>
        </is>
      </c>
      <c r="K350" s="57" t="n">
        <v>46122</v>
      </c>
      <c r="L350" s="58" t="n">
        <v>0.34375</v>
      </c>
      <c r="M350" s="57" t="n">
        <v>46402</v>
      </c>
      <c r="N350" s="54">
        <f>IF(AND(G350&gt;0,TODAY()&gt;M350),TODAY()-M350,0)</f>
        <v/>
      </c>
      <c r="O350" s="54">
        <f>IF(G350&lt;=0,"Paid",IF(N350&gt;0,"Overdue",IF(F350&gt;0,"Partial","Pending")))</f>
        <v/>
      </c>
      <c r="P350" s="54">
        <f>N350&gt;0</f>
        <v/>
      </c>
      <c r="Q350" s="60">
        <f>IF(P350,500,0)</f>
        <v/>
      </c>
      <c r="R350" s="60">
        <f>G350+Q350</f>
        <v/>
      </c>
      <c r="S350" s="61" t="n"/>
    </row>
    <row r="351" ht="15" customHeight="1" s="39">
      <c r="A351" s="54" t="inlineStr">
        <is>
          <t>STU0350</t>
        </is>
      </c>
      <c r="B351" s="55">
        <f>VLOOKUP(A351,Marks!$A$2:$B$1001,2,FALSE())</f>
        <v/>
      </c>
      <c r="C351" s="54">
        <f>VLOOKUP(A351,Marks!$A$2:$C$1001,3,FALSE())</f>
        <v/>
      </c>
      <c r="D351" s="54">
        <f>VLOOKUP(A351,Marks!$A$2:$D$1001,4,FALSE())</f>
        <v/>
      </c>
      <c r="E351" s="60" t="n">
        <v>17500</v>
      </c>
      <c r="F351" s="60" t="n">
        <v>17500</v>
      </c>
      <c r="G351" s="60">
        <f>E351-F351</f>
        <v/>
      </c>
      <c r="H351" s="59" t="n">
        <v>0</v>
      </c>
      <c r="I351" s="54">
        <f>H351&gt;=0.2</f>
        <v/>
      </c>
      <c r="J351" s="54" t="inlineStr">
        <is>
          <t>Cheque</t>
        </is>
      </c>
      <c r="K351" s="57" t="n">
        <v>46116</v>
      </c>
      <c r="L351" s="58" t="n">
        <v>0.5520833333333334</v>
      </c>
      <c r="M351" s="57" t="n">
        <v>46127</v>
      </c>
      <c r="N351" s="54">
        <f>IF(AND(G351&gt;0,TODAY()&gt;M351),TODAY()-M351,0)</f>
        <v/>
      </c>
      <c r="O351" s="54">
        <f>IF(G351&lt;=0,"Paid",IF(N351&gt;0,"Overdue",IF(F351&gt;0,"Partial","Pending")))</f>
        <v/>
      </c>
      <c r="P351" s="54">
        <f>N351&gt;0</f>
        <v/>
      </c>
      <c r="Q351" s="60">
        <f>IF(P351,500,0)</f>
        <v/>
      </c>
      <c r="R351" s="60">
        <f>G351+Q351</f>
        <v/>
      </c>
      <c r="S351" s="61" t="n"/>
    </row>
    <row r="352" ht="15" customHeight="1" s="39">
      <c r="A352" s="54" t="inlineStr">
        <is>
          <t>STU0351</t>
        </is>
      </c>
      <c r="B352" s="55">
        <f>VLOOKUP(A352,Marks!$A$2:$B$1001,2,FALSE())</f>
        <v/>
      </c>
      <c r="C352" s="54">
        <f>VLOOKUP(A352,Marks!$A$2:$C$1001,3,FALSE())</f>
        <v/>
      </c>
      <c r="D352" s="54">
        <f>VLOOKUP(A352,Marks!$A$2:$D$1001,4,FALSE())</f>
        <v/>
      </c>
      <c r="E352" s="60" t="n">
        <v>13500</v>
      </c>
      <c r="F352" s="60" t="n">
        <v>13500</v>
      </c>
      <c r="G352" s="60">
        <f>E352-F352</f>
        <v/>
      </c>
      <c r="H352" s="59" t="n">
        <v>0.2</v>
      </c>
      <c r="I352" s="54">
        <f>H352&gt;=0.2</f>
        <v/>
      </c>
      <c r="J352" s="54" t="inlineStr">
        <is>
          <t>Online Transfer</t>
        </is>
      </c>
      <c r="K352" s="57" t="n">
        <v>46176</v>
      </c>
      <c r="L352" s="58" t="n">
        <v>0.4791666666666667</v>
      </c>
      <c r="M352" s="57" t="n">
        <v>46127</v>
      </c>
      <c r="N352" s="54">
        <f>IF(AND(G352&gt;0,TODAY()&gt;M352),TODAY()-M352,0)</f>
        <v/>
      </c>
      <c r="O352" s="54">
        <f>IF(G352&lt;=0,"Paid",IF(N352&gt;0,"Overdue",IF(F352&gt;0,"Partial","Pending")))</f>
        <v/>
      </c>
      <c r="P352" s="54">
        <f>N352&gt;0</f>
        <v/>
      </c>
      <c r="Q352" s="60">
        <f>IF(P352,500,0)</f>
        <v/>
      </c>
      <c r="R352" s="60">
        <f>G352+Q352</f>
        <v/>
      </c>
      <c r="S352" s="61" t="n"/>
    </row>
    <row r="353" ht="15" customHeight="1" s="39">
      <c r="A353" s="54" t="inlineStr">
        <is>
          <t>STU0352</t>
        </is>
      </c>
      <c r="B353" s="55">
        <f>VLOOKUP(A353,Marks!$A$2:$B$1001,2,FALSE())</f>
        <v/>
      </c>
      <c r="C353" s="54">
        <f>VLOOKUP(A353,Marks!$A$2:$C$1001,3,FALSE())</f>
        <v/>
      </c>
      <c r="D353" s="54">
        <f>VLOOKUP(A353,Marks!$A$2:$D$1001,4,FALSE())</f>
        <v/>
      </c>
      <c r="E353" s="60" t="n">
        <v>39000</v>
      </c>
      <c r="F353" s="60" t="n">
        <v>39000</v>
      </c>
      <c r="G353" s="60">
        <f>E353-F353</f>
        <v/>
      </c>
      <c r="H353" s="59" t="n">
        <v>0.2</v>
      </c>
      <c r="I353" s="54">
        <f>H353&gt;=0.2</f>
        <v/>
      </c>
      <c r="J353" s="54" t="inlineStr">
        <is>
          <t>UPI</t>
        </is>
      </c>
      <c r="K353" s="57" t="n">
        <v>46229</v>
      </c>
      <c r="L353" s="58" t="n">
        <v>0.7291666666666666</v>
      </c>
      <c r="M353" s="57" t="n">
        <v>46218</v>
      </c>
      <c r="N353" s="54">
        <f>IF(AND(G353&gt;0,TODAY()&gt;M353),TODAY()-M353,0)</f>
        <v/>
      </c>
      <c r="O353" s="54">
        <f>IF(G353&lt;=0,"Paid",IF(N353&gt;0,"Overdue",IF(F353&gt;0,"Partial","Pending")))</f>
        <v/>
      </c>
      <c r="P353" s="54">
        <f>N353&gt;0</f>
        <v/>
      </c>
      <c r="Q353" s="60">
        <f>IF(P353,500,0)</f>
        <v/>
      </c>
      <c r="R353" s="60">
        <f>G353+Q353</f>
        <v/>
      </c>
      <c r="S353" s="61" t="n"/>
    </row>
    <row r="354" ht="15" customHeight="1" s="39">
      <c r="A354" s="54" t="inlineStr">
        <is>
          <t>STU0353</t>
        </is>
      </c>
      <c r="B354" s="55">
        <f>VLOOKUP(A354,Marks!$A$2:$B$1001,2,FALSE())</f>
        <v/>
      </c>
      <c r="C354" s="54">
        <f>VLOOKUP(A354,Marks!$A$2:$C$1001,3,FALSE())</f>
        <v/>
      </c>
      <c r="D354" s="54">
        <f>VLOOKUP(A354,Marks!$A$2:$D$1001,4,FALSE())</f>
        <v/>
      </c>
      <c r="E354" s="60" t="n">
        <v>33500</v>
      </c>
      <c r="F354" s="60" t="n">
        <v>33500</v>
      </c>
      <c r="G354" s="60">
        <f>E354-F354</f>
        <v/>
      </c>
      <c r="H354" s="59" t="n">
        <v>0.15</v>
      </c>
      <c r="I354" s="54">
        <f>H354&gt;=0.2</f>
        <v/>
      </c>
      <c r="J354" s="54" t="inlineStr">
        <is>
          <t>Online Transfer</t>
        </is>
      </c>
      <c r="K354" s="57" t="n">
        <v>46224</v>
      </c>
      <c r="L354" s="58" t="n">
        <v>0.6666666666666666</v>
      </c>
      <c r="M354" s="57" t="n">
        <v>46402</v>
      </c>
      <c r="N354" s="54">
        <f>IF(AND(G354&gt;0,TODAY()&gt;M354),TODAY()-M354,0)</f>
        <v/>
      </c>
      <c r="O354" s="54">
        <f>IF(G354&lt;=0,"Paid",IF(N354&gt;0,"Overdue",IF(F354&gt;0,"Partial","Pending")))</f>
        <v/>
      </c>
      <c r="P354" s="54">
        <f>N354&gt;0</f>
        <v/>
      </c>
      <c r="Q354" s="60">
        <f>IF(P354,500,0)</f>
        <v/>
      </c>
      <c r="R354" s="60">
        <f>G354+Q354</f>
        <v/>
      </c>
      <c r="S354" s="61" t="n"/>
    </row>
    <row r="355" ht="15" customHeight="1" s="39">
      <c r="A355" s="54" t="inlineStr">
        <is>
          <t>STU0354</t>
        </is>
      </c>
      <c r="B355" s="55">
        <f>VLOOKUP(A355,Marks!$A$2:$B$1001,2,FALSE())</f>
        <v/>
      </c>
      <c r="C355" s="54">
        <f>VLOOKUP(A355,Marks!$A$2:$C$1001,3,FALSE())</f>
        <v/>
      </c>
      <c r="D355" s="54">
        <f>VLOOKUP(A355,Marks!$A$2:$D$1001,4,FALSE())</f>
        <v/>
      </c>
      <c r="E355" s="60" t="n">
        <v>37000</v>
      </c>
      <c r="F355" s="60" t="n">
        <v>27800</v>
      </c>
      <c r="G355" s="60">
        <f>E355-F355</f>
        <v/>
      </c>
      <c r="H355" s="59" t="n">
        <v>0.25</v>
      </c>
      <c r="I355" s="54">
        <f>H355&gt;=0.2</f>
        <v/>
      </c>
      <c r="J355" s="54" t="inlineStr">
        <is>
          <t>UPI</t>
        </is>
      </c>
      <c r="K355" s="57" t="n">
        <v>46147</v>
      </c>
      <c r="L355" s="58" t="n">
        <v>0.5</v>
      </c>
      <c r="M355" s="57" t="n">
        <v>46310</v>
      </c>
      <c r="N355" s="54">
        <f>IF(AND(G355&gt;0,TODAY()&gt;M355),TODAY()-M355,0)</f>
        <v/>
      </c>
      <c r="O355" s="54">
        <f>IF(G355&lt;=0,"Paid",IF(N355&gt;0,"Overdue",IF(F355&gt;0,"Partial","Pending")))</f>
        <v/>
      </c>
      <c r="P355" s="54">
        <f>N355&gt;0</f>
        <v/>
      </c>
      <c r="Q355" s="60">
        <f>IF(P355,500,0)</f>
        <v/>
      </c>
      <c r="R355" s="60">
        <f>G355+Q355</f>
        <v/>
      </c>
      <c r="S355" s="61" t="n">
        <v>46241.58333333334</v>
      </c>
    </row>
    <row r="356" ht="15" customHeight="1" s="39">
      <c r="A356" s="54" t="inlineStr">
        <is>
          <t>STU0355</t>
        </is>
      </c>
      <c r="B356" s="55">
        <f>VLOOKUP(A356,Marks!$A$2:$B$1001,2,FALSE())</f>
        <v/>
      </c>
      <c r="C356" s="54">
        <f>VLOOKUP(A356,Marks!$A$2:$C$1001,3,FALSE())</f>
        <v/>
      </c>
      <c r="D356" s="54">
        <f>VLOOKUP(A356,Marks!$A$2:$D$1001,4,FALSE())</f>
        <v/>
      </c>
      <c r="E356" s="60" t="n">
        <v>18500</v>
      </c>
      <c r="F356" s="60" t="n">
        <v>4600</v>
      </c>
      <c r="G356" s="60">
        <f>E356-F356</f>
        <v/>
      </c>
      <c r="H356" s="59" t="n">
        <v>0.25</v>
      </c>
      <c r="I356" s="54">
        <f>H356&gt;=0.2</f>
        <v/>
      </c>
      <c r="J356" s="54" t="inlineStr">
        <is>
          <t>Cheque</t>
        </is>
      </c>
      <c r="K356" s="57" t="n">
        <v>46196</v>
      </c>
      <c r="L356" s="58" t="n">
        <v>0.3333333333333333</v>
      </c>
      <c r="M356" s="57" t="n">
        <v>46310</v>
      </c>
      <c r="N356" s="54">
        <f>IF(AND(G356&gt;0,TODAY()&gt;M356),TODAY()-M356,0)</f>
        <v/>
      </c>
      <c r="O356" s="54">
        <f>IF(G356&lt;=0,"Paid",IF(N356&gt;0,"Overdue",IF(F356&gt;0,"Partial","Pending")))</f>
        <v/>
      </c>
      <c r="P356" s="54">
        <f>N356&gt;0</f>
        <v/>
      </c>
      <c r="Q356" s="60">
        <f>IF(P356,500,0)</f>
        <v/>
      </c>
      <c r="R356" s="60">
        <f>G356+Q356</f>
        <v/>
      </c>
      <c r="S356" s="61" t="n">
        <v>46264.69791666666</v>
      </c>
    </row>
    <row r="357" ht="15" customHeight="1" s="39">
      <c r="A357" s="54" t="inlineStr">
        <is>
          <t>STU0356</t>
        </is>
      </c>
      <c r="B357" s="55">
        <f>VLOOKUP(A357,Marks!$A$2:$B$1001,2,FALSE())</f>
        <v/>
      </c>
      <c r="C357" s="54">
        <f>VLOOKUP(A357,Marks!$A$2:$C$1001,3,FALSE())</f>
        <v/>
      </c>
      <c r="D357" s="54">
        <f>VLOOKUP(A357,Marks!$A$2:$D$1001,4,FALSE())</f>
        <v/>
      </c>
      <c r="E357" s="60" t="n">
        <v>43000</v>
      </c>
      <c r="F357" s="60" t="n">
        <v>10800</v>
      </c>
      <c r="G357" s="60">
        <f>E357-F357</f>
        <v/>
      </c>
      <c r="H357" s="59" t="n">
        <v>0.25</v>
      </c>
      <c r="I357" s="54">
        <f>H357&gt;=0.2</f>
        <v/>
      </c>
      <c r="J357" s="54" t="inlineStr">
        <is>
          <t>Debit Card</t>
        </is>
      </c>
      <c r="K357" s="57" t="n">
        <v>46220</v>
      </c>
      <c r="L357" s="58" t="n">
        <v>0.3333333333333333</v>
      </c>
      <c r="M357" s="57" t="n">
        <v>46402</v>
      </c>
      <c r="N357" s="54">
        <f>IF(AND(G357&gt;0,TODAY()&gt;M357),TODAY()-M357,0)</f>
        <v/>
      </c>
      <c r="O357" s="54">
        <f>IF(G357&lt;=0,"Paid",IF(N357&gt;0,"Overdue",IF(F357&gt;0,"Partial","Pending")))</f>
        <v/>
      </c>
      <c r="P357" s="54">
        <f>N357&gt;0</f>
        <v/>
      </c>
      <c r="Q357" s="60">
        <f>IF(P357,500,0)</f>
        <v/>
      </c>
      <c r="R357" s="60">
        <f>G357+Q357</f>
        <v/>
      </c>
      <c r="S357" s="61" t="n">
        <v>46261.65625</v>
      </c>
    </row>
    <row r="358" ht="15" customHeight="1" s="39">
      <c r="A358" s="54" t="inlineStr">
        <is>
          <t>STU0357</t>
        </is>
      </c>
      <c r="B358" s="55">
        <f>VLOOKUP(A358,Marks!$A$2:$B$1001,2,FALSE())</f>
        <v/>
      </c>
      <c r="C358" s="54">
        <f>VLOOKUP(A358,Marks!$A$2:$C$1001,3,FALSE())</f>
        <v/>
      </c>
      <c r="D358" s="54">
        <f>VLOOKUP(A358,Marks!$A$2:$D$1001,4,FALSE())</f>
        <v/>
      </c>
      <c r="E358" s="60" t="n">
        <v>32000</v>
      </c>
      <c r="F358" s="60" t="n">
        <v>16000</v>
      </c>
      <c r="G358" s="60">
        <f>E358-F358</f>
        <v/>
      </c>
      <c r="H358" s="59" t="n">
        <v>0.2</v>
      </c>
      <c r="I358" s="54">
        <f>H358&gt;=0.2</f>
        <v/>
      </c>
      <c r="J358" s="54" t="inlineStr">
        <is>
          <t>UPI</t>
        </is>
      </c>
      <c r="K358" s="57" t="n">
        <v>46201</v>
      </c>
      <c r="L358" s="58" t="n">
        <v>0.65625</v>
      </c>
      <c r="M358" s="57" t="n">
        <v>46127</v>
      </c>
      <c r="N358" s="54">
        <f>IF(AND(G358&gt;0,TODAY()&gt;M358),TODAY()-M358,0)</f>
        <v/>
      </c>
      <c r="O358" s="54">
        <f>IF(G358&lt;=0,"Paid",IF(N358&gt;0,"Overdue",IF(F358&gt;0,"Partial","Pending")))</f>
        <v/>
      </c>
      <c r="P358" s="54">
        <f>N358&gt;0</f>
        <v/>
      </c>
      <c r="Q358" s="60">
        <f>IF(P358,500,0)</f>
        <v/>
      </c>
      <c r="R358" s="60">
        <f>G358+Q358</f>
        <v/>
      </c>
      <c r="S358" s="61" t="n">
        <v>46253.55208333334</v>
      </c>
    </row>
    <row r="359" ht="15" customHeight="1" s="39">
      <c r="A359" s="54" t="inlineStr">
        <is>
          <t>STU0358</t>
        </is>
      </c>
      <c r="B359" s="55">
        <f>VLOOKUP(A359,Marks!$A$2:$B$1001,2,FALSE())</f>
        <v/>
      </c>
      <c r="C359" s="54">
        <f>VLOOKUP(A359,Marks!$A$2:$C$1001,3,FALSE())</f>
        <v/>
      </c>
      <c r="D359" s="54">
        <f>VLOOKUP(A359,Marks!$A$2:$D$1001,4,FALSE())</f>
        <v/>
      </c>
      <c r="E359" s="60" t="n">
        <v>24000</v>
      </c>
      <c r="F359" s="60" t="n">
        <v>24000</v>
      </c>
      <c r="G359" s="60">
        <f>E359-F359</f>
        <v/>
      </c>
      <c r="H359" s="59" t="n">
        <v>0.25</v>
      </c>
      <c r="I359" s="54">
        <f>H359&gt;=0.2</f>
        <v/>
      </c>
      <c r="J359" s="54" t="inlineStr">
        <is>
          <t>Cash</t>
        </is>
      </c>
      <c r="K359" s="57" t="n">
        <v>46203</v>
      </c>
      <c r="L359" s="58" t="n">
        <v>0.71875</v>
      </c>
      <c r="M359" s="57" t="n">
        <v>46310</v>
      </c>
      <c r="N359" s="54">
        <f>IF(AND(G359&gt;0,TODAY()&gt;M359),TODAY()-M359,0)</f>
        <v/>
      </c>
      <c r="O359" s="54">
        <f>IF(G359&lt;=0,"Paid",IF(N359&gt;0,"Overdue",IF(F359&gt;0,"Partial","Pending")))</f>
        <v/>
      </c>
      <c r="P359" s="54">
        <f>N359&gt;0</f>
        <v/>
      </c>
      <c r="Q359" s="60">
        <f>IF(P359,500,0)</f>
        <v/>
      </c>
      <c r="R359" s="60">
        <f>G359+Q359</f>
        <v/>
      </c>
      <c r="S359" s="61" t="n"/>
    </row>
    <row r="360" ht="15" customHeight="1" s="39">
      <c r="A360" s="54" t="inlineStr">
        <is>
          <t>STU0359</t>
        </is>
      </c>
      <c r="B360" s="55">
        <f>VLOOKUP(A360,Marks!$A$2:$B$1001,2,FALSE())</f>
        <v/>
      </c>
      <c r="C360" s="54">
        <f>VLOOKUP(A360,Marks!$A$2:$C$1001,3,FALSE())</f>
        <v/>
      </c>
      <c r="D360" s="54">
        <f>VLOOKUP(A360,Marks!$A$2:$D$1001,4,FALSE())</f>
        <v/>
      </c>
      <c r="E360" s="60" t="n">
        <v>41500</v>
      </c>
      <c r="F360" s="60" t="n">
        <v>0</v>
      </c>
      <c r="G360" s="60">
        <f>E360-F360</f>
        <v/>
      </c>
      <c r="H360" s="59" t="n">
        <v>0</v>
      </c>
      <c r="I360" s="54">
        <f>H360&gt;=0.2</f>
        <v/>
      </c>
      <c r="J360" s="54" t="inlineStr">
        <is>
          <t>Debit Card</t>
        </is>
      </c>
      <c r="K360" s="57" t="n"/>
      <c r="L360" s="58" t="n"/>
      <c r="M360" s="57" t="n">
        <v>46402</v>
      </c>
      <c r="N360" s="54">
        <f>IF(AND(G360&gt;0,TODAY()&gt;M360),TODAY()-M360,0)</f>
        <v/>
      </c>
      <c r="O360" s="54">
        <f>IF(G360&lt;=0,"Paid",IF(N360&gt;0,"Overdue",IF(F360&gt;0,"Partial","Pending")))</f>
        <v/>
      </c>
      <c r="P360" s="54">
        <f>N360&gt;0</f>
        <v/>
      </c>
      <c r="Q360" s="60">
        <f>IF(P360,500,0)</f>
        <v/>
      </c>
      <c r="R360" s="60">
        <f>G360+Q360</f>
        <v/>
      </c>
      <c r="S360" s="61" t="n">
        <v>46238.375</v>
      </c>
    </row>
    <row r="361" ht="15" customHeight="1" s="39">
      <c r="A361" s="54" t="inlineStr">
        <is>
          <t>STU0360</t>
        </is>
      </c>
      <c r="B361" s="55">
        <f>VLOOKUP(A361,Marks!$A$2:$B$1001,2,FALSE())</f>
        <v/>
      </c>
      <c r="C361" s="54">
        <f>VLOOKUP(A361,Marks!$A$2:$C$1001,3,FALSE())</f>
        <v/>
      </c>
      <c r="D361" s="54">
        <f>VLOOKUP(A361,Marks!$A$2:$D$1001,4,FALSE())</f>
        <v/>
      </c>
      <c r="E361" s="60" t="n">
        <v>15000</v>
      </c>
      <c r="F361" s="60" t="n">
        <v>15000</v>
      </c>
      <c r="G361" s="60">
        <f>E361-F361</f>
        <v/>
      </c>
      <c r="H361" s="59" t="n">
        <v>0.25</v>
      </c>
      <c r="I361" s="54">
        <f>H361&gt;=0.2</f>
        <v/>
      </c>
      <c r="J361" s="54" t="inlineStr">
        <is>
          <t>UPI</t>
        </is>
      </c>
      <c r="K361" s="57" t="n">
        <v>46255</v>
      </c>
      <c r="L361" s="58" t="n">
        <v>0.6770833333333334</v>
      </c>
      <c r="M361" s="57" t="n">
        <v>46402</v>
      </c>
      <c r="N361" s="54">
        <f>IF(AND(G361&gt;0,TODAY()&gt;M361),TODAY()-M361,0)</f>
        <v/>
      </c>
      <c r="O361" s="54">
        <f>IF(G361&lt;=0,"Paid",IF(N361&gt;0,"Overdue",IF(F361&gt;0,"Partial","Pending")))</f>
        <v/>
      </c>
      <c r="P361" s="54">
        <f>N361&gt;0</f>
        <v/>
      </c>
      <c r="Q361" s="60">
        <f>IF(P361,500,0)</f>
        <v/>
      </c>
      <c r="R361" s="60">
        <f>G361+Q361</f>
        <v/>
      </c>
      <c r="S361" s="61" t="n"/>
    </row>
    <row r="362" ht="15" customHeight="1" s="39">
      <c r="A362" s="54" t="inlineStr">
        <is>
          <t>STU0361</t>
        </is>
      </c>
      <c r="B362" s="55">
        <f>VLOOKUP(A362,Marks!$A$2:$B$1001,2,FALSE())</f>
        <v/>
      </c>
      <c r="C362" s="54">
        <f>VLOOKUP(A362,Marks!$A$2:$C$1001,3,FALSE())</f>
        <v/>
      </c>
      <c r="D362" s="54">
        <f>VLOOKUP(A362,Marks!$A$2:$D$1001,4,FALSE())</f>
        <v/>
      </c>
      <c r="E362" s="60" t="n">
        <v>28000</v>
      </c>
      <c r="F362" s="60" t="n">
        <v>28000</v>
      </c>
      <c r="G362" s="60">
        <f>E362-F362</f>
        <v/>
      </c>
      <c r="H362" s="59" t="n">
        <v>0.05</v>
      </c>
      <c r="I362" s="54">
        <f>H362&gt;=0.2</f>
        <v/>
      </c>
      <c r="J362" s="54" t="inlineStr">
        <is>
          <t>UPI</t>
        </is>
      </c>
      <c r="K362" s="57" t="n">
        <v>46260</v>
      </c>
      <c r="L362" s="58" t="n">
        <v>0.3645833333333333</v>
      </c>
      <c r="M362" s="57" t="n">
        <v>46310</v>
      </c>
      <c r="N362" s="54">
        <f>IF(AND(G362&gt;0,TODAY()&gt;M362),TODAY()-M362,0)</f>
        <v/>
      </c>
      <c r="O362" s="54">
        <f>IF(G362&lt;=0,"Paid",IF(N362&gt;0,"Overdue",IF(F362&gt;0,"Partial","Pending")))</f>
        <v/>
      </c>
      <c r="P362" s="54">
        <f>N362&gt;0</f>
        <v/>
      </c>
      <c r="Q362" s="60">
        <f>IF(P362,500,0)</f>
        <v/>
      </c>
      <c r="R362" s="60">
        <f>G362+Q362</f>
        <v/>
      </c>
      <c r="S362" s="61" t="n"/>
    </row>
    <row r="363" ht="15" customHeight="1" s="39">
      <c r="A363" s="54" t="inlineStr">
        <is>
          <t>STU0362</t>
        </is>
      </c>
      <c r="B363" s="55">
        <f>VLOOKUP(A363,Marks!$A$2:$B$1001,2,FALSE())</f>
        <v/>
      </c>
      <c r="C363" s="54">
        <f>VLOOKUP(A363,Marks!$A$2:$C$1001,3,FALSE())</f>
        <v/>
      </c>
      <c r="D363" s="54">
        <f>VLOOKUP(A363,Marks!$A$2:$D$1001,4,FALSE())</f>
        <v/>
      </c>
      <c r="E363" s="60" t="n">
        <v>29000</v>
      </c>
      <c r="F363" s="60" t="n">
        <v>21800</v>
      </c>
      <c r="G363" s="60">
        <f>E363-F363</f>
        <v/>
      </c>
      <c r="H363" s="59" t="n">
        <v>0</v>
      </c>
      <c r="I363" s="54">
        <f>H363&gt;=0.2</f>
        <v/>
      </c>
      <c r="J363" s="54" t="inlineStr">
        <is>
          <t>Credit Card</t>
        </is>
      </c>
      <c r="K363" s="57" t="n">
        <v>46114</v>
      </c>
      <c r="L363" s="58" t="n">
        <v>0.7083333333333334</v>
      </c>
      <c r="M363" s="57" t="n">
        <v>46310</v>
      </c>
      <c r="N363" s="54">
        <f>IF(AND(G363&gt;0,TODAY()&gt;M363),TODAY()-M363,0)</f>
        <v/>
      </c>
      <c r="O363" s="54">
        <f>IF(G363&lt;=0,"Paid",IF(N363&gt;0,"Overdue",IF(F363&gt;0,"Partial","Pending")))</f>
        <v/>
      </c>
      <c r="P363" s="54">
        <f>N363&gt;0</f>
        <v/>
      </c>
      <c r="Q363" s="60">
        <f>IF(P363,500,0)</f>
        <v/>
      </c>
      <c r="R363" s="60">
        <f>G363+Q363</f>
        <v/>
      </c>
      <c r="S363" s="61" t="n">
        <v>46246.4375</v>
      </c>
    </row>
    <row r="364" ht="15" customHeight="1" s="39">
      <c r="A364" s="54" t="inlineStr">
        <is>
          <t>STU0363</t>
        </is>
      </c>
      <c r="B364" s="55">
        <f>VLOOKUP(A364,Marks!$A$2:$B$1001,2,FALSE())</f>
        <v/>
      </c>
      <c r="C364" s="54">
        <f>VLOOKUP(A364,Marks!$A$2:$C$1001,3,FALSE())</f>
        <v/>
      </c>
      <c r="D364" s="54">
        <f>VLOOKUP(A364,Marks!$A$2:$D$1001,4,FALSE())</f>
        <v/>
      </c>
      <c r="E364" s="60" t="n">
        <v>20000</v>
      </c>
      <c r="F364" s="60" t="n">
        <v>10000</v>
      </c>
      <c r="G364" s="60">
        <f>E364-F364</f>
        <v/>
      </c>
      <c r="H364" s="59" t="n">
        <v>0</v>
      </c>
      <c r="I364" s="54">
        <f>H364&gt;=0.2</f>
        <v/>
      </c>
      <c r="J364" s="54" t="inlineStr">
        <is>
          <t>Debit Card</t>
        </is>
      </c>
      <c r="K364" s="57" t="n">
        <v>46177</v>
      </c>
      <c r="L364" s="58" t="n">
        <v>0.625</v>
      </c>
      <c r="M364" s="57" t="n">
        <v>46402</v>
      </c>
      <c r="N364" s="54">
        <f>IF(AND(G364&gt;0,TODAY()&gt;M364),TODAY()-M364,0)</f>
        <v/>
      </c>
      <c r="O364" s="54">
        <f>IF(G364&lt;=0,"Paid",IF(N364&gt;0,"Overdue",IF(F364&gt;0,"Partial","Pending")))</f>
        <v/>
      </c>
      <c r="P364" s="54">
        <f>N364&gt;0</f>
        <v/>
      </c>
      <c r="Q364" s="60">
        <f>IF(P364,500,0)</f>
        <v/>
      </c>
      <c r="R364" s="60">
        <f>G364+Q364</f>
        <v/>
      </c>
      <c r="S364" s="61" t="n">
        <v>46263.55208333334</v>
      </c>
    </row>
    <row r="365" ht="15" customHeight="1" s="39">
      <c r="A365" s="54" t="inlineStr">
        <is>
          <t>STU0364</t>
        </is>
      </c>
      <c r="B365" s="55">
        <f>VLOOKUP(A365,Marks!$A$2:$B$1001,2,FALSE())</f>
        <v/>
      </c>
      <c r="C365" s="54">
        <f>VLOOKUP(A365,Marks!$A$2:$C$1001,3,FALSE())</f>
        <v/>
      </c>
      <c r="D365" s="54">
        <f>VLOOKUP(A365,Marks!$A$2:$D$1001,4,FALSE())</f>
        <v/>
      </c>
      <c r="E365" s="60" t="n">
        <v>40500</v>
      </c>
      <c r="F365" s="60" t="n">
        <v>0</v>
      </c>
      <c r="G365" s="60">
        <f>E365-F365</f>
        <v/>
      </c>
      <c r="H365" s="59" t="n">
        <v>0</v>
      </c>
      <c r="I365" s="54">
        <f>H365&gt;=0.2</f>
        <v/>
      </c>
      <c r="J365" s="54" t="inlineStr">
        <is>
          <t>Credit Card</t>
        </is>
      </c>
      <c r="K365" s="57" t="n"/>
      <c r="L365" s="58" t="n"/>
      <c r="M365" s="57" t="n">
        <v>46310</v>
      </c>
      <c r="N365" s="54">
        <f>IF(AND(G365&gt;0,TODAY()&gt;M365),TODAY()-M365,0)</f>
        <v/>
      </c>
      <c r="O365" s="54">
        <f>IF(G365&lt;=0,"Paid",IF(N365&gt;0,"Overdue",IF(F365&gt;0,"Partial","Pending")))</f>
        <v/>
      </c>
      <c r="P365" s="54">
        <f>N365&gt;0</f>
        <v/>
      </c>
      <c r="Q365" s="60">
        <f>IF(P365,500,0)</f>
        <v/>
      </c>
      <c r="R365" s="60">
        <f>G365+Q365</f>
        <v/>
      </c>
      <c r="S365" s="61" t="n">
        <v>46245.625</v>
      </c>
    </row>
    <row r="366" ht="15" customHeight="1" s="39">
      <c r="A366" s="54" t="inlineStr">
        <is>
          <t>STU0365</t>
        </is>
      </c>
      <c r="B366" s="55">
        <f>VLOOKUP(A366,Marks!$A$2:$B$1001,2,FALSE())</f>
        <v/>
      </c>
      <c r="C366" s="54">
        <f>VLOOKUP(A366,Marks!$A$2:$C$1001,3,FALSE())</f>
        <v/>
      </c>
      <c r="D366" s="54">
        <f>VLOOKUP(A366,Marks!$A$2:$D$1001,4,FALSE())</f>
        <v/>
      </c>
      <c r="E366" s="60" t="n">
        <v>16000</v>
      </c>
      <c r="F366" s="60" t="n">
        <v>4000</v>
      </c>
      <c r="G366" s="60">
        <f>E366-F366</f>
        <v/>
      </c>
      <c r="H366" s="59" t="n">
        <v>0.25</v>
      </c>
      <c r="I366" s="54">
        <f>H366&gt;=0.2</f>
        <v/>
      </c>
      <c r="J366" s="54" t="inlineStr">
        <is>
          <t>Cheque</t>
        </is>
      </c>
      <c r="K366" s="57" t="n">
        <v>46123</v>
      </c>
      <c r="L366" s="58" t="n">
        <v>0.5416666666666666</v>
      </c>
      <c r="M366" s="57" t="n">
        <v>46402</v>
      </c>
      <c r="N366" s="54">
        <f>IF(AND(G366&gt;0,TODAY()&gt;M366),TODAY()-M366,0)</f>
        <v/>
      </c>
      <c r="O366" s="54">
        <f>IF(G366&lt;=0,"Paid",IF(N366&gt;0,"Overdue",IF(F366&gt;0,"Partial","Pending")))</f>
        <v/>
      </c>
      <c r="P366" s="54">
        <f>N366&gt;0</f>
        <v/>
      </c>
      <c r="Q366" s="60">
        <f>IF(P366,500,0)</f>
        <v/>
      </c>
      <c r="R366" s="60">
        <f>G366+Q366</f>
        <v/>
      </c>
      <c r="S366" s="61" t="n">
        <v>46257.67708333334</v>
      </c>
    </row>
    <row r="367" ht="15" customHeight="1" s="39">
      <c r="A367" s="54" t="inlineStr">
        <is>
          <t>STU0366</t>
        </is>
      </c>
      <c r="B367" s="55">
        <f>VLOOKUP(A367,Marks!$A$2:$B$1001,2,FALSE())</f>
        <v/>
      </c>
      <c r="C367" s="54">
        <f>VLOOKUP(A367,Marks!$A$2:$C$1001,3,FALSE())</f>
        <v/>
      </c>
      <c r="D367" s="54">
        <f>VLOOKUP(A367,Marks!$A$2:$D$1001,4,FALSE())</f>
        <v/>
      </c>
      <c r="E367" s="60" t="n">
        <v>20000</v>
      </c>
      <c r="F367" s="60" t="n">
        <v>20000</v>
      </c>
      <c r="G367" s="60">
        <f>E367-F367</f>
        <v/>
      </c>
      <c r="H367" s="59" t="n">
        <v>0</v>
      </c>
      <c r="I367" s="54">
        <f>H367&gt;=0.2</f>
        <v/>
      </c>
      <c r="J367" s="54" t="inlineStr">
        <is>
          <t>Credit Card</t>
        </is>
      </c>
      <c r="K367" s="57" t="n">
        <v>46161</v>
      </c>
      <c r="L367" s="58" t="n">
        <v>0.3958333333333333</v>
      </c>
      <c r="M367" s="57" t="n">
        <v>46127</v>
      </c>
      <c r="N367" s="54">
        <f>IF(AND(G367&gt;0,TODAY()&gt;M367),TODAY()-M367,0)</f>
        <v/>
      </c>
      <c r="O367" s="54">
        <f>IF(G367&lt;=0,"Paid",IF(N367&gt;0,"Overdue",IF(F367&gt;0,"Partial","Pending")))</f>
        <v/>
      </c>
      <c r="P367" s="54">
        <f>N367&gt;0</f>
        <v/>
      </c>
      <c r="Q367" s="60">
        <f>IF(P367,500,0)</f>
        <v/>
      </c>
      <c r="R367" s="60">
        <f>G367+Q367</f>
        <v/>
      </c>
      <c r="S367" s="61" t="n"/>
    </row>
    <row r="368" ht="15" customHeight="1" s="39">
      <c r="A368" s="54" t="inlineStr">
        <is>
          <t>STU0367</t>
        </is>
      </c>
      <c r="B368" s="55">
        <f>VLOOKUP(A368,Marks!$A$2:$B$1001,2,FALSE())</f>
        <v/>
      </c>
      <c r="C368" s="54">
        <f>VLOOKUP(A368,Marks!$A$2:$C$1001,3,FALSE())</f>
        <v/>
      </c>
      <c r="D368" s="54">
        <f>VLOOKUP(A368,Marks!$A$2:$D$1001,4,FALSE())</f>
        <v/>
      </c>
      <c r="E368" s="60" t="n">
        <v>41500</v>
      </c>
      <c r="F368" s="60" t="n">
        <v>41500</v>
      </c>
      <c r="G368" s="60">
        <f>E368-F368</f>
        <v/>
      </c>
      <c r="H368" s="59" t="n">
        <v>0</v>
      </c>
      <c r="I368" s="54">
        <f>H368&gt;=0.2</f>
        <v/>
      </c>
      <c r="J368" s="54" t="inlineStr">
        <is>
          <t>Online Transfer</t>
        </is>
      </c>
      <c r="K368" s="57" t="n">
        <v>46174</v>
      </c>
      <c r="L368" s="58" t="n">
        <v>0.5520833333333334</v>
      </c>
      <c r="M368" s="57" t="n">
        <v>46127</v>
      </c>
      <c r="N368" s="54">
        <f>IF(AND(G368&gt;0,TODAY()&gt;M368),TODAY()-M368,0)</f>
        <v/>
      </c>
      <c r="O368" s="54">
        <f>IF(G368&lt;=0,"Paid",IF(N368&gt;0,"Overdue",IF(F368&gt;0,"Partial","Pending")))</f>
        <v/>
      </c>
      <c r="P368" s="54">
        <f>N368&gt;0</f>
        <v/>
      </c>
      <c r="Q368" s="60">
        <f>IF(P368,500,0)</f>
        <v/>
      </c>
      <c r="R368" s="60">
        <f>G368+Q368</f>
        <v/>
      </c>
      <c r="S368" s="61" t="n"/>
    </row>
    <row r="369" ht="15" customHeight="1" s="39">
      <c r="A369" s="54" t="inlineStr">
        <is>
          <t>STU0368</t>
        </is>
      </c>
      <c r="B369" s="55">
        <f>VLOOKUP(A369,Marks!$A$2:$B$1001,2,FALSE())</f>
        <v/>
      </c>
      <c r="C369" s="54">
        <f>VLOOKUP(A369,Marks!$A$2:$C$1001,3,FALSE())</f>
        <v/>
      </c>
      <c r="D369" s="54">
        <f>VLOOKUP(A369,Marks!$A$2:$D$1001,4,FALSE())</f>
        <v/>
      </c>
      <c r="E369" s="60" t="n">
        <v>40500</v>
      </c>
      <c r="F369" s="60" t="n">
        <v>40500</v>
      </c>
      <c r="G369" s="60">
        <f>E369-F369</f>
        <v/>
      </c>
      <c r="H369" s="59" t="n">
        <v>0</v>
      </c>
      <c r="I369" s="54">
        <f>H369&gt;=0.2</f>
        <v/>
      </c>
      <c r="J369" s="54" t="inlineStr">
        <is>
          <t>Cash</t>
        </is>
      </c>
      <c r="K369" s="57" t="n">
        <v>46238</v>
      </c>
      <c r="L369" s="58" t="n">
        <v>0.3854166666666667</v>
      </c>
      <c r="M369" s="57" t="n">
        <v>46218</v>
      </c>
      <c r="N369" s="54">
        <f>IF(AND(G369&gt;0,TODAY()&gt;M369),TODAY()-M369,0)</f>
        <v/>
      </c>
      <c r="O369" s="54">
        <f>IF(G369&lt;=0,"Paid",IF(N369&gt;0,"Overdue",IF(F369&gt;0,"Partial","Pending")))</f>
        <v/>
      </c>
      <c r="P369" s="54">
        <f>N369&gt;0</f>
        <v/>
      </c>
      <c r="Q369" s="60">
        <f>IF(P369,500,0)</f>
        <v/>
      </c>
      <c r="R369" s="60">
        <f>G369+Q369</f>
        <v/>
      </c>
      <c r="S369" s="61" t="n"/>
    </row>
    <row r="370" ht="15" customHeight="1" s="39">
      <c r="A370" s="54" t="inlineStr">
        <is>
          <t>STU0369</t>
        </is>
      </c>
      <c r="B370" s="55">
        <f>VLOOKUP(A370,Marks!$A$2:$B$1001,2,FALSE())</f>
        <v/>
      </c>
      <c r="C370" s="54">
        <f>VLOOKUP(A370,Marks!$A$2:$C$1001,3,FALSE())</f>
        <v/>
      </c>
      <c r="D370" s="54">
        <f>VLOOKUP(A370,Marks!$A$2:$D$1001,4,FALSE())</f>
        <v/>
      </c>
      <c r="E370" s="60" t="n">
        <v>18000</v>
      </c>
      <c r="F370" s="60" t="n">
        <v>13500</v>
      </c>
      <c r="G370" s="60">
        <f>E370-F370</f>
        <v/>
      </c>
      <c r="H370" s="59" t="n">
        <v>0</v>
      </c>
      <c r="I370" s="54">
        <f>H370&gt;=0.2</f>
        <v/>
      </c>
      <c r="J370" s="54" t="inlineStr">
        <is>
          <t>UPI</t>
        </is>
      </c>
      <c r="K370" s="57" t="n">
        <v>46241</v>
      </c>
      <c r="L370" s="58" t="n">
        <v>0.46875</v>
      </c>
      <c r="M370" s="57" t="n">
        <v>46127</v>
      </c>
      <c r="N370" s="54">
        <f>IF(AND(G370&gt;0,TODAY()&gt;M370),TODAY()-M370,0)</f>
        <v/>
      </c>
      <c r="O370" s="54">
        <f>IF(G370&lt;=0,"Paid",IF(N370&gt;0,"Overdue",IF(F370&gt;0,"Partial","Pending")))</f>
        <v/>
      </c>
      <c r="P370" s="54">
        <f>N370&gt;0</f>
        <v/>
      </c>
      <c r="Q370" s="60">
        <f>IF(P370,500,0)</f>
        <v/>
      </c>
      <c r="R370" s="60">
        <f>G370+Q370</f>
        <v/>
      </c>
      <c r="S370" s="61" t="n">
        <v>46263.67708333334</v>
      </c>
    </row>
    <row r="371" ht="15" customHeight="1" s="39">
      <c r="A371" s="54" t="inlineStr">
        <is>
          <t>STU0370</t>
        </is>
      </c>
      <c r="B371" s="55">
        <f>VLOOKUP(A371,Marks!$A$2:$B$1001,2,FALSE())</f>
        <v/>
      </c>
      <c r="C371" s="54">
        <f>VLOOKUP(A371,Marks!$A$2:$C$1001,3,FALSE())</f>
        <v/>
      </c>
      <c r="D371" s="54">
        <f>VLOOKUP(A371,Marks!$A$2:$D$1001,4,FALSE())</f>
        <v/>
      </c>
      <c r="E371" s="60" t="n">
        <v>23000</v>
      </c>
      <c r="F371" s="60" t="n">
        <v>0</v>
      </c>
      <c r="G371" s="60">
        <f>E371-F371</f>
        <v/>
      </c>
      <c r="H371" s="59" t="n">
        <v>0</v>
      </c>
      <c r="I371" s="54">
        <f>H371&gt;=0.2</f>
        <v/>
      </c>
      <c r="J371" s="54" t="inlineStr">
        <is>
          <t>UPI</t>
        </is>
      </c>
      <c r="K371" s="57" t="n"/>
      <c r="L371" s="58" t="n"/>
      <c r="M371" s="57" t="n">
        <v>46127</v>
      </c>
      <c r="N371" s="54">
        <f>IF(AND(G371&gt;0,TODAY()&gt;M371),TODAY()-M371,0)</f>
        <v/>
      </c>
      <c r="O371" s="54">
        <f>IF(G371&lt;=0,"Paid",IF(N371&gt;0,"Overdue",IF(F371&gt;0,"Partial","Pending")))</f>
        <v/>
      </c>
      <c r="P371" s="54">
        <f>N371&gt;0</f>
        <v/>
      </c>
      <c r="Q371" s="60">
        <f>IF(P371,500,0)</f>
        <v/>
      </c>
      <c r="R371" s="60">
        <f>G371+Q371</f>
        <v/>
      </c>
      <c r="S371" s="61" t="n">
        <v>46244.73958333334</v>
      </c>
    </row>
    <row r="372" ht="15" customHeight="1" s="39">
      <c r="A372" s="54" t="inlineStr">
        <is>
          <t>STU0371</t>
        </is>
      </c>
      <c r="B372" s="55">
        <f>VLOOKUP(A372,Marks!$A$2:$B$1001,2,FALSE())</f>
        <v/>
      </c>
      <c r="C372" s="54">
        <f>VLOOKUP(A372,Marks!$A$2:$C$1001,3,FALSE())</f>
        <v/>
      </c>
      <c r="D372" s="54">
        <f>VLOOKUP(A372,Marks!$A$2:$D$1001,4,FALSE())</f>
        <v/>
      </c>
      <c r="E372" s="60" t="n">
        <v>38500</v>
      </c>
      <c r="F372" s="60" t="n">
        <v>28900</v>
      </c>
      <c r="G372" s="60">
        <f>E372-F372</f>
        <v/>
      </c>
      <c r="H372" s="59" t="n">
        <v>0</v>
      </c>
      <c r="I372" s="54">
        <f>H372&gt;=0.2</f>
        <v/>
      </c>
      <c r="J372" s="54" t="inlineStr">
        <is>
          <t>UPI</t>
        </is>
      </c>
      <c r="K372" s="57" t="n">
        <v>46170</v>
      </c>
      <c r="L372" s="58" t="n">
        <v>0.4375</v>
      </c>
      <c r="M372" s="57" t="n">
        <v>46310</v>
      </c>
      <c r="N372" s="54">
        <f>IF(AND(G372&gt;0,TODAY()&gt;M372),TODAY()-M372,0)</f>
        <v/>
      </c>
      <c r="O372" s="54">
        <f>IF(G372&lt;=0,"Paid",IF(N372&gt;0,"Overdue",IF(F372&gt;0,"Partial","Pending")))</f>
        <v/>
      </c>
      <c r="P372" s="54">
        <f>N372&gt;0</f>
        <v/>
      </c>
      <c r="Q372" s="60">
        <f>IF(P372,500,0)</f>
        <v/>
      </c>
      <c r="R372" s="60">
        <f>G372+Q372</f>
        <v/>
      </c>
      <c r="S372" s="61" t="n">
        <v>46239.60416666666</v>
      </c>
    </row>
    <row r="373" ht="15" customHeight="1" s="39">
      <c r="A373" s="54" t="inlineStr">
        <is>
          <t>STU0372</t>
        </is>
      </c>
      <c r="B373" s="55">
        <f>VLOOKUP(A373,Marks!$A$2:$B$1001,2,FALSE())</f>
        <v/>
      </c>
      <c r="C373" s="54">
        <f>VLOOKUP(A373,Marks!$A$2:$C$1001,3,FALSE())</f>
        <v/>
      </c>
      <c r="D373" s="54">
        <f>VLOOKUP(A373,Marks!$A$2:$D$1001,4,FALSE())</f>
        <v/>
      </c>
      <c r="E373" s="60" t="n">
        <v>39500</v>
      </c>
      <c r="F373" s="60" t="n">
        <v>39500</v>
      </c>
      <c r="G373" s="60">
        <f>E373-F373</f>
        <v/>
      </c>
      <c r="H373" s="59" t="n">
        <v>0.05</v>
      </c>
      <c r="I373" s="54">
        <f>H373&gt;=0.2</f>
        <v/>
      </c>
      <c r="J373" s="54" t="inlineStr">
        <is>
          <t>Credit Card</t>
        </is>
      </c>
      <c r="K373" s="57" t="n">
        <v>46206</v>
      </c>
      <c r="L373" s="58" t="n">
        <v>0.65625</v>
      </c>
      <c r="M373" s="57" t="n">
        <v>46218</v>
      </c>
      <c r="N373" s="54">
        <f>IF(AND(G373&gt;0,TODAY()&gt;M373),TODAY()-M373,0)</f>
        <v/>
      </c>
      <c r="O373" s="54">
        <f>IF(G373&lt;=0,"Paid",IF(N373&gt;0,"Overdue",IF(F373&gt;0,"Partial","Pending")))</f>
        <v/>
      </c>
      <c r="P373" s="54">
        <f>N373&gt;0</f>
        <v/>
      </c>
      <c r="Q373" s="60">
        <f>IF(P373,500,0)</f>
        <v/>
      </c>
      <c r="R373" s="60">
        <f>G373+Q373</f>
        <v/>
      </c>
      <c r="S373" s="61" t="n"/>
    </row>
    <row r="374" ht="15" customHeight="1" s="39">
      <c r="A374" s="54" t="inlineStr">
        <is>
          <t>STU0373</t>
        </is>
      </c>
      <c r="B374" s="55">
        <f>VLOOKUP(A374,Marks!$A$2:$B$1001,2,FALSE())</f>
        <v/>
      </c>
      <c r="C374" s="54">
        <f>VLOOKUP(A374,Marks!$A$2:$C$1001,3,FALSE())</f>
        <v/>
      </c>
      <c r="D374" s="54">
        <f>VLOOKUP(A374,Marks!$A$2:$D$1001,4,FALSE())</f>
        <v/>
      </c>
      <c r="E374" s="60" t="n">
        <v>24000</v>
      </c>
      <c r="F374" s="60" t="n">
        <v>6000</v>
      </c>
      <c r="G374" s="60">
        <f>E374-F374</f>
        <v/>
      </c>
      <c r="H374" s="59" t="n">
        <v>0</v>
      </c>
      <c r="I374" s="54">
        <f>H374&gt;=0.2</f>
        <v/>
      </c>
      <c r="J374" s="54" t="inlineStr">
        <is>
          <t>UPI</t>
        </is>
      </c>
      <c r="K374" s="57" t="n">
        <v>46248</v>
      </c>
      <c r="L374" s="58" t="n">
        <v>0.3333333333333333</v>
      </c>
      <c r="M374" s="57" t="n">
        <v>46310</v>
      </c>
      <c r="N374" s="54">
        <f>IF(AND(G374&gt;0,TODAY()&gt;M374),TODAY()-M374,0)</f>
        <v/>
      </c>
      <c r="O374" s="54">
        <f>IF(G374&lt;=0,"Paid",IF(N374&gt;0,"Overdue",IF(F374&gt;0,"Partial","Pending")))</f>
        <v/>
      </c>
      <c r="P374" s="54">
        <f>N374&gt;0</f>
        <v/>
      </c>
      <c r="Q374" s="60">
        <f>IF(P374,500,0)</f>
        <v/>
      </c>
      <c r="R374" s="60">
        <f>G374+Q374</f>
        <v/>
      </c>
      <c r="S374" s="61" t="n">
        <v>46242.72916666666</v>
      </c>
    </row>
    <row r="375" ht="15" customHeight="1" s="39">
      <c r="A375" s="54" t="inlineStr">
        <is>
          <t>STU0374</t>
        </is>
      </c>
      <c r="B375" s="55">
        <f>VLOOKUP(A375,Marks!$A$2:$B$1001,2,FALSE())</f>
        <v/>
      </c>
      <c r="C375" s="54">
        <f>VLOOKUP(A375,Marks!$A$2:$C$1001,3,FALSE())</f>
        <v/>
      </c>
      <c r="D375" s="54">
        <f>VLOOKUP(A375,Marks!$A$2:$D$1001,4,FALSE())</f>
        <v/>
      </c>
      <c r="E375" s="60" t="n">
        <v>18500</v>
      </c>
      <c r="F375" s="60" t="n">
        <v>4600</v>
      </c>
      <c r="G375" s="60">
        <f>E375-F375</f>
        <v/>
      </c>
      <c r="H375" s="59" t="n">
        <v>0.25</v>
      </c>
      <c r="I375" s="54">
        <f>H375&gt;=0.2</f>
        <v/>
      </c>
      <c r="J375" s="54" t="inlineStr">
        <is>
          <t>Debit Card</t>
        </is>
      </c>
      <c r="K375" s="57" t="n">
        <v>46176</v>
      </c>
      <c r="L375" s="58" t="n">
        <v>0.3854166666666667</v>
      </c>
      <c r="M375" s="57" t="n">
        <v>46310</v>
      </c>
      <c r="N375" s="54">
        <f>IF(AND(G375&gt;0,TODAY()&gt;M375),TODAY()-M375,0)</f>
        <v/>
      </c>
      <c r="O375" s="54">
        <f>IF(G375&lt;=0,"Paid",IF(N375&gt;0,"Overdue",IF(F375&gt;0,"Partial","Pending")))</f>
        <v/>
      </c>
      <c r="P375" s="54">
        <f>N375&gt;0</f>
        <v/>
      </c>
      <c r="Q375" s="60">
        <f>IF(P375,500,0)</f>
        <v/>
      </c>
      <c r="R375" s="60">
        <f>G375+Q375</f>
        <v/>
      </c>
      <c r="S375" s="61" t="n">
        <v>46260.77083333334</v>
      </c>
    </row>
    <row r="376" ht="15" customHeight="1" s="39">
      <c r="A376" s="54" t="inlineStr">
        <is>
          <t>STU0375</t>
        </is>
      </c>
      <c r="B376" s="55">
        <f>VLOOKUP(A376,Marks!$A$2:$B$1001,2,FALSE())</f>
        <v/>
      </c>
      <c r="C376" s="54">
        <f>VLOOKUP(A376,Marks!$A$2:$C$1001,3,FALSE())</f>
        <v/>
      </c>
      <c r="D376" s="54">
        <f>VLOOKUP(A376,Marks!$A$2:$D$1001,4,FALSE())</f>
        <v/>
      </c>
      <c r="E376" s="60" t="n">
        <v>35500</v>
      </c>
      <c r="F376" s="60" t="n">
        <v>17800</v>
      </c>
      <c r="G376" s="60">
        <f>E376-F376</f>
        <v/>
      </c>
      <c r="H376" s="59" t="n">
        <v>0.25</v>
      </c>
      <c r="I376" s="54">
        <f>H376&gt;=0.2</f>
        <v/>
      </c>
      <c r="J376" s="54" t="inlineStr">
        <is>
          <t>Cash</t>
        </is>
      </c>
      <c r="K376" s="57" t="n">
        <v>46156</v>
      </c>
      <c r="L376" s="58" t="n">
        <v>0.5625</v>
      </c>
      <c r="M376" s="57" t="n">
        <v>46402</v>
      </c>
      <c r="N376" s="54">
        <f>IF(AND(G376&gt;0,TODAY()&gt;M376),TODAY()-M376,0)</f>
        <v/>
      </c>
      <c r="O376" s="54">
        <f>IF(G376&lt;=0,"Paid",IF(N376&gt;0,"Overdue",IF(F376&gt;0,"Partial","Pending")))</f>
        <v/>
      </c>
      <c r="P376" s="54">
        <f>N376&gt;0</f>
        <v/>
      </c>
      <c r="Q376" s="60">
        <f>IF(P376,500,0)</f>
        <v/>
      </c>
      <c r="R376" s="60">
        <f>G376+Q376</f>
        <v/>
      </c>
      <c r="S376" s="61" t="n">
        <v>46251.61458333334</v>
      </c>
    </row>
    <row r="377" ht="15" customHeight="1" s="39">
      <c r="A377" s="54" t="inlineStr">
        <is>
          <t>STU0376</t>
        </is>
      </c>
      <c r="B377" s="55">
        <f>VLOOKUP(A377,Marks!$A$2:$B$1001,2,FALSE())</f>
        <v/>
      </c>
      <c r="C377" s="54">
        <f>VLOOKUP(A377,Marks!$A$2:$C$1001,3,FALSE())</f>
        <v/>
      </c>
      <c r="D377" s="54">
        <f>VLOOKUP(A377,Marks!$A$2:$D$1001,4,FALSE())</f>
        <v/>
      </c>
      <c r="E377" s="60" t="n">
        <v>25500</v>
      </c>
      <c r="F377" s="60" t="n">
        <v>25500</v>
      </c>
      <c r="G377" s="60">
        <f>E377-F377</f>
        <v/>
      </c>
      <c r="H377" s="59" t="n">
        <v>0.1</v>
      </c>
      <c r="I377" s="54">
        <f>H377&gt;=0.2</f>
        <v/>
      </c>
      <c r="J377" s="54" t="inlineStr">
        <is>
          <t>Debit Card</t>
        </is>
      </c>
      <c r="K377" s="57" t="n">
        <v>46198</v>
      </c>
      <c r="L377" s="58" t="n">
        <v>0.5729166666666666</v>
      </c>
      <c r="M377" s="57" t="n">
        <v>46402</v>
      </c>
      <c r="N377" s="54">
        <f>IF(AND(G377&gt;0,TODAY()&gt;M377),TODAY()-M377,0)</f>
        <v/>
      </c>
      <c r="O377" s="54">
        <f>IF(G377&lt;=0,"Paid",IF(N377&gt;0,"Overdue",IF(F377&gt;0,"Partial","Pending")))</f>
        <v/>
      </c>
      <c r="P377" s="54">
        <f>N377&gt;0</f>
        <v/>
      </c>
      <c r="Q377" s="60">
        <f>IF(P377,500,0)</f>
        <v/>
      </c>
      <c r="R377" s="60">
        <f>G377+Q377</f>
        <v/>
      </c>
      <c r="S377" s="61" t="n"/>
    </row>
    <row r="378" ht="15" customHeight="1" s="39">
      <c r="A378" s="54" t="inlineStr">
        <is>
          <t>STU0377</t>
        </is>
      </c>
      <c r="B378" s="55">
        <f>VLOOKUP(A378,Marks!$A$2:$B$1001,2,FALSE())</f>
        <v/>
      </c>
      <c r="C378" s="54">
        <f>VLOOKUP(A378,Marks!$A$2:$C$1001,3,FALSE())</f>
        <v/>
      </c>
      <c r="D378" s="54">
        <f>VLOOKUP(A378,Marks!$A$2:$D$1001,4,FALSE())</f>
        <v/>
      </c>
      <c r="E378" s="60" t="n">
        <v>40500</v>
      </c>
      <c r="F378" s="60" t="n">
        <v>40500</v>
      </c>
      <c r="G378" s="60">
        <f>E378-F378</f>
        <v/>
      </c>
      <c r="H378" s="59" t="n">
        <v>0</v>
      </c>
      <c r="I378" s="54">
        <f>H378&gt;=0.2</f>
        <v/>
      </c>
      <c r="J378" s="54" t="inlineStr">
        <is>
          <t>Cheque</t>
        </is>
      </c>
      <c r="K378" s="57" t="n">
        <v>46197</v>
      </c>
      <c r="L378" s="58" t="n">
        <v>0.375</v>
      </c>
      <c r="M378" s="57" t="n">
        <v>46402</v>
      </c>
      <c r="N378" s="54">
        <f>IF(AND(G378&gt;0,TODAY()&gt;M378),TODAY()-M378,0)</f>
        <v/>
      </c>
      <c r="O378" s="54">
        <f>IF(G378&lt;=0,"Paid",IF(N378&gt;0,"Overdue",IF(F378&gt;0,"Partial","Pending")))</f>
        <v/>
      </c>
      <c r="P378" s="54">
        <f>N378&gt;0</f>
        <v/>
      </c>
      <c r="Q378" s="60">
        <f>IF(P378,500,0)</f>
        <v/>
      </c>
      <c r="R378" s="60">
        <f>G378+Q378</f>
        <v/>
      </c>
      <c r="S378" s="61" t="n"/>
    </row>
    <row r="379" ht="15" customHeight="1" s="39">
      <c r="A379" s="54" t="inlineStr">
        <is>
          <t>STU0378</t>
        </is>
      </c>
      <c r="B379" s="55">
        <f>VLOOKUP(A379,Marks!$A$2:$B$1001,2,FALSE())</f>
        <v/>
      </c>
      <c r="C379" s="54">
        <f>VLOOKUP(A379,Marks!$A$2:$C$1001,3,FALSE())</f>
        <v/>
      </c>
      <c r="D379" s="54">
        <f>VLOOKUP(A379,Marks!$A$2:$D$1001,4,FALSE())</f>
        <v/>
      </c>
      <c r="E379" s="60" t="n">
        <v>15500</v>
      </c>
      <c r="F379" s="60" t="n">
        <v>3900</v>
      </c>
      <c r="G379" s="60">
        <f>E379-F379</f>
        <v/>
      </c>
      <c r="H379" s="59" t="n">
        <v>0.05</v>
      </c>
      <c r="I379" s="54">
        <f>H379&gt;=0.2</f>
        <v/>
      </c>
      <c r="J379" s="54" t="inlineStr">
        <is>
          <t>Online Transfer</t>
        </is>
      </c>
      <c r="K379" s="57" t="n">
        <v>46251</v>
      </c>
      <c r="L379" s="58" t="n">
        <v>0.71875</v>
      </c>
      <c r="M379" s="57" t="n">
        <v>46218</v>
      </c>
      <c r="N379" s="54">
        <f>IF(AND(G379&gt;0,TODAY()&gt;M379),TODAY()-M379,0)</f>
        <v/>
      </c>
      <c r="O379" s="54">
        <f>IF(G379&lt;=0,"Paid",IF(N379&gt;0,"Overdue",IF(F379&gt;0,"Partial","Pending")))</f>
        <v/>
      </c>
      <c r="P379" s="54">
        <f>N379&gt;0</f>
        <v/>
      </c>
      <c r="Q379" s="60">
        <f>IF(P379,500,0)</f>
        <v/>
      </c>
      <c r="R379" s="60">
        <f>G379+Q379</f>
        <v/>
      </c>
      <c r="S379" s="61" t="n">
        <v>46259.63541666666</v>
      </c>
    </row>
    <row r="380" ht="15" customHeight="1" s="39">
      <c r="A380" s="54" t="inlineStr">
        <is>
          <t>STU0379</t>
        </is>
      </c>
      <c r="B380" s="55">
        <f>VLOOKUP(A380,Marks!$A$2:$B$1001,2,FALSE())</f>
        <v/>
      </c>
      <c r="C380" s="54">
        <f>VLOOKUP(A380,Marks!$A$2:$C$1001,3,FALSE())</f>
        <v/>
      </c>
      <c r="D380" s="54">
        <f>VLOOKUP(A380,Marks!$A$2:$D$1001,4,FALSE())</f>
        <v/>
      </c>
      <c r="E380" s="60" t="n">
        <v>36000</v>
      </c>
      <c r="F380" s="60" t="n">
        <v>0</v>
      </c>
      <c r="G380" s="60">
        <f>E380-F380</f>
        <v/>
      </c>
      <c r="H380" s="59" t="n">
        <v>0.25</v>
      </c>
      <c r="I380" s="54">
        <f>H380&gt;=0.2</f>
        <v/>
      </c>
      <c r="J380" s="54" t="inlineStr">
        <is>
          <t>Cash</t>
        </is>
      </c>
      <c r="K380" s="57" t="n"/>
      <c r="L380" s="58" t="n"/>
      <c r="M380" s="57" t="n">
        <v>46127</v>
      </c>
      <c r="N380" s="54">
        <f>IF(AND(G380&gt;0,TODAY()&gt;M380),TODAY()-M380,0)</f>
        <v/>
      </c>
      <c r="O380" s="54">
        <f>IF(G380&lt;=0,"Paid",IF(N380&gt;0,"Overdue",IF(F380&gt;0,"Partial","Pending")))</f>
        <v/>
      </c>
      <c r="P380" s="54">
        <f>N380&gt;0</f>
        <v/>
      </c>
      <c r="Q380" s="60">
        <f>IF(P380,500,0)</f>
        <v/>
      </c>
      <c r="R380" s="60">
        <f>G380+Q380</f>
        <v/>
      </c>
      <c r="S380" s="61" t="n">
        <v>46265.67708333334</v>
      </c>
    </row>
    <row r="381" ht="15" customHeight="1" s="39">
      <c r="A381" s="54" t="inlineStr">
        <is>
          <t>STU0380</t>
        </is>
      </c>
      <c r="B381" s="55">
        <f>VLOOKUP(A381,Marks!$A$2:$B$1001,2,FALSE())</f>
        <v/>
      </c>
      <c r="C381" s="54">
        <f>VLOOKUP(A381,Marks!$A$2:$C$1001,3,FALSE())</f>
        <v/>
      </c>
      <c r="D381" s="54">
        <f>VLOOKUP(A381,Marks!$A$2:$D$1001,4,FALSE())</f>
        <v/>
      </c>
      <c r="E381" s="60" t="n">
        <v>23500</v>
      </c>
      <c r="F381" s="60" t="n">
        <v>23500</v>
      </c>
      <c r="G381" s="60">
        <f>E381-F381</f>
        <v/>
      </c>
      <c r="H381" s="59" t="n">
        <v>0.2</v>
      </c>
      <c r="I381" s="54">
        <f>H381&gt;=0.2</f>
        <v/>
      </c>
      <c r="J381" s="54" t="inlineStr">
        <is>
          <t>UPI</t>
        </is>
      </c>
      <c r="K381" s="57" t="n">
        <v>46148</v>
      </c>
      <c r="L381" s="58" t="n">
        <v>0.5729166666666666</v>
      </c>
      <c r="M381" s="57" t="n">
        <v>46127</v>
      </c>
      <c r="N381" s="54">
        <f>IF(AND(G381&gt;0,TODAY()&gt;M381),TODAY()-M381,0)</f>
        <v/>
      </c>
      <c r="O381" s="54">
        <f>IF(G381&lt;=0,"Paid",IF(N381&gt;0,"Overdue",IF(F381&gt;0,"Partial","Pending")))</f>
        <v/>
      </c>
      <c r="P381" s="54">
        <f>N381&gt;0</f>
        <v/>
      </c>
      <c r="Q381" s="60">
        <f>IF(P381,500,0)</f>
        <v/>
      </c>
      <c r="R381" s="60">
        <f>G381+Q381</f>
        <v/>
      </c>
      <c r="S381" s="61" t="n"/>
    </row>
    <row r="382" ht="15" customHeight="1" s="39">
      <c r="A382" s="54" t="inlineStr">
        <is>
          <t>STU0381</t>
        </is>
      </c>
      <c r="B382" s="55">
        <f>VLOOKUP(A382,Marks!$A$2:$B$1001,2,FALSE())</f>
        <v/>
      </c>
      <c r="C382" s="54">
        <f>VLOOKUP(A382,Marks!$A$2:$C$1001,3,FALSE())</f>
        <v/>
      </c>
      <c r="D382" s="54">
        <f>VLOOKUP(A382,Marks!$A$2:$D$1001,4,FALSE())</f>
        <v/>
      </c>
      <c r="E382" s="60" t="n">
        <v>14000</v>
      </c>
      <c r="F382" s="60" t="n">
        <v>10500</v>
      </c>
      <c r="G382" s="60">
        <f>E382-F382</f>
        <v/>
      </c>
      <c r="H382" s="59" t="n">
        <v>0</v>
      </c>
      <c r="I382" s="54">
        <f>H382&gt;=0.2</f>
        <v/>
      </c>
      <c r="J382" s="54" t="inlineStr">
        <is>
          <t>Online Transfer</t>
        </is>
      </c>
      <c r="K382" s="57" t="n">
        <v>46130</v>
      </c>
      <c r="L382" s="58" t="n">
        <v>0.5729166666666666</v>
      </c>
      <c r="M382" s="57" t="n">
        <v>46127</v>
      </c>
      <c r="N382" s="54">
        <f>IF(AND(G382&gt;0,TODAY()&gt;M382),TODAY()-M382,0)</f>
        <v/>
      </c>
      <c r="O382" s="54">
        <f>IF(G382&lt;=0,"Paid",IF(N382&gt;0,"Overdue",IF(F382&gt;0,"Partial","Pending")))</f>
        <v/>
      </c>
      <c r="P382" s="54">
        <f>N382&gt;0</f>
        <v/>
      </c>
      <c r="Q382" s="60">
        <f>IF(P382,500,0)</f>
        <v/>
      </c>
      <c r="R382" s="60">
        <f>G382+Q382</f>
        <v/>
      </c>
      <c r="S382" s="61" t="n">
        <v>46255.5</v>
      </c>
    </row>
    <row r="383" ht="15" customHeight="1" s="39">
      <c r="A383" s="54" t="inlineStr">
        <is>
          <t>STU0382</t>
        </is>
      </c>
      <c r="B383" s="55">
        <f>VLOOKUP(A383,Marks!$A$2:$B$1001,2,FALSE())</f>
        <v/>
      </c>
      <c r="C383" s="54">
        <f>VLOOKUP(A383,Marks!$A$2:$C$1001,3,FALSE())</f>
        <v/>
      </c>
      <c r="D383" s="54">
        <f>VLOOKUP(A383,Marks!$A$2:$D$1001,4,FALSE())</f>
        <v/>
      </c>
      <c r="E383" s="60" t="n">
        <v>29500</v>
      </c>
      <c r="F383" s="60" t="n">
        <v>29500</v>
      </c>
      <c r="G383" s="60">
        <f>E383-F383</f>
        <v/>
      </c>
      <c r="H383" s="59" t="n">
        <v>0.15</v>
      </c>
      <c r="I383" s="54">
        <f>H383&gt;=0.2</f>
        <v/>
      </c>
      <c r="J383" s="54" t="inlineStr">
        <is>
          <t>Debit Card</t>
        </is>
      </c>
      <c r="K383" s="57" t="n">
        <v>46184</v>
      </c>
      <c r="L383" s="58" t="n">
        <v>0.6875</v>
      </c>
      <c r="M383" s="57" t="n">
        <v>46402</v>
      </c>
      <c r="N383" s="54">
        <f>IF(AND(G383&gt;0,TODAY()&gt;M383),TODAY()-M383,0)</f>
        <v/>
      </c>
      <c r="O383" s="54">
        <f>IF(G383&lt;=0,"Paid",IF(N383&gt;0,"Overdue",IF(F383&gt;0,"Partial","Pending")))</f>
        <v/>
      </c>
      <c r="P383" s="54">
        <f>N383&gt;0</f>
        <v/>
      </c>
      <c r="Q383" s="60">
        <f>IF(P383,500,0)</f>
        <v/>
      </c>
      <c r="R383" s="60">
        <f>G383+Q383</f>
        <v/>
      </c>
      <c r="S383" s="61" t="n"/>
    </row>
    <row r="384" ht="15" customHeight="1" s="39">
      <c r="A384" s="54" t="inlineStr">
        <is>
          <t>STU0383</t>
        </is>
      </c>
      <c r="B384" s="55">
        <f>VLOOKUP(A384,Marks!$A$2:$B$1001,2,FALSE())</f>
        <v/>
      </c>
      <c r="C384" s="54">
        <f>VLOOKUP(A384,Marks!$A$2:$C$1001,3,FALSE())</f>
        <v/>
      </c>
      <c r="D384" s="54">
        <f>VLOOKUP(A384,Marks!$A$2:$D$1001,4,FALSE())</f>
        <v/>
      </c>
      <c r="E384" s="60" t="n">
        <v>37500</v>
      </c>
      <c r="F384" s="60" t="n">
        <v>37500</v>
      </c>
      <c r="G384" s="60">
        <f>E384-F384</f>
        <v/>
      </c>
      <c r="H384" s="59" t="n">
        <v>0</v>
      </c>
      <c r="I384" s="54">
        <f>H384&gt;=0.2</f>
        <v/>
      </c>
      <c r="J384" s="54" t="inlineStr">
        <is>
          <t>Online Transfer</t>
        </is>
      </c>
      <c r="K384" s="57" t="n">
        <v>46234</v>
      </c>
      <c r="L384" s="58" t="n">
        <v>0.46875</v>
      </c>
      <c r="M384" s="57" t="n">
        <v>46127</v>
      </c>
      <c r="N384" s="54">
        <f>IF(AND(G384&gt;0,TODAY()&gt;M384),TODAY()-M384,0)</f>
        <v/>
      </c>
      <c r="O384" s="54">
        <f>IF(G384&lt;=0,"Paid",IF(N384&gt;0,"Overdue",IF(F384&gt;0,"Partial","Pending")))</f>
        <v/>
      </c>
      <c r="P384" s="54">
        <f>N384&gt;0</f>
        <v/>
      </c>
      <c r="Q384" s="60">
        <f>IF(P384,500,0)</f>
        <v/>
      </c>
      <c r="R384" s="60">
        <f>G384+Q384</f>
        <v/>
      </c>
      <c r="S384" s="61" t="n"/>
    </row>
    <row r="385" ht="15" customHeight="1" s="39">
      <c r="A385" s="54" t="inlineStr">
        <is>
          <t>STU0384</t>
        </is>
      </c>
      <c r="B385" s="55">
        <f>VLOOKUP(A385,Marks!$A$2:$B$1001,2,FALSE())</f>
        <v/>
      </c>
      <c r="C385" s="54">
        <f>VLOOKUP(A385,Marks!$A$2:$C$1001,3,FALSE())</f>
        <v/>
      </c>
      <c r="D385" s="54">
        <f>VLOOKUP(A385,Marks!$A$2:$D$1001,4,FALSE())</f>
        <v/>
      </c>
      <c r="E385" s="60" t="n">
        <v>38500</v>
      </c>
      <c r="F385" s="60" t="n">
        <v>0</v>
      </c>
      <c r="G385" s="60">
        <f>E385-F385</f>
        <v/>
      </c>
      <c r="H385" s="59" t="n">
        <v>0.15</v>
      </c>
      <c r="I385" s="54">
        <f>H385&gt;=0.2</f>
        <v/>
      </c>
      <c r="J385" s="54" t="inlineStr">
        <is>
          <t>UPI</t>
        </is>
      </c>
      <c r="K385" s="57" t="n"/>
      <c r="L385" s="58" t="n"/>
      <c r="M385" s="57" t="n">
        <v>46218</v>
      </c>
      <c r="N385" s="54">
        <f>IF(AND(G385&gt;0,TODAY()&gt;M385),TODAY()-M385,0)</f>
        <v/>
      </c>
      <c r="O385" s="54">
        <f>IF(G385&lt;=0,"Paid",IF(N385&gt;0,"Overdue",IF(F385&gt;0,"Partial","Pending")))</f>
        <v/>
      </c>
      <c r="P385" s="54">
        <f>N385&gt;0</f>
        <v/>
      </c>
      <c r="Q385" s="60">
        <f>IF(P385,500,0)</f>
        <v/>
      </c>
      <c r="R385" s="60">
        <f>G385+Q385</f>
        <v/>
      </c>
      <c r="S385" s="61" t="n">
        <v>46247.61458333334</v>
      </c>
    </row>
    <row r="386" ht="15" customHeight="1" s="39">
      <c r="A386" s="54" t="inlineStr">
        <is>
          <t>STU0385</t>
        </is>
      </c>
      <c r="B386" s="55">
        <f>VLOOKUP(A386,Marks!$A$2:$B$1001,2,FALSE())</f>
        <v/>
      </c>
      <c r="C386" s="54">
        <f>VLOOKUP(A386,Marks!$A$2:$C$1001,3,FALSE())</f>
        <v/>
      </c>
      <c r="D386" s="54">
        <f>VLOOKUP(A386,Marks!$A$2:$D$1001,4,FALSE())</f>
        <v/>
      </c>
      <c r="E386" s="60" t="n">
        <v>35500</v>
      </c>
      <c r="F386" s="60" t="n">
        <v>35500</v>
      </c>
      <c r="G386" s="60">
        <f>E386-F386</f>
        <v/>
      </c>
      <c r="H386" s="59" t="n">
        <v>0.1</v>
      </c>
      <c r="I386" s="54">
        <f>H386&gt;=0.2</f>
        <v/>
      </c>
      <c r="J386" s="54" t="inlineStr">
        <is>
          <t>Online Transfer</t>
        </is>
      </c>
      <c r="K386" s="57" t="n">
        <v>46243</v>
      </c>
      <c r="L386" s="58" t="n">
        <v>0.34375</v>
      </c>
      <c r="M386" s="57" t="n">
        <v>46127</v>
      </c>
      <c r="N386" s="54">
        <f>IF(AND(G386&gt;0,TODAY()&gt;M386),TODAY()-M386,0)</f>
        <v/>
      </c>
      <c r="O386" s="54">
        <f>IF(G386&lt;=0,"Paid",IF(N386&gt;0,"Overdue",IF(F386&gt;0,"Partial","Pending")))</f>
        <v/>
      </c>
      <c r="P386" s="54">
        <f>N386&gt;0</f>
        <v/>
      </c>
      <c r="Q386" s="60">
        <f>IF(P386,500,0)</f>
        <v/>
      </c>
      <c r="R386" s="60">
        <f>G386+Q386</f>
        <v/>
      </c>
      <c r="S386" s="61" t="n"/>
    </row>
    <row r="387" ht="15" customHeight="1" s="39">
      <c r="A387" s="54" t="inlineStr">
        <is>
          <t>STU0386</t>
        </is>
      </c>
      <c r="B387" s="55">
        <f>VLOOKUP(A387,Marks!$A$2:$B$1001,2,FALSE())</f>
        <v/>
      </c>
      <c r="C387" s="54">
        <f>VLOOKUP(A387,Marks!$A$2:$C$1001,3,FALSE())</f>
        <v/>
      </c>
      <c r="D387" s="54">
        <f>VLOOKUP(A387,Marks!$A$2:$D$1001,4,FALSE())</f>
        <v/>
      </c>
      <c r="E387" s="60" t="n">
        <v>19500</v>
      </c>
      <c r="F387" s="60" t="n">
        <v>0</v>
      </c>
      <c r="G387" s="60">
        <f>E387-F387</f>
        <v/>
      </c>
      <c r="H387" s="59" t="n">
        <v>0</v>
      </c>
      <c r="I387" s="54">
        <f>H387&gt;=0.2</f>
        <v/>
      </c>
      <c r="J387" s="54" t="inlineStr">
        <is>
          <t>Debit Card</t>
        </is>
      </c>
      <c r="K387" s="57" t="n"/>
      <c r="L387" s="58" t="n"/>
      <c r="M387" s="57" t="n">
        <v>46218</v>
      </c>
      <c r="N387" s="54">
        <f>IF(AND(G387&gt;0,TODAY()&gt;M387),TODAY()-M387,0)</f>
        <v/>
      </c>
      <c r="O387" s="54">
        <f>IF(G387&lt;=0,"Paid",IF(N387&gt;0,"Overdue",IF(F387&gt;0,"Partial","Pending")))</f>
        <v/>
      </c>
      <c r="P387" s="54">
        <f>N387&gt;0</f>
        <v/>
      </c>
      <c r="Q387" s="60">
        <f>IF(P387,500,0)</f>
        <v/>
      </c>
      <c r="R387" s="60">
        <f>G387+Q387</f>
        <v/>
      </c>
      <c r="S387" s="61" t="n">
        <v>46252.78125</v>
      </c>
    </row>
    <row r="388" ht="15" customHeight="1" s="39">
      <c r="A388" s="54" t="inlineStr">
        <is>
          <t>STU0387</t>
        </is>
      </c>
      <c r="B388" s="55">
        <f>VLOOKUP(A388,Marks!$A$2:$B$1001,2,FALSE())</f>
        <v/>
      </c>
      <c r="C388" s="54">
        <f>VLOOKUP(A388,Marks!$A$2:$C$1001,3,FALSE())</f>
        <v/>
      </c>
      <c r="D388" s="54">
        <f>VLOOKUP(A388,Marks!$A$2:$D$1001,4,FALSE())</f>
        <v/>
      </c>
      <c r="E388" s="60" t="n">
        <v>42500</v>
      </c>
      <c r="F388" s="60" t="n">
        <v>21200</v>
      </c>
      <c r="G388" s="60">
        <f>E388-F388</f>
        <v/>
      </c>
      <c r="H388" s="59" t="n">
        <v>0</v>
      </c>
      <c r="I388" s="54">
        <f>H388&gt;=0.2</f>
        <v/>
      </c>
      <c r="J388" s="54" t="inlineStr">
        <is>
          <t>UPI</t>
        </is>
      </c>
      <c r="K388" s="57" t="n">
        <v>46151</v>
      </c>
      <c r="L388" s="58" t="n">
        <v>0.6666666666666666</v>
      </c>
      <c r="M388" s="57" t="n">
        <v>46218</v>
      </c>
      <c r="N388" s="54">
        <f>IF(AND(G388&gt;0,TODAY()&gt;M388),TODAY()-M388,0)</f>
        <v/>
      </c>
      <c r="O388" s="54">
        <f>IF(G388&lt;=0,"Paid",IF(N388&gt;0,"Overdue",IF(F388&gt;0,"Partial","Pending")))</f>
        <v/>
      </c>
      <c r="P388" s="54">
        <f>N388&gt;0</f>
        <v/>
      </c>
      <c r="Q388" s="60">
        <f>IF(P388,500,0)</f>
        <v/>
      </c>
      <c r="R388" s="60">
        <f>G388+Q388</f>
        <v/>
      </c>
      <c r="S388" s="61" t="n">
        <v>46258.76041666666</v>
      </c>
    </row>
    <row r="389" ht="15" customHeight="1" s="39">
      <c r="A389" s="54" t="inlineStr">
        <is>
          <t>STU0388</t>
        </is>
      </c>
      <c r="B389" s="55">
        <f>VLOOKUP(A389,Marks!$A$2:$B$1001,2,FALSE())</f>
        <v/>
      </c>
      <c r="C389" s="54">
        <f>VLOOKUP(A389,Marks!$A$2:$C$1001,3,FALSE())</f>
        <v/>
      </c>
      <c r="D389" s="54">
        <f>VLOOKUP(A389,Marks!$A$2:$D$1001,4,FALSE())</f>
        <v/>
      </c>
      <c r="E389" s="60" t="n">
        <v>32000</v>
      </c>
      <c r="F389" s="60" t="n">
        <v>32000</v>
      </c>
      <c r="G389" s="60">
        <f>E389-F389</f>
        <v/>
      </c>
      <c r="H389" s="59" t="n">
        <v>0.1</v>
      </c>
      <c r="I389" s="54">
        <f>H389&gt;=0.2</f>
        <v/>
      </c>
      <c r="J389" s="54" t="inlineStr">
        <is>
          <t>Cheque</t>
        </is>
      </c>
      <c r="K389" s="57" t="n">
        <v>46192</v>
      </c>
      <c r="L389" s="58" t="n">
        <v>0.34375</v>
      </c>
      <c r="M389" s="57" t="n">
        <v>46127</v>
      </c>
      <c r="N389" s="54">
        <f>IF(AND(G389&gt;0,TODAY()&gt;M389),TODAY()-M389,0)</f>
        <v/>
      </c>
      <c r="O389" s="54">
        <f>IF(G389&lt;=0,"Paid",IF(N389&gt;0,"Overdue",IF(F389&gt;0,"Partial","Pending")))</f>
        <v/>
      </c>
      <c r="P389" s="54">
        <f>N389&gt;0</f>
        <v/>
      </c>
      <c r="Q389" s="60">
        <f>IF(P389,500,0)</f>
        <v/>
      </c>
      <c r="R389" s="60">
        <f>G389+Q389</f>
        <v/>
      </c>
      <c r="S389" s="61" t="n"/>
    </row>
    <row r="390" ht="15" customHeight="1" s="39">
      <c r="A390" s="54" t="inlineStr">
        <is>
          <t>STU0389</t>
        </is>
      </c>
      <c r="B390" s="55">
        <f>VLOOKUP(A390,Marks!$A$2:$B$1001,2,FALSE())</f>
        <v/>
      </c>
      <c r="C390" s="54">
        <f>VLOOKUP(A390,Marks!$A$2:$C$1001,3,FALSE())</f>
        <v/>
      </c>
      <c r="D390" s="54">
        <f>VLOOKUP(A390,Marks!$A$2:$D$1001,4,FALSE())</f>
        <v/>
      </c>
      <c r="E390" s="60" t="n">
        <v>34000</v>
      </c>
      <c r="F390" s="60" t="n">
        <v>25500</v>
      </c>
      <c r="G390" s="60">
        <f>E390-F390</f>
        <v/>
      </c>
      <c r="H390" s="59" t="n">
        <v>0.15</v>
      </c>
      <c r="I390" s="54">
        <f>H390&gt;=0.2</f>
        <v/>
      </c>
      <c r="J390" s="54" t="inlineStr">
        <is>
          <t>Cash</t>
        </is>
      </c>
      <c r="K390" s="57" t="n">
        <v>46219</v>
      </c>
      <c r="L390" s="58" t="n">
        <v>0.3541666666666667</v>
      </c>
      <c r="M390" s="57" t="n">
        <v>46310</v>
      </c>
      <c r="N390" s="54">
        <f>IF(AND(G390&gt;0,TODAY()&gt;M390),TODAY()-M390,0)</f>
        <v/>
      </c>
      <c r="O390" s="54">
        <f>IF(G390&lt;=0,"Paid",IF(N390&gt;0,"Overdue",IF(F390&gt;0,"Partial","Pending")))</f>
        <v/>
      </c>
      <c r="P390" s="54">
        <f>N390&gt;0</f>
        <v/>
      </c>
      <c r="Q390" s="60">
        <f>IF(P390,500,0)</f>
        <v/>
      </c>
      <c r="R390" s="60">
        <f>G390+Q390</f>
        <v/>
      </c>
      <c r="S390" s="61" t="n">
        <v>46249.69791666666</v>
      </c>
    </row>
    <row r="391" ht="15" customHeight="1" s="39">
      <c r="A391" s="54" t="inlineStr">
        <is>
          <t>STU0390</t>
        </is>
      </c>
      <c r="B391" s="55">
        <f>VLOOKUP(A391,Marks!$A$2:$B$1001,2,FALSE())</f>
        <v/>
      </c>
      <c r="C391" s="54">
        <f>VLOOKUP(A391,Marks!$A$2:$C$1001,3,FALSE())</f>
        <v/>
      </c>
      <c r="D391" s="54">
        <f>VLOOKUP(A391,Marks!$A$2:$D$1001,4,FALSE())</f>
        <v/>
      </c>
      <c r="E391" s="60" t="n">
        <v>13000</v>
      </c>
      <c r="F391" s="60" t="n">
        <v>9800</v>
      </c>
      <c r="G391" s="60">
        <f>E391-F391</f>
        <v/>
      </c>
      <c r="H391" s="59" t="n">
        <v>0.2</v>
      </c>
      <c r="I391" s="54">
        <f>H391&gt;=0.2</f>
        <v/>
      </c>
      <c r="J391" s="54" t="inlineStr">
        <is>
          <t>UPI</t>
        </is>
      </c>
      <c r="K391" s="57" t="n">
        <v>46157</v>
      </c>
      <c r="L391" s="58" t="n">
        <v>0.3333333333333333</v>
      </c>
      <c r="M391" s="57" t="n">
        <v>46402</v>
      </c>
      <c r="N391" s="54">
        <f>IF(AND(G391&gt;0,TODAY()&gt;M391),TODAY()-M391,0)</f>
        <v/>
      </c>
      <c r="O391" s="54">
        <f>IF(G391&lt;=0,"Paid",IF(N391&gt;0,"Overdue",IF(F391&gt;0,"Partial","Pending")))</f>
        <v/>
      </c>
      <c r="P391" s="54">
        <f>N391&gt;0</f>
        <v/>
      </c>
      <c r="Q391" s="60">
        <f>IF(P391,500,0)</f>
        <v/>
      </c>
      <c r="R391" s="60">
        <f>G391+Q391</f>
        <v/>
      </c>
      <c r="S391" s="61" t="n">
        <v>46237.6875</v>
      </c>
    </row>
    <row r="392" ht="15" customHeight="1" s="39">
      <c r="A392" s="54" t="inlineStr">
        <is>
          <t>STU0391</t>
        </is>
      </c>
      <c r="B392" s="55">
        <f>VLOOKUP(A392,Marks!$A$2:$B$1001,2,FALSE())</f>
        <v/>
      </c>
      <c r="C392" s="54">
        <f>VLOOKUP(A392,Marks!$A$2:$C$1001,3,FALSE())</f>
        <v/>
      </c>
      <c r="D392" s="54">
        <f>VLOOKUP(A392,Marks!$A$2:$D$1001,4,FALSE())</f>
        <v/>
      </c>
      <c r="E392" s="60" t="n">
        <v>34500</v>
      </c>
      <c r="F392" s="60" t="n">
        <v>34500</v>
      </c>
      <c r="G392" s="60">
        <f>E392-F392</f>
        <v/>
      </c>
      <c r="H392" s="59" t="n">
        <v>0</v>
      </c>
      <c r="I392" s="54">
        <f>H392&gt;=0.2</f>
        <v/>
      </c>
      <c r="J392" s="54" t="inlineStr">
        <is>
          <t>Online Transfer</t>
        </is>
      </c>
      <c r="K392" s="57" t="n">
        <v>46217</v>
      </c>
      <c r="L392" s="58" t="n">
        <v>0.4479166666666667</v>
      </c>
      <c r="M392" s="57" t="n">
        <v>46310</v>
      </c>
      <c r="N392" s="54">
        <f>IF(AND(G392&gt;0,TODAY()&gt;M392),TODAY()-M392,0)</f>
        <v/>
      </c>
      <c r="O392" s="54">
        <f>IF(G392&lt;=0,"Paid",IF(N392&gt;0,"Overdue",IF(F392&gt;0,"Partial","Pending")))</f>
        <v/>
      </c>
      <c r="P392" s="54">
        <f>N392&gt;0</f>
        <v/>
      </c>
      <c r="Q392" s="60">
        <f>IF(P392,500,0)</f>
        <v/>
      </c>
      <c r="R392" s="60">
        <f>G392+Q392</f>
        <v/>
      </c>
      <c r="S392" s="61" t="n"/>
    </row>
    <row r="393" ht="15" customHeight="1" s="39">
      <c r="A393" s="54" t="inlineStr">
        <is>
          <t>STU0392</t>
        </is>
      </c>
      <c r="B393" s="55">
        <f>VLOOKUP(A393,Marks!$A$2:$B$1001,2,FALSE())</f>
        <v/>
      </c>
      <c r="C393" s="54">
        <f>VLOOKUP(A393,Marks!$A$2:$C$1001,3,FALSE())</f>
        <v/>
      </c>
      <c r="D393" s="54">
        <f>VLOOKUP(A393,Marks!$A$2:$D$1001,4,FALSE())</f>
        <v/>
      </c>
      <c r="E393" s="60" t="n">
        <v>20500</v>
      </c>
      <c r="F393" s="60" t="n">
        <v>0</v>
      </c>
      <c r="G393" s="60">
        <f>E393-F393</f>
        <v/>
      </c>
      <c r="H393" s="59" t="n">
        <v>0.2</v>
      </c>
      <c r="I393" s="54">
        <f>H393&gt;=0.2</f>
        <v/>
      </c>
      <c r="J393" s="54" t="inlineStr">
        <is>
          <t>Cash</t>
        </is>
      </c>
      <c r="K393" s="57" t="n"/>
      <c r="L393" s="58" t="n"/>
      <c r="M393" s="57" t="n">
        <v>46127</v>
      </c>
      <c r="N393" s="54">
        <f>IF(AND(G393&gt;0,TODAY()&gt;M393),TODAY()-M393,0)</f>
        <v/>
      </c>
      <c r="O393" s="54">
        <f>IF(G393&lt;=0,"Paid",IF(N393&gt;0,"Overdue",IF(F393&gt;0,"Partial","Pending")))</f>
        <v/>
      </c>
      <c r="P393" s="54">
        <f>N393&gt;0</f>
        <v/>
      </c>
      <c r="Q393" s="60">
        <f>IF(P393,500,0)</f>
        <v/>
      </c>
      <c r="R393" s="60">
        <f>G393+Q393</f>
        <v/>
      </c>
      <c r="S393" s="61" t="n">
        <v>46260.41666666666</v>
      </c>
    </row>
    <row r="394" ht="15" customHeight="1" s="39">
      <c r="A394" s="54" t="inlineStr">
        <is>
          <t>STU0393</t>
        </is>
      </c>
      <c r="B394" s="55">
        <f>VLOOKUP(A394,Marks!$A$2:$B$1001,2,FALSE())</f>
        <v/>
      </c>
      <c r="C394" s="54">
        <f>VLOOKUP(A394,Marks!$A$2:$C$1001,3,FALSE())</f>
        <v/>
      </c>
      <c r="D394" s="54">
        <f>VLOOKUP(A394,Marks!$A$2:$D$1001,4,FALSE())</f>
        <v/>
      </c>
      <c r="E394" s="60" t="n">
        <v>27500</v>
      </c>
      <c r="F394" s="60" t="n">
        <v>6900</v>
      </c>
      <c r="G394" s="60">
        <f>E394-F394</f>
        <v/>
      </c>
      <c r="H394" s="59" t="n">
        <v>0.2</v>
      </c>
      <c r="I394" s="54">
        <f>H394&gt;=0.2</f>
        <v/>
      </c>
      <c r="J394" s="54" t="inlineStr">
        <is>
          <t>Online Transfer</t>
        </is>
      </c>
      <c r="K394" s="57" t="n">
        <v>46251</v>
      </c>
      <c r="L394" s="58" t="n">
        <v>0.3854166666666667</v>
      </c>
      <c r="M394" s="57" t="n">
        <v>46218</v>
      </c>
      <c r="N394" s="54">
        <f>IF(AND(G394&gt;0,TODAY()&gt;M394),TODAY()-M394,0)</f>
        <v/>
      </c>
      <c r="O394" s="54">
        <f>IF(G394&lt;=0,"Paid",IF(N394&gt;0,"Overdue",IF(F394&gt;0,"Partial","Pending")))</f>
        <v/>
      </c>
      <c r="P394" s="54">
        <f>N394&gt;0</f>
        <v/>
      </c>
      <c r="Q394" s="60">
        <f>IF(P394,500,0)</f>
        <v/>
      </c>
      <c r="R394" s="60">
        <f>G394+Q394</f>
        <v/>
      </c>
      <c r="S394" s="61" t="n">
        <v>46248.76041666666</v>
      </c>
    </row>
    <row r="395" ht="15" customHeight="1" s="39">
      <c r="A395" s="54" t="inlineStr">
        <is>
          <t>STU0394</t>
        </is>
      </c>
      <c r="B395" s="55">
        <f>VLOOKUP(A395,Marks!$A$2:$B$1001,2,FALSE())</f>
        <v/>
      </c>
      <c r="C395" s="54">
        <f>VLOOKUP(A395,Marks!$A$2:$C$1001,3,FALSE())</f>
        <v/>
      </c>
      <c r="D395" s="54">
        <f>VLOOKUP(A395,Marks!$A$2:$D$1001,4,FALSE())</f>
        <v/>
      </c>
      <c r="E395" s="60" t="n">
        <v>15500</v>
      </c>
      <c r="F395" s="60" t="n">
        <v>15500</v>
      </c>
      <c r="G395" s="60">
        <f>E395-F395</f>
        <v/>
      </c>
      <c r="H395" s="59" t="n">
        <v>0</v>
      </c>
      <c r="I395" s="54">
        <f>H395&gt;=0.2</f>
        <v/>
      </c>
      <c r="J395" s="54" t="inlineStr">
        <is>
          <t>UPI</t>
        </is>
      </c>
      <c r="K395" s="57" t="n">
        <v>46238</v>
      </c>
      <c r="L395" s="58" t="n">
        <v>0.3645833333333333</v>
      </c>
      <c r="M395" s="57" t="n">
        <v>46310</v>
      </c>
      <c r="N395" s="54">
        <f>IF(AND(G395&gt;0,TODAY()&gt;M395),TODAY()-M395,0)</f>
        <v/>
      </c>
      <c r="O395" s="54">
        <f>IF(G395&lt;=0,"Paid",IF(N395&gt;0,"Overdue",IF(F395&gt;0,"Partial","Pending")))</f>
        <v/>
      </c>
      <c r="P395" s="54">
        <f>N395&gt;0</f>
        <v/>
      </c>
      <c r="Q395" s="60">
        <f>IF(P395,500,0)</f>
        <v/>
      </c>
      <c r="R395" s="60">
        <f>G395+Q395</f>
        <v/>
      </c>
      <c r="S395" s="61" t="n"/>
    </row>
    <row r="396" ht="15" customHeight="1" s="39">
      <c r="A396" s="54" t="inlineStr">
        <is>
          <t>STU0395</t>
        </is>
      </c>
      <c r="B396" s="55">
        <f>VLOOKUP(A396,Marks!$A$2:$B$1001,2,FALSE())</f>
        <v/>
      </c>
      <c r="C396" s="54">
        <f>VLOOKUP(A396,Marks!$A$2:$C$1001,3,FALSE())</f>
        <v/>
      </c>
      <c r="D396" s="54">
        <f>VLOOKUP(A396,Marks!$A$2:$D$1001,4,FALSE())</f>
        <v/>
      </c>
      <c r="E396" s="60" t="n">
        <v>41500</v>
      </c>
      <c r="F396" s="60" t="n">
        <v>31100</v>
      </c>
      <c r="G396" s="60">
        <f>E396-F396</f>
        <v/>
      </c>
      <c r="H396" s="59" t="n">
        <v>0.1</v>
      </c>
      <c r="I396" s="54">
        <f>H396&gt;=0.2</f>
        <v/>
      </c>
      <c r="J396" s="54" t="inlineStr">
        <is>
          <t>Debit Card</t>
        </is>
      </c>
      <c r="K396" s="57" t="n">
        <v>46250</v>
      </c>
      <c r="L396" s="58" t="n">
        <v>0.3541666666666667</v>
      </c>
      <c r="M396" s="57" t="n">
        <v>46402</v>
      </c>
      <c r="N396" s="54">
        <f>IF(AND(G396&gt;0,TODAY()&gt;M396),TODAY()-M396,0)</f>
        <v/>
      </c>
      <c r="O396" s="54">
        <f>IF(G396&lt;=0,"Paid",IF(N396&gt;0,"Overdue",IF(F396&gt;0,"Partial","Pending")))</f>
        <v/>
      </c>
      <c r="P396" s="54">
        <f>N396&gt;0</f>
        <v/>
      </c>
      <c r="Q396" s="60">
        <f>IF(P396,500,0)</f>
        <v/>
      </c>
      <c r="R396" s="60">
        <f>G396+Q396</f>
        <v/>
      </c>
      <c r="S396" s="61" t="n">
        <v>46256.54166666666</v>
      </c>
    </row>
    <row r="397" ht="15" customHeight="1" s="39">
      <c r="A397" s="54" t="inlineStr">
        <is>
          <t>STU0396</t>
        </is>
      </c>
      <c r="B397" s="55">
        <f>VLOOKUP(A397,Marks!$A$2:$B$1001,2,FALSE())</f>
        <v/>
      </c>
      <c r="C397" s="54">
        <f>VLOOKUP(A397,Marks!$A$2:$C$1001,3,FALSE())</f>
        <v/>
      </c>
      <c r="D397" s="54">
        <f>VLOOKUP(A397,Marks!$A$2:$D$1001,4,FALSE())</f>
        <v/>
      </c>
      <c r="E397" s="60" t="n">
        <v>35000</v>
      </c>
      <c r="F397" s="60" t="n">
        <v>35000</v>
      </c>
      <c r="G397" s="60">
        <f>E397-F397</f>
        <v/>
      </c>
      <c r="H397" s="59" t="n">
        <v>0</v>
      </c>
      <c r="I397" s="54">
        <f>H397&gt;=0.2</f>
        <v/>
      </c>
      <c r="J397" s="54" t="inlineStr">
        <is>
          <t>UPI</t>
        </is>
      </c>
      <c r="K397" s="57" t="n">
        <v>46206</v>
      </c>
      <c r="L397" s="58" t="n">
        <v>0.5833333333333334</v>
      </c>
      <c r="M397" s="57" t="n">
        <v>46402</v>
      </c>
      <c r="N397" s="54">
        <f>IF(AND(G397&gt;0,TODAY()&gt;M397),TODAY()-M397,0)</f>
        <v/>
      </c>
      <c r="O397" s="54">
        <f>IF(G397&lt;=0,"Paid",IF(N397&gt;0,"Overdue",IF(F397&gt;0,"Partial","Pending")))</f>
        <v/>
      </c>
      <c r="P397" s="54">
        <f>N397&gt;0</f>
        <v/>
      </c>
      <c r="Q397" s="60">
        <f>IF(P397,500,0)</f>
        <v/>
      </c>
      <c r="R397" s="60">
        <f>G397+Q397</f>
        <v/>
      </c>
      <c r="S397" s="61" t="n"/>
    </row>
    <row r="398" ht="15" customHeight="1" s="39">
      <c r="A398" s="54" t="inlineStr">
        <is>
          <t>STU0397</t>
        </is>
      </c>
      <c r="B398" s="55">
        <f>VLOOKUP(A398,Marks!$A$2:$B$1001,2,FALSE())</f>
        <v/>
      </c>
      <c r="C398" s="54">
        <f>VLOOKUP(A398,Marks!$A$2:$C$1001,3,FALSE())</f>
        <v/>
      </c>
      <c r="D398" s="54">
        <f>VLOOKUP(A398,Marks!$A$2:$D$1001,4,FALSE())</f>
        <v/>
      </c>
      <c r="E398" s="60" t="n">
        <v>26500</v>
      </c>
      <c r="F398" s="60" t="n">
        <v>26500</v>
      </c>
      <c r="G398" s="60">
        <f>E398-F398</f>
        <v/>
      </c>
      <c r="H398" s="59" t="n">
        <v>0.2</v>
      </c>
      <c r="I398" s="54">
        <f>H398&gt;=0.2</f>
        <v/>
      </c>
      <c r="J398" s="54" t="inlineStr">
        <is>
          <t>Cash</t>
        </is>
      </c>
      <c r="K398" s="57" t="n">
        <v>46172</v>
      </c>
      <c r="L398" s="58" t="n">
        <v>0.46875</v>
      </c>
      <c r="M398" s="57" t="n">
        <v>46127</v>
      </c>
      <c r="N398" s="54">
        <f>IF(AND(G398&gt;0,TODAY()&gt;M398),TODAY()-M398,0)</f>
        <v/>
      </c>
      <c r="O398" s="54">
        <f>IF(G398&lt;=0,"Paid",IF(N398&gt;0,"Overdue",IF(F398&gt;0,"Partial","Pending")))</f>
        <v/>
      </c>
      <c r="P398" s="54">
        <f>N398&gt;0</f>
        <v/>
      </c>
      <c r="Q398" s="60">
        <f>IF(P398,500,0)</f>
        <v/>
      </c>
      <c r="R398" s="60">
        <f>G398+Q398</f>
        <v/>
      </c>
      <c r="S398" s="61" t="n"/>
    </row>
    <row r="399" ht="15" customHeight="1" s="39">
      <c r="A399" s="54" t="inlineStr">
        <is>
          <t>STU0398</t>
        </is>
      </c>
      <c r="B399" s="55">
        <f>VLOOKUP(A399,Marks!$A$2:$B$1001,2,FALSE())</f>
        <v/>
      </c>
      <c r="C399" s="54">
        <f>VLOOKUP(A399,Marks!$A$2:$C$1001,3,FALSE())</f>
        <v/>
      </c>
      <c r="D399" s="54">
        <f>VLOOKUP(A399,Marks!$A$2:$D$1001,4,FALSE())</f>
        <v/>
      </c>
      <c r="E399" s="60" t="n">
        <v>30500</v>
      </c>
      <c r="F399" s="60" t="n">
        <v>30500</v>
      </c>
      <c r="G399" s="60">
        <f>E399-F399</f>
        <v/>
      </c>
      <c r="H399" s="59" t="n">
        <v>0</v>
      </c>
      <c r="I399" s="54">
        <f>H399&gt;=0.2</f>
        <v/>
      </c>
      <c r="J399" s="54" t="inlineStr">
        <is>
          <t>Cheque</t>
        </is>
      </c>
      <c r="K399" s="57" t="n">
        <v>46205</v>
      </c>
      <c r="L399" s="58" t="n">
        <v>0.4791666666666667</v>
      </c>
      <c r="M399" s="57" t="n">
        <v>46402</v>
      </c>
      <c r="N399" s="54">
        <f>IF(AND(G399&gt;0,TODAY()&gt;M399),TODAY()-M399,0)</f>
        <v/>
      </c>
      <c r="O399" s="54">
        <f>IF(G399&lt;=0,"Paid",IF(N399&gt;0,"Overdue",IF(F399&gt;0,"Partial","Pending")))</f>
        <v/>
      </c>
      <c r="P399" s="54">
        <f>N399&gt;0</f>
        <v/>
      </c>
      <c r="Q399" s="60">
        <f>IF(P399,500,0)</f>
        <v/>
      </c>
      <c r="R399" s="60">
        <f>G399+Q399</f>
        <v/>
      </c>
      <c r="S399" s="61" t="n"/>
    </row>
    <row r="400" ht="15" customHeight="1" s="39">
      <c r="A400" s="54" t="inlineStr">
        <is>
          <t>STU0399</t>
        </is>
      </c>
      <c r="B400" s="55">
        <f>VLOOKUP(A400,Marks!$A$2:$B$1001,2,FALSE())</f>
        <v/>
      </c>
      <c r="C400" s="54">
        <f>VLOOKUP(A400,Marks!$A$2:$C$1001,3,FALSE())</f>
        <v/>
      </c>
      <c r="D400" s="54">
        <f>VLOOKUP(A400,Marks!$A$2:$D$1001,4,FALSE())</f>
        <v/>
      </c>
      <c r="E400" s="60" t="n">
        <v>36000</v>
      </c>
      <c r="F400" s="60" t="n">
        <v>36000</v>
      </c>
      <c r="G400" s="60">
        <f>E400-F400</f>
        <v/>
      </c>
      <c r="H400" s="59" t="n">
        <v>0</v>
      </c>
      <c r="I400" s="54">
        <f>H400&gt;=0.2</f>
        <v/>
      </c>
      <c r="J400" s="54" t="inlineStr">
        <is>
          <t>Online Transfer</t>
        </is>
      </c>
      <c r="K400" s="57" t="n">
        <v>46213</v>
      </c>
      <c r="L400" s="58" t="n">
        <v>0.53125</v>
      </c>
      <c r="M400" s="57" t="n">
        <v>46310</v>
      </c>
      <c r="N400" s="54">
        <f>IF(AND(G400&gt;0,TODAY()&gt;M400),TODAY()-M400,0)</f>
        <v/>
      </c>
      <c r="O400" s="54">
        <f>IF(G400&lt;=0,"Paid",IF(N400&gt;0,"Overdue",IF(F400&gt;0,"Partial","Pending")))</f>
        <v/>
      </c>
      <c r="P400" s="54">
        <f>N400&gt;0</f>
        <v/>
      </c>
      <c r="Q400" s="60">
        <f>IF(P400,500,0)</f>
        <v/>
      </c>
      <c r="R400" s="60">
        <f>G400+Q400</f>
        <v/>
      </c>
      <c r="S400" s="61" t="n"/>
    </row>
    <row r="401" ht="15" customHeight="1" s="39">
      <c r="A401" s="54" t="inlineStr">
        <is>
          <t>STU0400</t>
        </is>
      </c>
      <c r="B401" s="55">
        <f>VLOOKUP(A401,Marks!$A$2:$B$1001,2,FALSE())</f>
        <v/>
      </c>
      <c r="C401" s="54">
        <f>VLOOKUP(A401,Marks!$A$2:$C$1001,3,FALSE())</f>
        <v/>
      </c>
      <c r="D401" s="54">
        <f>VLOOKUP(A401,Marks!$A$2:$D$1001,4,FALSE())</f>
        <v/>
      </c>
      <c r="E401" s="60" t="n">
        <v>17500</v>
      </c>
      <c r="F401" s="60" t="n">
        <v>17500</v>
      </c>
      <c r="G401" s="60">
        <f>E401-F401</f>
        <v/>
      </c>
      <c r="H401" s="59" t="n">
        <v>0.2</v>
      </c>
      <c r="I401" s="54">
        <f>H401&gt;=0.2</f>
        <v/>
      </c>
      <c r="J401" s="54" t="inlineStr">
        <is>
          <t>Online Transfer</t>
        </is>
      </c>
      <c r="K401" s="57" t="n">
        <v>46266</v>
      </c>
      <c r="L401" s="58" t="n">
        <v>0.59375</v>
      </c>
      <c r="M401" s="57" t="n">
        <v>46310</v>
      </c>
      <c r="N401" s="54">
        <f>IF(AND(G401&gt;0,TODAY()&gt;M401),TODAY()-M401,0)</f>
        <v/>
      </c>
      <c r="O401" s="54">
        <f>IF(G401&lt;=0,"Paid",IF(N401&gt;0,"Overdue",IF(F401&gt;0,"Partial","Pending")))</f>
        <v/>
      </c>
      <c r="P401" s="54">
        <f>N401&gt;0</f>
        <v/>
      </c>
      <c r="Q401" s="60">
        <f>IF(P401,500,0)</f>
        <v/>
      </c>
      <c r="R401" s="60">
        <f>G401+Q401</f>
        <v/>
      </c>
      <c r="S401" s="61" t="n"/>
    </row>
    <row r="402" ht="15" customHeight="1" s="39">
      <c r="A402" s="54" t="inlineStr">
        <is>
          <t>STU0401</t>
        </is>
      </c>
      <c r="B402" s="55">
        <f>VLOOKUP(A402,Marks!$A$2:$B$1001,2,FALSE())</f>
        <v/>
      </c>
      <c r="C402" s="54">
        <f>VLOOKUP(A402,Marks!$A$2:$C$1001,3,FALSE())</f>
        <v/>
      </c>
      <c r="D402" s="54">
        <f>VLOOKUP(A402,Marks!$A$2:$D$1001,4,FALSE())</f>
        <v/>
      </c>
      <c r="E402" s="60" t="n">
        <v>45000</v>
      </c>
      <c r="F402" s="60" t="n">
        <v>0</v>
      </c>
      <c r="G402" s="60">
        <f>E402-F402</f>
        <v/>
      </c>
      <c r="H402" s="59" t="n">
        <v>0.1</v>
      </c>
      <c r="I402" s="54">
        <f>H402&gt;=0.2</f>
        <v/>
      </c>
      <c r="J402" s="54" t="inlineStr">
        <is>
          <t>Cash</t>
        </is>
      </c>
      <c r="K402" s="57" t="n"/>
      <c r="L402" s="58" t="n"/>
      <c r="M402" s="57" t="n">
        <v>46402</v>
      </c>
      <c r="N402" s="54">
        <f>IF(AND(G402&gt;0,TODAY()&gt;M402),TODAY()-M402,0)</f>
        <v/>
      </c>
      <c r="O402" s="54">
        <f>IF(G402&lt;=0,"Paid",IF(N402&gt;0,"Overdue",IF(F402&gt;0,"Partial","Pending")))</f>
        <v/>
      </c>
      <c r="P402" s="54">
        <f>N402&gt;0</f>
        <v/>
      </c>
      <c r="Q402" s="60">
        <f>IF(P402,500,0)</f>
        <v/>
      </c>
      <c r="R402" s="60">
        <f>G402+Q402</f>
        <v/>
      </c>
      <c r="S402" s="61" t="n">
        <v>46247.39583333334</v>
      </c>
    </row>
    <row r="403" ht="15" customHeight="1" s="39">
      <c r="A403" s="54" t="inlineStr">
        <is>
          <t>STU0402</t>
        </is>
      </c>
      <c r="B403" s="55">
        <f>VLOOKUP(A403,Marks!$A$2:$B$1001,2,FALSE())</f>
        <v/>
      </c>
      <c r="C403" s="54">
        <f>VLOOKUP(A403,Marks!$A$2:$C$1001,3,FALSE())</f>
        <v/>
      </c>
      <c r="D403" s="54">
        <f>VLOOKUP(A403,Marks!$A$2:$D$1001,4,FALSE())</f>
        <v/>
      </c>
      <c r="E403" s="60" t="n">
        <v>14500</v>
      </c>
      <c r="F403" s="60" t="n">
        <v>3600</v>
      </c>
      <c r="G403" s="60">
        <f>E403-F403</f>
        <v/>
      </c>
      <c r="H403" s="59" t="n">
        <v>0</v>
      </c>
      <c r="I403" s="54">
        <f>H403&gt;=0.2</f>
        <v/>
      </c>
      <c r="J403" s="54" t="inlineStr">
        <is>
          <t>Debit Card</t>
        </is>
      </c>
      <c r="K403" s="57" t="n">
        <v>46165</v>
      </c>
      <c r="L403" s="58" t="n">
        <v>0.3333333333333333</v>
      </c>
      <c r="M403" s="57" t="n">
        <v>46402</v>
      </c>
      <c r="N403" s="54">
        <f>IF(AND(G403&gt;0,TODAY()&gt;M403),TODAY()-M403,0)</f>
        <v/>
      </c>
      <c r="O403" s="54">
        <f>IF(G403&lt;=0,"Paid",IF(N403&gt;0,"Overdue",IF(F403&gt;0,"Partial","Pending")))</f>
        <v/>
      </c>
      <c r="P403" s="54">
        <f>N403&gt;0</f>
        <v/>
      </c>
      <c r="Q403" s="60">
        <f>IF(P403,500,0)</f>
        <v/>
      </c>
      <c r="R403" s="60">
        <f>G403+Q403</f>
        <v/>
      </c>
      <c r="S403" s="61" t="n">
        <v>46263.5</v>
      </c>
    </row>
    <row r="404" ht="15" customHeight="1" s="39">
      <c r="A404" s="54" t="inlineStr">
        <is>
          <t>STU0403</t>
        </is>
      </c>
      <c r="B404" s="55">
        <f>VLOOKUP(A404,Marks!$A$2:$B$1001,2,FALSE())</f>
        <v/>
      </c>
      <c r="C404" s="54">
        <f>VLOOKUP(A404,Marks!$A$2:$C$1001,3,FALSE())</f>
        <v/>
      </c>
      <c r="D404" s="54">
        <f>VLOOKUP(A404,Marks!$A$2:$D$1001,4,FALSE())</f>
        <v/>
      </c>
      <c r="E404" s="60" t="n">
        <v>23500</v>
      </c>
      <c r="F404" s="60" t="n">
        <v>5900</v>
      </c>
      <c r="G404" s="60">
        <f>E404-F404</f>
        <v/>
      </c>
      <c r="H404" s="59" t="n">
        <v>0.05</v>
      </c>
      <c r="I404" s="54">
        <f>H404&gt;=0.2</f>
        <v/>
      </c>
      <c r="J404" s="54" t="inlineStr">
        <is>
          <t>UPI</t>
        </is>
      </c>
      <c r="K404" s="57" t="n">
        <v>46157</v>
      </c>
      <c r="L404" s="58" t="n">
        <v>0.4791666666666667</v>
      </c>
      <c r="M404" s="57" t="n">
        <v>46218</v>
      </c>
      <c r="N404" s="54">
        <f>IF(AND(G404&gt;0,TODAY()&gt;M404),TODAY()-M404,0)</f>
        <v/>
      </c>
      <c r="O404" s="54">
        <f>IF(G404&lt;=0,"Paid",IF(N404&gt;0,"Overdue",IF(F404&gt;0,"Partial","Pending")))</f>
        <v/>
      </c>
      <c r="P404" s="54">
        <f>N404&gt;0</f>
        <v/>
      </c>
      <c r="Q404" s="60">
        <f>IF(P404,500,0)</f>
        <v/>
      </c>
      <c r="R404" s="60">
        <f>G404+Q404</f>
        <v/>
      </c>
      <c r="S404" s="61" t="n">
        <v>46244.61458333334</v>
      </c>
    </row>
    <row r="405" ht="15" customHeight="1" s="39">
      <c r="A405" s="54" t="inlineStr">
        <is>
          <t>STU0404</t>
        </is>
      </c>
      <c r="B405" s="55">
        <f>VLOOKUP(A405,Marks!$A$2:$B$1001,2,FALSE())</f>
        <v/>
      </c>
      <c r="C405" s="54">
        <f>VLOOKUP(A405,Marks!$A$2:$C$1001,3,FALSE())</f>
        <v/>
      </c>
      <c r="D405" s="54">
        <f>VLOOKUP(A405,Marks!$A$2:$D$1001,4,FALSE())</f>
        <v/>
      </c>
      <c r="E405" s="60" t="n">
        <v>33500</v>
      </c>
      <c r="F405" s="60" t="n">
        <v>33500</v>
      </c>
      <c r="G405" s="60">
        <f>E405-F405</f>
        <v/>
      </c>
      <c r="H405" s="59" t="n">
        <v>0.05</v>
      </c>
      <c r="I405" s="54">
        <f>H405&gt;=0.2</f>
        <v/>
      </c>
      <c r="J405" s="54" t="inlineStr">
        <is>
          <t>Online Transfer</t>
        </is>
      </c>
      <c r="K405" s="57" t="n">
        <v>46132</v>
      </c>
      <c r="L405" s="58" t="n">
        <v>0.7395833333333334</v>
      </c>
      <c r="M405" s="57" t="n">
        <v>46218</v>
      </c>
      <c r="N405" s="54">
        <f>IF(AND(G405&gt;0,TODAY()&gt;M405),TODAY()-M405,0)</f>
        <v/>
      </c>
      <c r="O405" s="54">
        <f>IF(G405&lt;=0,"Paid",IF(N405&gt;0,"Overdue",IF(F405&gt;0,"Partial","Pending")))</f>
        <v/>
      </c>
      <c r="P405" s="54">
        <f>N405&gt;0</f>
        <v/>
      </c>
      <c r="Q405" s="60">
        <f>IF(P405,500,0)</f>
        <v/>
      </c>
      <c r="R405" s="60">
        <f>G405+Q405</f>
        <v/>
      </c>
      <c r="S405" s="61" t="n"/>
    </row>
    <row r="406" ht="15" customHeight="1" s="39">
      <c r="A406" s="54" t="inlineStr">
        <is>
          <t>STU0405</t>
        </is>
      </c>
      <c r="B406" s="55">
        <f>VLOOKUP(A406,Marks!$A$2:$B$1001,2,FALSE())</f>
        <v/>
      </c>
      <c r="C406" s="54">
        <f>VLOOKUP(A406,Marks!$A$2:$C$1001,3,FALSE())</f>
        <v/>
      </c>
      <c r="D406" s="54">
        <f>VLOOKUP(A406,Marks!$A$2:$D$1001,4,FALSE())</f>
        <v/>
      </c>
      <c r="E406" s="60" t="n">
        <v>14500</v>
      </c>
      <c r="F406" s="60" t="n">
        <v>7200</v>
      </c>
      <c r="G406" s="60">
        <f>E406-F406</f>
        <v/>
      </c>
      <c r="H406" s="59" t="n">
        <v>0.1</v>
      </c>
      <c r="I406" s="54">
        <f>H406&gt;=0.2</f>
        <v/>
      </c>
      <c r="J406" s="54" t="inlineStr">
        <is>
          <t>UPI</t>
        </is>
      </c>
      <c r="K406" s="57" t="n">
        <v>46156</v>
      </c>
      <c r="L406" s="58" t="n">
        <v>0.46875</v>
      </c>
      <c r="M406" s="57" t="n">
        <v>46218</v>
      </c>
      <c r="N406" s="54">
        <f>IF(AND(G406&gt;0,TODAY()&gt;M406),TODAY()-M406,0)</f>
        <v/>
      </c>
      <c r="O406" s="54">
        <f>IF(G406&lt;=0,"Paid",IF(N406&gt;0,"Overdue",IF(F406&gt;0,"Partial","Pending")))</f>
        <v/>
      </c>
      <c r="P406" s="54">
        <f>N406&gt;0</f>
        <v/>
      </c>
      <c r="Q406" s="60">
        <f>IF(P406,500,0)</f>
        <v/>
      </c>
      <c r="R406" s="60">
        <f>G406+Q406</f>
        <v/>
      </c>
      <c r="S406" s="61" t="n">
        <v>46260.38541666666</v>
      </c>
    </row>
    <row r="407" ht="15" customHeight="1" s="39">
      <c r="A407" s="54" t="inlineStr">
        <is>
          <t>STU0406</t>
        </is>
      </c>
      <c r="B407" s="55">
        <f>VLOOKUP(A407,Marks!$A$2:$B$1001,2,FALSE())</f>
        <v/>
      </c>
      <c r="C407" s="54">
        <f>VLOOKUP(A407,Marks!$A$2:$C$1001,3,FALSE())</f>
        <v/>
      </c>
      <c r="D407" s="54">
        <f>VLOOKUP(A407,Marks!$A$2:$D$1001,4,FALSE())</f>
        <v/>
      </c>
      <c r="E407" s="60" t="n">
        <v>26000</v>
      </c>
      <c r="F407" s="60" t="n">
        <v>6500</v>
      </c>
      <c r="G407" s="60">
        <f>E407-F407</f>
        <v/>
      </c>
      <c r="H407" s="59" t="n">
        <v>0.05</v>
      </c>
      <c r="I407" s="54">
        <f>H407&gt;=0.2</f>
        <v/>
      </c>
      <c r="J407" s="54" t="inlineStr">
        <is>
          <t>Cash</t>
        </is>
      </c>
      <c r="K407" s="57" t="n">
        <v>46132</v>
      </c>
      <c r="L407" s="58" t="n">
        <v>0.375</v>
      </c>
      <c r="M407" s="57" t="n">
        <v>46218</v>
      </c>
      <c r="N407" s="54">
        <f>IF(AND(G407&gt;0,TODAY()&gt;M407),TODAY()-M407,0)</f>
        <v/>
      </c>
      <c r="O407" s="54">
        <f>IF(G407&lt;=0,"Paid",IF(N407&gt;0,"Overdue",IF(F407&gt;0,"Partial","Pending")))</f>
        <v/>
      </c>
      <c r="P407" s="54">
        <f>N407&gt;0</f>
        <v/>
      </c>
      <c r="Q407" s="60">
        <f>IF(P407,500,0)</f>
        <v/>
      </c>
      <c r="R407" s="60">
        <f>G407+Q407</f>
        <v/>
      </c>
      <c r="S407" s="61" t="n">
        <v>46253.61458333334</v>
      </c>
    </row>
    <row r="408" ht="15" customHeight="1" s="39">
      <c r="A408" s="54" t="inlineStr">
        <is>
          <t>STU0407</t>
        </is>
      </c>
      <c r="B408" s="55">
        <f>VLOOKUP(A408,Marks!$A$2:$B$1001,2,FALSE())</f>
        <v/>
      </c>
      <c r="C408" s="54">
        <f>VLOOKUP(A408,Marks!$A$2:$C$1001,3,FALSE())</f>
        <v/>
      </c>
      <c r="D408" s="54">
        <f>VLOOKUP(A408,Marks!$A$2:$D$1001,4,FALSE())</f>
        <v/>
      </c>
      <c r="E408" s="60" t="n">
        <v>26000</v>
      </c>
      <c r="F408" s="60" t="n">
        <v>26000</v>
      </c>
      <c r="G408" s="60">
        <f>E408-F408</f>
        <v/>
      </c>
      <c r="H408" s="59" t="n">
        <v>0.05</v>
      </c>
      <c r="I408" s="54">
        <f>H408&gt;=0.2</f>
        <v/>
      </c>
      <c r="J408" s="54" t="inlineStr">
        <is>
          <t>Cheque</t>
        </is>
      </c>
      <c r="K408" s="57" t="n">
        <v>46130</v>
      </c>
      <c r="L408" s="58" t="n">
        <v>0.59375</v>
      </c>
      <c r="M408" s="57" t="n">
        <v>46127</v>
      </c>
      <c r="N408" s="54">
        <f>IF(AND(G408&gt;0,TODAY()&gt;M408),TODAY()-M408,0)</f>
        <v/>
      </c>
      <c r="O408" s="54">
        <f>IF(G408&lt;=0,"Paid",IF(N408&gt;0,"Overdue",IF(F408&gt;0,"Partial","Pending")))</f>
        <v/>
      </c>
      <c r="P408" s="54">
        <f>N408&gt;0</f>
        <v/>
      </c>
      <c r="Q408" s="60">
        <f>IF(P408,500,0)</f>
        <v/>
      </c>
      <c r="R408" s="60">
        <f>G408+Q408</f>
        <v/>
      </c>
      <c r="S408" s="61" t="n"/>
    </row>
    <row r="409" ht="15" customHeight="1" s="39">
      <c r="A409" s="54" t="inlineStr">
        <is>
          <t>STU0408</t>
        </is>
      </c>
      <c r="B409" s="55">
        <f>VLOOKUP(A409,Marks!$A$2:$B$1001,2,FALSE())</f>
        <v/>
      </c>
      <c r="C409" s="54">
        <f>VLOOKUP(A409,Marks!$A$2:$C$1001,3,FALSE())</f>
        <v/>
      </c>
      <c r="D409" s="54">
        <f>VLOOKUP(A409,Marks!$A$2:$D$1001,4,FALSE())</f>
        <v/>
      </c>
      <c r="E409" s="60" t="n">
        <v>43000</v>
      </c>
      <c r="F409" s="60" t="n">
        <v>0</v>
      </c>
      <c r="G409" s="60">
        <f>E409-F409</f>
        <v/>
      </c>
      <c r="H409" s="59" t="n">
        <v>0.15</v>
      </c>
      <c r="I409" s="54">
        <f>H409&gt;=0.2</f>
        <v/>
      </c>
      <c r="J409" s="54" t="inlineStr">
        <is>
          <t>UPI</t>
        </is>
      </c>
      <c r="K409" s="57" t="n"/>
      <c r="L409" s="58" t="n"/>
      <c r="M409" s="57" t="n">
        <v>46218</v>
      </c>
      <c r="N409" s="54">
        <f>IF(AND(G409&gt;0,TODAY()&gt;M409),TODAY()-M409,0)</f>
        <v/>
      </c>
      <c r="O409" s="54">
        <f>IF(G409&lt;=0,"Paid",IF(N409&gt;0,"Overdue",IF(F409&gt;0,"Partial","Pending")))</f>
        <v/>
      </c>
      <c r="P409" s="54">
        <f>N409&gt;0</f>
        <v/>
      </c>
      <c r="Q409" s="60">
        <f>IF(P409,500,0)</f>
        <v/>
      </c>
      <c r="R409" s="60">
        <f>G409+Q409</f>
        <v/>
      </c>
      <c r="S409" s="61" t="n">
        <v>46256.65625</v>
      </c>
    </row>
    <row r="410" ht="15" customHeight="1" s="39">
      <c r="A410" s="54" t="inlineStr">
        <is>
          <t>STU0409</t>
        </is>
      </c>
      <c r="B410" s="55">
        <f>VLOOKUP(A410,Marks!$A$2:$B$1001,2,FALSE())</f>
        <v/>
      </c>
      <c r="C410" s="54">
        <f>VLOOKUP(A410,Marks!$A$2:$C$1001,3,FALSE())</f>
        <v/>
      </c>
      <c r="D410" s="54">
        <f>VLOOKUP(A410,Marks!$A$2:$D$1001,4,FALSE())</f>
        <v/>
      </c>
      <c r="E410" s="60" t="n">
        <v>28500</v>
      </c>
      <c r="F410" s="60" t="n">
        <v>14200</v>
      </c>
      <c r="G410" s="60">
        <f>E410-F410</f>
        <v/>
      </c>
      <c r="H410" s="59" t="n">
        <v>0.15</v>
      </c>
      <c r="I410" s="54">
        <f>H410&gt;=0.2</f>
        <v/>
      </c>
      <c r="J410" s="54" t="inlineStr">
        <is>
          <t>Cash</t>
        </is>
      </c>
      <c r="K410" s="57" t="n">
        <v>46232</v>
      </c>
      <c r="L410" s="58" t="n">
        <v>0.6145833333333334</v>
      </c>
      <c r="M410" s="57" t="n">
        <v>46310</v>
      </c>
      <c r="N410" s="54">
        <f>IF(AND(G410&gt;0,TODAY()&gt;M410),TODAY()-M410,0)</f>
        <v/>
      </c>
      <c r="O410" s="54">
        <f>IF(G410&lt;=0,"Paid",IF(N410&gt;0,"Overdue",IF(F410&gt;0,"Partial","Pending")))</f>
        <v/>
      </c>
      <c r="P410" s="54">
        <f>N410&gt;0</f>
        <v/>
      </c>
      <c r="Q410" s="60">
        <f>IF(P410,500,0)</f>
        <v/>
      </c>
      <c r="R410" s="60">
        <f>G410+Q410</f>
        <v/>
      </c>
      <c r="S410" s="61" t="n">
        <v>46259.40625</v>
      </c>
    </row>
    <row r="411" ht="15" customHeight="1" s="39">
      <c r="A411" s="54" t="inlineStr">
        <is>
          <t>STU0410</t>
        </is>
      </c>
      <c r="B411" s="55">
        <f>VLOOKUP(A411,Marks!$A$2:$B$1001,2,FALSE())</f>
        <v/>
      </c>
      <c r="C411" s="54">
        <f>VLOOKUP(A411,Marks!$A$2:$C$1001,3,FALSE())</f>
        <v/>
      </c>
      <c r="D411" s="54">
        <f>VLOOKUP(A411,Marks!$A$2:$D$1001,4,FALSE())</f>
        <v/>
      </c>
      <c r="E411" s="60" t="n">
        <v>20500</v>
      </c>
      <c r="F411" s="60" t="n">
        <v>0</v>
      </c>
      <c r="G411" s="60">
        <f>E411-F411</f>
        <v/>
      </c>
      <c r="H411" s="59" t="n">
        <v>0</v>
      </c>
      <c r="I411" s="54">
        <f>H411&gt;=0.2</f>
        <v/>
      </c>
      <c r="J411" s="54" t="inlineStr">
        <is>
          <t>UPI</t>
        </is>
      </c>
      <c r="K411" s="57" t="n"/>
      <c r="L411" s="58" t="n"/>
      <c r="M411" s="57" t="n">
        <v>46402</v>
      </c>
      <c r="N411" s="54">
        <f>IF(AND(G411&gt;0,TODAY()&gt;M411),TODAY()-M411,0)</f>
        <v/>
      </c>
      <c r="O411" s="54">
        <f>IF(G411&lt;=0,"Paid",IF(N411&gt;0,"Overdue",IF(F411&gt;0,"Partial","Pending")))</f>
        <v/>
      </c>
      <c r="P411" s="54">
        <f>N411&gt;0</f>
        <v/>
      </c>
      <c r="Q411" s="60">
        <f>IF(P411,500,0)</f>
        <v/>
      </c>
      <c r="R411" s="60">
        <f>G411+Q411</f>
        <v/>
      </c>
      <c r="S411" s="61" t="n">
        <v>46243.60416666666</v>
      </c>
    </row>
    <row r="412" ht="15" customHeight="1" s="39">
      <c r="A412" s="54" t="inlineStr">
        <is>
          <t>STU0411</t>
        </is>
      </c>
      <c r="B412" s="55">
        <f>VLOOKUP(A412,Marks!$A$2:$B$1001,2,FALSE())</f>
        <v/>
      </c>
      <c r="C412" s="54">
        <f>VLOOKUP(A412,Marks!$A$2:$C$1001,3,FALSE())</f>
        <v/>
      </c>
      <c r="D412" s="54">
        <f>VLOOKUP(A412,Marks!$A$2:$D$1001,4,FALSE())</f>
        <v/>
      </c>
      <c r="E412" s="60" t="n">
        <v>41000</v>
      </c>
      <c r="F412" s="60" t="n">
        <v>41000</v>
      </c>
      <c r="G412" s="60">
        <f>E412-F412</f>
        <v/>
      </c>
      <c r="H412" s="59" t="n">
        <v>0</v>
      </c>
      <c r="I412" s="54">
        <f>H412&gt;=0.2</f>
        <v/>
      </c>
      <c r="J412" s="54" t="inlineStr">
        <is>
          <t>UPI</t>
        </is>
      </c>
      <c r="K412" s="57" t="n">
        <v>46166</v>
      </c>
      <c r="L412" s="58" t="n">
        <v>0.3333333333333333</v>
      </c>
      <c r="M412" s="57" t="n">
        <v>46310</v>
      </c>
      <c r="N412" s="54">
        <f>IF(AND(G412&gt;0,TODAY()&gt;M412),TODAY()-M412,0)</f>
        <v/>
      </c>
      <c r="O412" s="54">
        <f>IF(G412&lt;=0,"Paid",IF(N412&gt;0,"Overdue",IF(F412&gt;0,"Partial","Pending")))</f>
        <v/>
      </c>
      <c r="P412" s="54">
        <f>N412&gt;0</f>
        <v/>
      </c>
      <c r="Q412" s="60">
        <f>IF(P412,500,0)</f>
        <v/>
      </c>
      <c r="R412" s="60">
        <f>G412+Q412</f>
        <v/>
      </c>
      <c r="S412" s="61" t="n"/>
    </row>
    <row r="413" ht="15" customHeight="1" s="39">
      <c r="A413" s="54" t="inlineStr">
        <is>
          <t>STU0412</t>
        </is>
      </c>
      <c r="B413" s="55">
        <f>VLOOKUP(A413,Marks!$A$2:$B$1001,2,FALSE())</f>
        <v/>
      </c>
      <c r="C413" s="54">
        <f>VLOOKUP(A413,Marks!$A$2:$C$1001,3,FALSE())</f>
        <v/>
      </c>
      <c r="D413" s="54">
        <f>VLOOKUP(A413,Marks!$A$2:$D$1001,4,FALSE())</f>
        <v/>
      </c>
      <c r="E413" s="60" t="n">
        <v>44000</v>
      </c>
      <c r="F413" s="60" t="n">
        <v>22000</v>
      </c>
      <c r="G413" s="60">
        <f>E413-F413</f>
        <v/>
      </c>
      <c r="H413" s="59" t="n">
        <v>0.25</v>
      </c>
      <c r="I413" s="54">
        <f>H413&gt;=0.2</f>
        <v/>
      </c>
      <c r="J413" s="54" t="inlineStr">
        <is>
          <t>Debit Card</t>
        </is>
      </c>
      <c r="K413" s="57" t="n">
        <v>46126</v>
      </c>
      <c r="L413" s="58" t="n">
        <v>0.7291666666666666</v>
      </c>
      <c r="M413" s="57" t="n">
        <v>46402</v>
      </c>
      <c r="N413" s="54">
        <f>IF(AND(G413&gt;0,TODAY()&gt;M413),TODAY()-M413,0)</f>
        <v/>
      </c>
      <c r="O413" s="54">
        <f>IF(G413&lt;=0,"Paid",IF(N413&gt;0,"Overdue",IF(F413&gt;0,"Partial","Pending")))</f>
        <v/>
      </c>
      <c r="P413" s="54">
        <f>N413&gt;0</f>
        <v/>
      </c>
      <c r="Q413" s="60">
        <f>IF(P413,500,0)</f>
        <v/>
      </c>
      <c r="R413" s="60">
        <f>G413+Q413</f>
        <v/>
      </c>
      <c r="S413" s="61" t="n">
        <v>46258.69791666666</v>
      </c>
    </row>
    <row r="414" ht="15" customHeight="1" s="39">
      <c r="A414" s="54" t="inlineStr">
        <is>
          <t>STU0413</t>
        </is>
      </c>
      <c r="B414" s="55">
        <f>VLOOKUP(A414,Marks!$A$2:$B$1001,2,FALSE())</f>
        <v/>
      </c>
      <c r="C414" s="54">
        <f>VLOOKUP(A414,Marks!$A$2:$C$1001,3,FALSE())</f>
        <v/>
      </c>
      <c r="D414" s="54">
        <f>VLOOKUP(A414,Marks!$A$2:$D$1001,4,FALSE())</f>
        <v/>
      </c>
      <c r="E414" s="60" t="n">
        <v>34000</v>
      </c>
      <c r="F414" s="60" t="n">
        <v>25500</v>
      </c>
      <c r="G414" s="60">
        <f>E414-F414</f>
        <v/>
      </c>
      <c r="H414" s="59" t="n">
        <v>0.25</v>
      </c>
      <c r="I414" s="54">
        <f>H414&gt;=0.2</f>
        <v/>
      </c>
      <c r="J414" s="54" t="inlineStr">
        <is>
          <t>Cash</t>
        </is>
      </c>
      <c r="K414" s="57" t="n">
        <v>46207</v>
      </c>
      <c r="L414" s="58" t="n">
        <v>0.3958333333333333</v>
      </c>
      <c r="M414" s="57" t="n">
        <v>46310</v>
      </c>
      <c r="N414" s="54">
        <f>IF(AND(G414&gt;0,TODAY()&gt;M414),TODAY()-M414,0)</f>
        <v/>
      </c>
      <c r="O414" s="54">
        <f>IF(G414&lt;=0,"Paid",IF(N414&gt;0,"Overdue",IF(F414&gt;0,"Partial","Pending")))</f>
        <v/>
      </c>
      <c r="P414" s="54">
        <f>N414&gt;0</f>
        <v/>
      </c>
      <c r="Q414" s="60">
        <f>IF(P414,500,0)</f>
        <v/>
      </c>
      <c r="R414" s="60">
        <f>G414+Q414</f>
        <v/>
      </c>
      <c r="S414" s="61" t="n">
        <v>46237.6875</v>
      </c>
    </row>
    <row r="415" ht="15" customHeight="1" s="39">
      <c r="A415" s="54" t="inlineStr">
        <is>
          <t>STU0414</t>
        </is>
      </c>
      <c r="B415" s="55">
        <f>VLOOKUP(A415,Marks!$A$2:$B$1001,2,FALSE())</f>
        <v/>
      </c>
      <c r="C415" s="54">
        <f>VLOOKUP(A415,Marks!$A$2:$C$1001,3,FALSE())</f>
        <v/>
      </c>
      <c r="D415" s="54">
        <f>VLOOKUP(A415,Marks!$A$2:$D$1001,4,FALSE())</f>
        <v/>
      </c>
      <c r="E415" s="60" t="n">
        <v>27500</v>
      </c>
      <c r="F415" s="60" t="n">
        <v>27500</v>
      </c>
      <c r="G415" s="60">
        <f>E415-F415</f>
        <v/>
      </c>
      <c r="H415" s="59" t="n">
        <v>0.15</v>
      </c>
      <c r="I415" s="54">
        <f>H415&gt;=0.2</f>
        <v/>
      </c>
      <c r="J415" s="54" t="inlineStr">
        <is>
          <t>Debit Card</t>
        </is>
      </c>
      <c r="K415" s="57" t="n">
        <v>46259</v>
      </c>
      <c r="L415" s="58" t="n">
        <v>0.375</v>
      </c>
      <c r="M415" s="57" t="n">
        <v>46310</v>
      </c>
      <c r="N415" s="54">
        <f>IF(AND(G415&gt;0,TODAY()&gt;M415),TODAY()-M415,0)</f>
        <v/>
      </c>
      <c r="O415" s="54">
        <f>IF(G415&lt;=0,"Paid",IF(N415&gt;0,"Overdue",IF(F415&gt;0,"Partial","Pending")))</f>
        <v/>
      </c>
      <c r="P415" s="54">
        <f>N415&gt;0</f>
        <v/>
      </c>
      <c r="Q415" s="60">
        <f>IF(P415,500,0)</f>
        <v/>
      </c>
      <c r="R415" s="60">
        <f>G415+Q415</f>
        <v/>
      </c>
      <c r="S415" s="61" t="n"/>
    </row>
    <row r="416" ht="15" customHeight="1" s="39">
      <c r="A416" s="54" t="inlineStr">
        <is>
          <t>STU0415</t>
        </is>
      </c>
      <c r="B416" s="55">
        <f>VLOOKUP(A416,Marks!$A$2:$B$1001,2,FALSE())</f>
        <v/>
      </c>
      <c r="C416" s="54">
        <f>VLOOKUP(A416,Marks!$A$2:$C$1001,3,FALSE())</f>
        <v/>
      </c>
      <c r="D416" s="54">
        <f>VLOOKUP(A416,Marks!$A$2:$D$1001,4,FALSE())</f>
        <v/>
      </c>
      <c r="E416" s="60" t="n">
        <v>33000</v>
      </c>
      <c r="F416" s="60" t="n">
        <v>33000</v>
      </c>
      <c r="G416" s="60">
        <f>E416-F416</f>
        <v/>
      </c>
      <c r="H416" s="59" t="n">
        <v>0</v>
      </c>
      <c r="I416" s="54">
        <f>H416&gt;=0.2</f>
        <v/>
      </c>
      <c r="J416" s="54" t="inlineStr">
        <is>
          <t>Debit Card</t>
        </is>
      </c>
      <c r="K416" s="57" t="n">
        <v>46228</v>
      </c>
      <c r="L416" s="58" t="n">
        <v>0.5625</v>
      </c>
      <c r="M416" s="57" t="n">
        <v>46402</v>
      </c>
      <c r="N416" s="54">
        <f>IF(AND(G416&gt;0,TODAY()&gt;M416),TODAY()-M416,0)</f>
        <v/>
      </c>
      <c r="O416" s="54">
        <f>IF(G416&lt;=0,"Paid",IF(N416&gt;0,"Overdue",IF(F416&gt;0,"Partial","Pending")))</f>
        <v/>
      </c>
      <c r="P416" s="54">
        <f>N416&gt;0</f>
        <v/>
      </c>
      <c r="Q416" s="60">
        <f>IF(P416,500,0)</f>
        <v/>
      </c>
      <c r="R416" s="60">
        <f>G416+Q416</f>
        <v/>
      </c>
      <c r="S416" s="61" t="n"/>
    </row>
    <row r="417" ht="15" customHeight="1" s="39">
      <c r="A417" s="54" t="inlineStr">
        <is>
          <t>STU0416</t>
        </is>
      </c>
      <c r="B417" s="55">
        <f>VLOOKUP(A417,Marks!$A$2:$B$1001,2,FALSE())</f>
        <v/>
      </c>
      <c r="C417" s="54">
        <f>VLOOKUP(A417,Marks!$A$2:$C$1001,3,FALSE())</f>
        <v/>
      </c>
      <c r="D417" s="54">
        <f>VLOOKUP(A417,Marks!$A$2:$D$1001,4,FALSE())</f>
        <v/>
      </c>
      <c r="E417" s="60" t="n">
        <v>17000</v>
      </c>
      <c r="F417" s="60" t="n">
        <v>17000</v>
      </c>
      <c r="G417" s="60">
        <f>E417-F417</f>
        <v/>
      </c>
      <c r="H417" s="59" t="n">
        <v>0.1</v>
      </c>
      <c r="I417" s="54">
        <f>H417&gt;=0.2</f>
        <v/>
      </c>
      <c r="J417" s="54" t="inlineStr">
        <is>
          <t>Debit Card</t>
        </is>
      </c>
      <c r="K417" s="57" t="n">
        <v>46234</v>
      </c>
      <c r="L417" s="58" t="n">
        <v>0.3541666666666667</v>
      </c>
      <c r="M417" s="57" t="n">
        <v>46218</v>
      </c>
      <c r="N417" s="54">
        <f>IF(AND(G417&gt;0,TODAY()&gt;M417),TODAY()-M417,0)</f>
        <v/>
      </c>
      <c r="O417" s="54">
        <f>IF(G417&lt;=0,"Paid",IF(N417&gt;0,"Overdue",IF(F417&gt;0,"Partial","Pending")))</f>
        <v/>
      </c>
      <c r="P417" s="54">
        <f>N417&gt;0</f>
        <v/>
      </c>
      <c r="Q417" s="60">
        <f>IF(P417,500,0)</f>
        <v/>
      </c>
      <c r="R417" s="60">
        <f>G417+Q417</f>
        <v/>
      </c>
      <c r="S417" s="61" t="n"/>
    </row>
    <row r="418" ht="15" customHeight="1" s="39">
      <c r="A418" s="54" t="inlineStr">
        <is>
          <t>STU0417</t>
        </is>
      </c>
      <c r="B418" s="55">
        <f>VLOOKUP(A418,Marks!$A$2:$B$1001,2,FALSE())</f>
        <v/>
      </c>
      <c r="C418" s="54">
        <f>VLOOKUP(A418,Marks!$A$2:$C$1001,3,FALSE())</f>
        <v/>
      </c>
      <c r="D418" s="54">
        <f>VLOOKUP(A418,Marks!$A$2:$D$1001,4,FALSE())</f>
        <v/>
      </c>
      <c r="E418" s="60" t="n">
        <v>32500</v>
      </c>
      <c r="F418" s="60" t="n">
        <v>24400</v>
      </c>
      <c r="G418" s="60">
        <f>E418-F418</f>
        <v/>
      </c>
      <c r="H418" s="59" t="n">
        <v>0.1</v>
      </c>
      <c r="I418" s="54">
        <f>H418&gt;=0.2</f>
        <v/>
      </c>
      <c r="J418" s="54" t="inlineStr">
        <is>
          <t>Cheque</t>
        </is>
      </c>
      <c r="K418" s="57" t="n">
        <v>46219</v>
      </c>
      <c r="L418" s="58" t="n">
        <v>0.3333333333333333</v>
      </c>
      <c r="M418" s="57" t="n">
        <v>46218</v>
      </c>
      <c r="N418" s="54">
        <f>IF(AND(G418&gt;0,TODAY()&gt;M418),TODAY()-M418,0)</f>
        <v/>
      </c>
      <c r="O418" s="54">
        <f>IF(G418&lt;=0,"Paid",IF(N418&gt;0,"Overdue",IF(F418&gt;0,"Partial","Pending")))</f>
        <v/>
      </c>
      <c r="P418" s="54">
        <f>N418&gt;0</f>
        <v/>
      </c>
      <c r="Q418" s="60">
        <f>IF(P418,500,0)</f>
        <v/>
      </c>
      <c r="R418" s="60">
        <f>G418+Q418</f>
        <v/>
      </c>
      <c r="S418" s="61" t="n">
        <v>46264.42708333334</v>
      </c>
    </row>
    <row r="419" ht="15" customHeight="1" s="39">
      <c r="A419" s="54" t="inlineStr">
        <is>
          <t>STU0418</t>
        </is>
      </c>
      <c r="B419" s="55">
        <f>VLOOKUP(A419,Marks!$A$2:$B$1001,2,FALSE())</f>
        <v/>
      </c>
      <c r="C419" s="54">
        <f>VLOOKUP(A419,Marks!$A$2:$C$1001,3,FALSE())</f>
        <v/>
      </c>
      <c r="D419" s="54">
        <f>VLOOKUP(A419,Marks!$A$2:$D$1001,4,FALSE())</f>
        <v/>
      </c>
      <c r="E419" s="60" t="n">
        <v>37500</v>
      </c>
      <c r="F419" s="60" t="n">
        <v>37500</v>
      </c>
      <c r="G419" s="60">
        <f>E419-F419</f>
        <v/>
      </c>
      <c r="H419" s="59" t="n">
        <v>0.05</v>
      </c>
      <c r="I419" s="54">
        <f>H419&gt;=0.2</f>
        <v/>
      </c>
      <c r="J419" s="54" t="inlineStr">
        <is>
          <t>Online Transfer</t>
        </is>
      </c>
      <c r="K419" s="57" t="n">
        <v>46228</v>
      </c>
      <c r="L419" s="58" t="n">
        <v>0.5208333333333334</v>
      </c>
      <c r="M419" s="57" t="n">
        <v>46218</v>
      </c>
      <c r="N419" s="54">
        <f>IF(AND(G419&gt;0,TODAY()&gt;M419),TODAY()-M419,0)</f>
        <v/>
      </c>
      <c r="O419" s="54">
        <f>IF(G419&lt;=0,"Paid",IF(N419&gt;0,"Overdue",IF(F419&gt;0,"Partial","Pending")))</f>
        <v/>
      </c>
      <c r="P419" s="54">
        <f>N419&gt;0</f>
        <v/>
      </c>
      <c r="Q419" s="60">
        <f>IF(P419,500,0)</f>
        <v/>
      </c>
      <c r="R419" s="60">
        <f>G419+Q419</f>
        <v/>
      </c>
      <c r="S419" s="61" t="n"/>
    </row>
    <row r="420" ht="15" customHeight="1" s="39">
      <c r="A420" s="54" t="inlineStr">
        <is>
          <t>STU0419</t>
        </is>
      </c>
      <c r="B420" s="55">
        <f>VLOOKUP(A420,Marks!$A$2:$B$1001,2,FALSE())</f>
        <v/>
      </c>
      <c r="C420" s="54">
        <f>VLOOKUP(A420,Marks!$A$2:$C$1001,3,FALSE())</f>
        <v/>
      </c>
      <c r="D420" s="54">
        <f>VLOOKUP(A420,Marks!$A$2:$D$1001,4,FALSE())</f>
        <v/>
      </c>
      <c r="E420" s="60" t="n">
        <v>29000</v>
      </c>
      <c r="F420" s="60" t="n">
        <v>29000</v>
      </c>
      <c r="G420" s="60">
        <f>E420-F420</f>
        <v/>
      </c>
      <c r="H420" s="59" t="n">
        <v>0.05</v>
      </c>
      <c r="I420" s="54">
        <f>H420&gt;=0.2</f>
        <v/>
      </c>
      <c r="J420" s="54" t="inlineStr">
        <is>
          <t>Cash</t>
        </is>
      </c>
      <c r="K420" s="57" t="n">
        <v>46133</v>
      </c>
      <c r="L420" s="58" t="n">
        <v>0.5520833333333334</v>
      </c>
      <c r="M420" s="57" t="n">
        <v>46402</v>
      </c>
      <c r="N420" s="54">
        <f>IF(AND(G420&gt;0,TODAY()&gt;M420),TODAY()-M420,0)</f>
        <v/>
      </c>
      <c r="O420" s="54">
        <f>IF(G420&lt;=0,"Paid",IF(N420&gt;0,"Overdue",IF(F420&gt;0,"Partial","Pending")))</f>
        <v/>
      </c>
      <c r="P420" s="54">
        <f>N420&gt;0</f>
        <v/>
      </c>
      <c r="Q420" s="60">
        <f>IF(P420,500,0)</f>
        <v/>
      </c>
      <c r="R420" s="60">
        <f>G420+Q420</f>
        <v/>
      </c>
      <c r="S420" s="61" t="n"/>
    </row>
    <row r="421" ht="15" customHeight="1" s="39">
      <c r="A421" s="54" t="inlineStr">
        <is>
          <t>STU0420</t>
        </is>
      </c>
      <c r="B421" s="55">
        <f>VLOOKUP(A421,Marks!$A$2:$B$1001,2,FALSE())</f>
        <v/>
      </c>
      <c r="C421" s="54">
        <f>VLOOKUP(A421,Marks!$A$2:$C$1001,3,FALSE())</f>
        <v/>
      </c>
      <c r="D421" s="54">
        <f>VLOOKUP(A421,Marks!$A$2:$D$1001,4,FALSE())</f>
        <v/>
      </c>
      <c r="E421" s="60" t="n">
        <v>29500</v>
      </c>
      <c r="F421" s="60" t="n">
        <v>22100</v>
      </c>
      <c r="G421" s="60">
        <f>E421-F421</f>
        <v/>
      </c>
      <c r="H421" s="59" t="n">
        <v>0</v>
      </c>
      <c r="I421" s="54">
        <f>H421&gt;=0.2</f>
        <v/>
      </c>
      <c r="J421" s="54" t="inlineStr">
        <is>
          <t>UPI</t>
        </is>
      </c>
      <c r="K421" s="57" t="n">
        <v>46134</v>
      </c>
      <c r="L421" s="58" t="n">
        <v>0.5416666666666666</v>
      </c>
      <c r="M421" s="57" t="n">
        <v>46310</v>
      </c>
      <c r="N421" s="54">
        <f>IF(AND(G421&gt;0,TODAY()&gt;M421),TODAY()-M421,0)</f>
        <v/>
      </c>
      <c r="O421" s="54">
        <f>IF(G421&lt;=0,"Paid",IF(N421&gt;0,"Overdue",IF(F421&gt;0,"Partial","Pending")))</f>
        <v/>
      </c>
      <c r="P421" s="54">
        <f>N421&gt;0</f>
        <v/>
      </c>
      <c r="Q421" s="60">
        <f>IF(P421,500,0)</f>
        <v/>
      </c>
      <c r="R421" s="60">
        <f>G421+Q421</f>
        <v/>
      </c>
      <c r="S421" s="61" t="n">
        <v>46239.375</v>
      </c>
    </row>
    <row r="422" ht="15" customHeight="1" s="39">
      <c r="A422" s="54" t="inlineStr">
        <is>
          <t>STU0421</t>
        </is>
      </c>
      <c r="B422" s="55">
        <f>VLOOKUP(A422,Marks!$A$2:$B$1001,2,FALSE())</f>
        <v/>
      </c>
      <c r="C422" s="54">
        <f>VLOOKUP(A422,Marks!$A$2:$C$1001,3,FALSE())</f>
        <v/>
      </c>
      <c r="D422" s="54">
        <f>VLOOKUP(A422,Marks!$A$2:$D$1001,4,FALSE())</f>
        <v/>
      </c>
      <c r="E422" s="60" t="n">
        <v>22500</v>
      </c>
      <c r="F422" s="60" t="n">
        <v>22500</v>
      </c>
      <c r="G422" s="60">
        <f>E422-F422</f>
        <v/>
      </c>
      <c r="H422" s="59" t="n">
        <v>0</v>
      </c>
      <c r="I422" s="54">
        <f>H422&gt;=0.2</f>
        <v/>
      </c>
      <c r="J422" s="54" t="inlineStr">
        <is>
          <t>Debit Card</t>
        </is>
      </c>
      <c r="K422" s="57" t="n">
        <v>46239</v>
      </c>
      <c r="L422" s="58" t="n">
        <v>0.6979166666666666</v>
      </c>
      <c r="M422" s="57" t="n">
        <v>46218</v>
      </c>
      <c r="N422" s="54">
        <f>IF(AND(G422&gt;0,TODAY()&gt;M422),TODAY()-M422,0)</f>
        <v/>
      </c>
      <c r="O422" s="54">
        <f>IF(G422&lt;=0,"Paid",IF(N422&gt;0,"Overdue",IF(F422&gt;0,"Partial","Pending")))</f>
        <v/>
      </c>
      <c r="P422" s="54">
        <f>N422&gt;0</f>
        <v/>
      </c>
      <c r="Q422" s="60">
        <f>IF(P422,500,0)</f>
        <v/>
      </c>
      <c r="R422" s="60">
        <f>G422+Q422</f>
        <v/>
      </c>
      <c r="S422" s="61" t="n"/>
    </row>
    <row r="423" ht="15" customHeight="1" s="39">
      <c r="A423" s="54" t="inlineStr">
        <is>
          <t>STU0422</t>
        </is>
      </c>
      <c r="B423" s="55">
        <f>VLOOKUP(A423,Marks!$A$2:$B$1001,2,FALSE())</f>
        <v/>
      </c>
      <c r="C423" s="54">
        <f>VLOOKUP(A423,Marks!$A$2:$C$1001,3,FALSE())</f>
        <v/>
      </c>
      <c r="D423" s="54">
        <f>VLOOKUP(A423,Marks!$A$2:$D$1001,4,FALSE())</f>
        <v/>
      </c>
      <c r="E423" s="60" t="n">
        <v>16000</v>
      </c>
      <c r="F423" s="60" t="n">
        <v>8000</v>
      </c>
      <c r="G423" s="60">
        <f>E423-F423</f>
        <v/>
      </c>
      <c r="H423" s="59" t="n">
        <v>0</v>
      </c>
      <c r="I423" s="54">
        <f>H423&gt;=0.2</f>
        <v/>
      </c>
      <c r="J423" s="54" t="inlineStr">
        <is>
          <t>Cash</t>
        </is>
      </c>
      <c r="K423" s="57" t="n">
        <v>46189</v>
      </c>
      <c r="L423" s="58" t="n">
        <v>0.4375</v>
      </c>
      <c r="M423" s="57" t="n">
        <v>46127</v>
      </c>
      <c r="N423" s="54">
        <f>IF(AND(G423&gt;0,TODAY()&gt;M423),TODAY()-M423,0)</f>
        <v/>
      </c>
      <c r="O423" s="54">
        <f>IF(G423&lt;=0,"Paid",IF(N423&gt;0,"Overdue",IF(F423&gt;0,"Partial","Pending")))</f>
        <v/>
      </c>
      <c r="P423" s="54">
        <f>N423&gt;0</f>
        <v/>
      </c>
      <c r="Q423" s="60">
        <f>IF(P423,500,0)</f>
        <v/>
      </c>
      <c r="R423" s="60">
        <f>G423+Q423</f>
        <v/>
      </c>
      <c r="S423" s="61" t="n">
        <v>46253.55208333334</v>
      </c>
    </row>
    <row r="424" ht="15" customHeight="1" s="39">
      <c r="A424" s="54" t="inlineStr">
        <is>
          <t>STU0423</t>
        </is>
      </c>
      <c r="B424" s="55">
        <f>VLOOKUP(A424,Marks!$A$2:$B$1001,2,FALSE())</f>
        <v/>
      </c>
      <c r="C424" s="54">
        <f>VLOOKUP(A424,Marks!$A$2:$C$1001,3,FALSE())</f>
        <v/>
      </c>
      <c r="D424" s="54">
        <f>VLOOKUP(A424,Marks!$A$2:$D$1001,4,FALSE())</f>
        <v/>
      </c>
      <c r="E424" s="60" t="n">
        <v>29000</v>
      </c>
      <c r="F424" s="60" t="n">
        <v>29000</v>
      </c>
      <c r="G424" s="60">
        <f>E424-F424</f>
        <v/>
      </c>
      <c r="H424" s="59" t="n">
        <v>0.05</v>
      </c>
      <c r="I424" s="54">
        <f>H424&gt;=0.2</f>
        <v/>
      </c>
      <c r="J424" s="54" t="inlineStr">
        <is>
          <t>Credit Card</t>
        </is>
      </c>
      <c r="K424" s="57" t="n">
        <v>46172</v>
      </c>
      <c r="L424" s="58" t="n">
        <v>0.3541666666666667</v>
      </c>
      <c r="M424" s="57" t="n">
        <v>46127</v>
      </c>
      <c r="N424" s="54">
        <f>IF(AND(G424&gt;0,TODAY()&gt;M424),TODAY()-M424,0)</f>
        <v/>
      </c>
      <c r="O424" s="54">
        <f>IF(G424&lt;=0,"Paid",IF(N424&gt;0,"Overdue",IF(F424&gt;0,"Partial","Pending")))</f>
        <v/>
      </c>
      <c r="P424" s="54">
        <f>N424&gt;0</f>
        <v/>
      </c>
      <c r="Q424" s="60">
        <f>IF(P424,500,0)</f>
        <v/>
      </c>
      <c r="R424" s="60">
        <f>G424+Q424</f>
        <v/>
      </c>
      <c r="S424" s="61" t="n"/>
    </row>
    <row r="425" ht="15" customHeight="1" s="39">
      <c r="A425" s="54" t="inlineStr">
        <is>
          <t>STU0424</t>
        </is>
      </c>
      <c r="B425" s="55">
        <f>VLOOKUP(A425,Marks!$A$2:$B$1001,2,FALSE())</f>
        <v/>
      </c>
      <c r="C425" s="54">
        <f>VLOOKUP(A425,Marks!$A$2:$C$1001,3,FALSE())</f>
        <v/>
      </c>
      <c r="D425" s="54">
        <f>VLOOKUP(A425,Marks!$A$2:$D$1001,4,FALSE())</f>
        <v/>
      </c>
      <c r="E425" s="60" t="n">
        <v>24500</v>
      </c>
      <c r="F425" s="60" t="n">
        <v>6100</v>
      </c>
      <c r="G425" s="60">
        <f>E425-F425</f>
        <v/>
      </c>
      <c r="H425" s="59" t="n">
        <v>0.05</v>
      </c>
      <c r="I425" s="54">
        <f>H425&gt;=0.2</f>
        <v/>
      </c>
      <c r="J425" s="54" t="inlineStr">
        <is>
          <t>Cash</t>
        </is>
      </c>
      <c r="K425" s="57" t="n">
        <v>46156</v>
      </c>
      <c r="L425" s="58" t="n">
        <v>0.4166666666666667</v>
      </c>
      <c r="M425" s="57" t="n">
        <v>46310</v>
      </c>
      <c r="N425" s="54">
        <f>IF(AND(G425&gt;0,TODAY()&gt;M425),TODAY()-M425,0)</f>
        <v/>
      </c>
      <c r="O425" s="54">
        <f>IF(G425&lt;=0,"Paid",IF(N425&gt;0,"Overdue",IF(F425&gt;0,"Partial","Pending")))</f>
        <v/>
      </c>
      <c r="P425" s="54">
        <f>N425&gt;0</f>
        <v/>
      </c>
      <c r="Q425" s="60">
        <f>IF(P425,500,0)</f>
        <v/>
      </c>
      <c r="R425" s="60">
        <f>G425+Q425</f>
        <v/>
      </c>
      <c r="S425" s="61" t="n">
        <v>46249.46875</v>
      </c>
    </row>
    <row r="426" ht="15" customHeight="1" s="39">
      <c r="A426" s="54" t="inlineStr">
        <is>
          <t>STU0425</t>
        </is>
      </c>
      <c r="B426" s="55">
        <f>VLOOKUP(A426,Marks!$A$2:$B$1001,2,FALSE())</f>
        <v/>
      </c>
      <c r="C426" s="54">
        <f>VLOOKUP(A426,Marks!$A$2:$C$1001,3,FALSE())</f>
        <v/>
      </c>
      <c r="D426" s="54">
        <f>VLOOKUP(A426,Marks!$A$2:$D$1001,4,FALSE())</f>
        <v/>
      </c>
      <c r="E426" s="60" t="n">
        <v>38500</v>
      </c>
      <c r="F426" s="60" t="n">
        <v>38500</v>
      </c>
      <c r="G426" s="60">
        <f>E426-F426</f>
        <v/>
      </c>
      <c r="H426" s="59" t="n">
        <v>0.2</v>
      </c>
      <c r="I426" s="54">
        <f>H426&gt;=0.2</f>
        <v/>
      </c>
      <c r="J426" s="54" t="inlineStr">
        <is>
          <t>Online Transfer</t>
        </is>
      </c>
      <c r="K426" s="57" t="n">
        <v>46113</v>
      </c>
      <c r="L426" s="58" t="n">
        <v>0.40625</v>
      </c>
      <c r="M426" s="57" t="n">
        <v>46402</v>
      </c>
      <c r="N426" s="54">
        <f>IF(AND(G426&gt;0,TODAY()&gt;M426),TODAY()-M426,0)</f>
        <v/>
      </c>
      <c r="O426" s="54">
        <f>IF(G426&lt;=0,"Paid",IF(N426&gt;0,"Overdue",IF(F426&gt;0,"Partial","Pending")))</f>
        <v/>
      </c>
      <c r="P426" s="54">
        <f>N426&gt;0</f>
        <v/>
      </c>
      <c r="Q426" s="60">
        <f>IF(P426,500,0)</f>
        <v/>
      </c>
      <c r="R426" s="60">
        <f>G426+Q426</f>
        <v/>
      </c>
      <c r="S426" s="61" t="n"/>
    </row>
    <row r="427" ht="15" customHeight="1" s="39">
      <c r="A427" s="54" t="inlineStr">
        <is>
          <t>STU0426</t>
        </is>
      </c>
      <c r="B427" s="55">
        <f>VLOOKUP(A427,Marks!$A$2:$B$1001,2,FALSE())</f>
        <v/>
      </c>
      <c r="C427" s="54">
        <f>VLOOKUP(A427,Marks!$A$2:$C$1001,3,FALSE())</f>
        <v/>
      </c>
      <c r="D427" s="54">
        <f>VLOOKUP(A427,Marks!$A$2:$D$1001,4,FALSE())</f>
        <v/>
      </c>
      <c r="E427" s="60" t="n">
        <v>41000</v>
      </c>
      <c r="F427" s="60" t="n">
        <v>41000</v>
      </c>
      <c r="G427" s="60">
        <f>E427-F427</f>
        <v/>
      </c>
      <c r="H427" s="59" t="n">
        <v>0.15</v>
      </c>
      <c r="I427" s="54">
        <f>H427&gt;=0.2</f>
        <v/>
      </c>
      <c r="J427" s="54" t="inlineStr">
        <is>
          <t>Online Transfer</t>
        </is>
      </c>
      <c r="K427" s="57" t="n">
        <v>46209</v>
      </c>
      <c r="L427" s="58" t="n">
        <v>0.6875</v>
      </c>
      <c r="M427" s="57" t="n">
        <v>46402</v>
      </c>
      <c r="N427" s="54">
        <f>IF(AND(G427&gt;0,TODAY()&gt;M427),TODAY()-M427,0)</f>
        <v/>
      </c>
      <c r="O427" s="54">
        <f>IF(G427&lt;=0,"Paid",IF(N427&gt;0,"Overdue",IF(F427&gt;0,"Partial","Pending")))</f>
        <v/>
      </c>
      <c r="P427" s="54">
        <f>N427&gt;0</f>
        <v/>
      </c>
      <c r="Q427" s="60">
        <f>IF(P427,500,0)</f>
        <v/>
      </c>
      <c r="R427" s="60">
        <f>G427+Q427</f>
        <v/>
      </c>
      <c r="S427" s="61" t="n"/>
    </row>
    <row r="428" ht="15" customHeight="1" s="39">
      <c r="A428" s="54" t="inlineStr">
        <is>
          <t>STU0427</t>
        </is>
      </c>
      <c r="B428" s="55">
        <f>VLOOKUP(A428,Marks!$A$2:$B$1001,2,FALSE())</f>
        <v/>
      </c>
      <c r="C428" s="54">
        <f>VLOOKUP(A428,Marks!$A$2:$C$1001,3,FALSE())</f>
        <v/>
      </c>
      <c r="D428" s="54">
        <f>VLOOKUP(A428,Marks!$A$2:$D$1001,4,FALSE())</f>
        <v/>
      </c>
      <c r="E428" s="60" t="n">
        <v>27500</v>
      </c>
      <c r="F428" s="60" t="n">
        <v>20600</v>
      </c>
      <c r="G428" s="60">
        <f>E428-F428</f>
        <v/>
      </c>
      <c r="H428" s="59" t="n">
        <v>0</v>
      </c>
      <c r="I428" s="54">
        <f>H428&gt;=0.2</f>
        <v/>
      </c>
      <c r="J428" s="54" t="inlineStr">
        <is>
          <t>Credit Card</t>
        </is>
      </c>
      <c r="K428" s="57" t="n">
        <v>46202</v>
      </c>
      <c r="L428" s="58" t="n">
        <v>0.5104166666666666</v>
      </c>
      <c r="M428" s="57" t="n">
        <v>46402</v>
      </c>
      <c r="N428" s="54">
        <f>IF(AND(G428&gt;0,TODAY()&gt;M428),TODAY()-M428,0)</f>
        <v/>
      </c>
      <c r="O428" s="54">
        <f>IF(G428&lt;=0,"Paid",IF(N428&gt;0,"Overdue",IF(F428&gt;0,"Partial","Pending")))</f>
        <v/>
      </c>
      <c r="P428" s="54">
        <f>N428&gt;0</f>
        <v/>
      </c>
      <c r="Q428" s="60">
        <f>IF(P428,500,0)</f>
        <v/>
      </c>
      <c r="R428" s="60">
        <f>G428+Q428</f>
        <v/>
      </c>
      <c r="S428" s="61" t="n">
        <v>46249.5625</v>
      </c>
    </row>
    <row r="429" ht="15" customHeight="1" s="39">
      <c r="A429" s="54" t="inlineStr">
        <is>
          <t>STU0428</t>
        </is>
      </c>
      <c r="B429" s="55">
        <f>VLOOKUP(A429,Marks!$A$2:$B$1001,2,FALSE())</f>
        <v/>
      </c>
      <c r="C429" s="54">
        <f>VLOOKUP(A429,Marks!$A$2:$C$1001,3,FALSE())</f>
        <v/>
      </c>
      <c r="D429" s="54">
        <f>VLOOKUP(A429,Marks!$A$2:$D$1001,4,FALSE())</f>
        <v/>
      </c>
      <c r="E429" s="60" t="n">
        <v>34500</v>
      </c>
      <c r="F429" s="60" t="n">
        <v>34500</v>
      </c>
      <c r="G429" s="60">
        <f>E429-F429</f>
        <v/>
      </c>
      <c r="H429" s="59" t="n">
        <v>0.05</v>
      </c>
      <c r="I429" s="54">
        <f>H429&gt;=0.2</f>
        <v/>
      </c>
      <c r="J429" s="54" t="inlineStr">
        <is>
          <t>Debit Card</t>
        </is>
      </c>
      <c r="K429" s="57" t="n">
        <v>46240</v>
      </c>
      <c r="L429" s="58" t="n">
        <v>0.6666666666666666</v>
      </c>
      <c r="M429" s="57" t="n">
        <v>46218</v>
      </c>
      <c r="N429" s="54">
        <f>IF(AND(G429&gt;0,TODAY()&gt;M429),TODAY()-M429,0)</f>
        <v/>
      </c>
      <c r="O429" s="54">
        <f>IF(G429&lt;=0,"Paid",IF(N429&gt;0,"Overdue",IF(F429&gt;0,"Partial","Pending")))</f>
        <v/>
      </c>
      <c r="P429" s="54">
        <f>N429&gt;0</f>
        <v/>
      </c>
      <c r="Q429" s="60">
        <f>IF(P429,500,0)</f>
        <v/>
      </c>
      <c r="R429" s="60">
        <f>G429+Q429</f>
        <v/>
      </c>
      <c r="S429" s="61" t="n"/>
    </row>
    <row r="430" ht="15" customHeight="1" s="39">
      <c r="A430" s="54" t="inlineStr">
        <is>
          <t>STU0429</t>
        </is>
      </c>
      <c r="B430" s="55">
        <f>VLOOKUP(A430,Marks!$A$2:$B$1001,2,FALSE())</f>
        <v/>
      </c>
      <c r="C430" s="54">
        <f>VLOOKUP(A430,Marks!$A$2:$C$1001,3,FALSE())</f>
        <v/>
      </c>
      <c r="D430" s="54">
        <f>VLOOKUP(A430,Marks!$A$2:$D$1001,4,FALSE())</f>
        <v/>
      </c>
      <c r="E430" s="60" t="n">
        <v>24500</v>
      </c>
      <c r="F430" s="60" t="n">
        <v>24500</v>
      </c>
      <c r="G430" s="60">
        <f>E430-F430</f>
        <v/>
      </c>
      <c r="H430" s="59" t="n">
        <v>0.15</v>
      </c>
      <c r="I430" s="54">
        <f>H430&gt;=0.2</f>
        <v/>
      </c>
      <c r="J430" s="54" t="inlineStr">
        <is>
          <t>UPI</t>
        </is>
      </c>
      <c r="K430" s="57" t="n">
        <v>46223</v>
      </c>
      <c r="L430" s="58" t="n">
        <v>0.6666666666666666</v>
      </c>
      <c r="M430" s="57" t="n">
        <v>46218</v>
      </c>
      <c r="N430" s="54">
        <f>IF(AND(G430&gt;0,TODAY()&gt;M430),TODAY()-M430,0)</f>
        <v/>
      </c>
      <c r="O430" s="54">
        <f>IF(G430&lt;=0,"Paid",IF(N430&gt;0,"Overdue",IF(F430&gt;0,"Partial","Pending")))</f>
        <v/>
      </c>
      <c r="P430" s="54">
        <f>N430&gt;0</f>
        <v/>
      </c>
      <c r="Q430" s="60">
        <f>IF(P430,500,0)</f>
        <v/>
      </c>
      <c r="R430" s="60">
        <f>G430+Q430</f>
        <v/>
      </c>
      <c r="S430" s="61" t="n"/>
    </row>
    <row r="431" ht="15" customHeight="1" s="39">
      <c r="A431" s="54" t="inlineStr">
        <is>
          <t>STU0430</t>
        </is>
      </c>
      <c r="B431" s="55">
        <f>VLOOKUP(A431,Marks!$A$2:$B$1001,2,FALSE())</f>
        <v/>
      </c>
      <c r="C431" s="54">
        <f>VLOOKUP(A431,Marks!$A$2:$C$1001,3,FALSE())</f>
        <v/>
      </c>
      <c r="D431" s="54">
        <f>VLOOKUP(A431,Marks!$A$2:$D$1001,4,FALSE())</f>
        <v/>
      </c>
      <c r="E431" s="60" t="n">
        <v>22000</v>
      </c>
      <c r="F431" s="60" t="n">
        <v>22000</v>
      </c>
      <c r="G431" s="60">
        <f>E431-F431</f>
        <v/>
      </c>
      <c r="H431" s="59" t="n">
        <v>0.05</v>
      </c>
      <c r="I431" s="54">
        <f>H431&gt;=0.2</f>
        <v/>
      </c>
      <c r="J431" s="54" t="inlineStr">
        <is>
          <t>Cash</t>
        </is>
      </c>
      <c r="K431" s="57" t="n">
        <v>46183</v>
      </c>
      <c r="L431" s="58" t="n">
        <v>0.6770833333333334</v>
      </c>
      <c r="M431" s="57" t="n">
        <v>46402</v>
      </c>
      <c r="N431" s="54">
        <f>IF(AND(G431&gt;0,TODAY()&gt;M431),TODAY()-M431,0)</f>
        <v/>
      </c>
      <c r="O431" s="54">
        <f>IF(G431&lt;=0,"Paid",IF(N431&gt;0,"Overdue",IF(F431&gt;0,"Partial","Pending")))</f>
        <v/>
      </c>
      <c r="P431" s="54">
        <f>N431&gt;0</f>
        <v/>
      </c>
      <c r="Q431" s="60">
        <f>IF(P431,500,0)</f>
        <v/>
      </c>
      <c r="R431" s="60">
        <f>G431+Q431</f>
        <v/>
      </c>
      <c r="S431" s="61" t="n"/>
    </row>
    <row r="432" ht="15" customHeight="1" s="39">
      <c r="A432" s="54" t="inlineStr">
        <is>
          <t>STU0431</t>
        </is>
      </c>
      <c r="B432" s="55">
        <f>VLOOKUP(A432,Marks!$A$2:$B$1001,2,FALSE())</f>
        <v/>
      </c>
      <c r="C432" s="54">
        <f>VLOOKUP(A432,Marks!$A$2:$C$1001,3,FALSE())</f>
        <v/>
      </c>
      <c r="D432" s="54">
        <f>VLOOKUP(A432,Marks!$A$2:$D$1001,4,FALSE())</f>
        <v/>
      </c>
      <c r="E432" s="60" t="n">
        <v>41500</v>
      </c>
      <c r="F432" s="60" t="n">
        <v>10400</v>
      </c>
      <c r="G432" s="60">
        <f>E432-F432</f>
        <v/>
      </c>
      <c r="H432" s="59" t="n">
        <v>0.1</v>
      </c>
      <c r="I432" s="54">
        <f>H432&gt;=0.2</f>
        <v/>
      </c>
      <c r="J432" s="54" t="inlineStr">
        <is>
          <t>UPI</t>
        </is>
      </c>
      <c r="K432" s="57" t="n">
        <v>46228</v>
      </c>
      <c r="L432" s="58" t="n">
        <v>0.46875</v>
      </c>
      <c r="M432" s="57" t="n">
        <v>46127</v>
      </c>
      <c r="N432" s="54">
        <f>IF(AND(G432&gt;0,TODAY()&gt;M432),TODAY()-M432,0)</f>
        <v/>
      </c>
      <c r="O432" s="54">
        <f>IF(G432&lt;=0,"Paid",IF(N432&gt;0,"Overdue",IF(F432&gt;0,"Partial","Pending")))</f>
        <v/>
      </c>
      <c r="P432" s="54">
        <f>N432&gt;0</f>
        <v/>
      </c>
      <c r="Q432" s="60">
        <f>IF(P432,500,0)</f>
        <v/>
      </c>
      <c r="R432" s="60">
        <f>G432+Q432</f>
        <v/>
      </c>
      <c r="S432" s="61" t="n">
        <v>46266.41666666666</v>
      </c>
    </row>
    <row r="433" ht="15" customHeight="1" s="39">
      <c r="A433" s="54" t="inlineStr">
        <is>
          <t>STU0432</t>
        </is>
      </c>
      <c r="B433" s="55">
        <f>VLOOKUP(A433,Marks!$A$2:$B$1001,2,FALSE())</f>
        <v/>
      </c>
      <c r="C433" s="54">
        <f>VLOOKUP(A433,Marks!$A$2:$C$1001,3,FALSE())</f>
        <v/>
      </c>
      <c r="D433" s="54">
        <f>VLOOKUP(A433,Marks!$A$2:$D$1001,4,FALSE())</f>
        <v/>
      </c>
      <c r="E433" s="60" t="n">
        <v>14000</v>
      </c>
      <c r="F433" s="60" t="n">
        <v>7000</v>
      </c>
      <c r="G433" s="60">
        <f>E433-F433</f>
        <v/>
      </c>
      <c r="H433" s="59" t="n">
        <v>0.15</v>
      </c>
      <c r="I433" s="54">
        <f>H433&gt;=0.2</f>
        <v/>
      </c>
      <c r="J433" s="54" t="inlineStr">
        <is>
          <t>UPI</t>
        </is>
      </c>
      <c r="K433" s="57" t="n">
        <v>46265</v>
      </c>
      <c r="L433" s="58" t="n">
        <v>0.6770833333333334</v>
      </c>
      <c r="M433" s="57" t="n">
        <v>46218</v>
      </c>
      <c r="N433" s="54">
        <f>IF(AND(G433&gt;0,TODAY()&gt;M433),TODAY()-M433,0)</f>
        <v/>
      </c>
      <c r="O433" s="54">
        <f>IF(G433&lt;=0,"Paid",IF(N433&gt;0,"Overdue",IF(F433&gt;0,"Partial","Pending")))</f>
        <v/>
      </c>
      <c r="P433" s="54">
        <f>N433&gt;0</f>
        <v/>
      </c>
      <c r="Q433" s="60">
        <f>IF(P433,500,0)</f>
        <v/>
      </c>
      <c r="R433" s="60">
        <f>G433+Q433</f>
        <v/>
      </c>
      <c r="S433" s="61" t="n">
        <v>46265.47916666666</v>
      </c>
    </row>
    <row r="434" ht="15" customHeight="1" s="39">
      <c r="A434" s="54" t="inlineStr">
        <is>
          <t>STU0433</t>
        </is>
      </c>
      <c r="B434" s="55">
        <f>VLOOKUP(A434,Marks!$A$2:$B$1001,2,FALSE())</f>
        <v/>
      </c>
      <c r="C434" s="54">
        <f>VLOOKUP(A434,Marks!$A$2:$C$1001,3,FALSE())</f>
        <v/>
      </c>
      <c r="D434" s="54">
        <f>VLOOKUP(A434,Marks!$A$2:$D$1001,4,FALSE())</f>
        <v/>
      </c>
      <c r="E434" s="60" t="n">
        <v>24500</v>
      </c>
      <c r="F434" s="60" t="n">
        <v>0</v>
      </c>
      <c r="G434" s="60">
        <f>E434-F434</f>
        <v/>
      </c>
      <c r="H434" s="59" t="n">
        <v>0</v>
      </c>
      <c r="I434" s="54">
        <f>H434&gt;=0.2</f>
        <v/>
      </c>
      <c r="J434" s="54" t="inlineStr">
        <is>
          <t>Cheque</t>
        </is>
      </c>
      <c r="K434" s="57" t="n"/>
      <c r="L434" s="58" t="n"/>
      <c r="M434" s="57" t="n">
        <v>46127</v>
      </c>
      <c r="N434" s="54">
        <f>IF(AND(G434&gt;0,TODAY()&gt;M434),TODAY()-M434,0)</f>
        <v/>
      </c>
      <c r="O434" s="54">
        <f>IF(G434&lt;=0,"Paid",IF(N434&gt;0,"Overdue",IF(F434&gt;0,"Partial","Pending")))</f>
        <v/>
      </c>
      <c r="P434" s="54">
        <f>N434&gt;0</f>
        <v/>
      </c>
      <c r="Q434" s="60">
        <f>IF(P434,500,0)</f>
        <v/>
      </c>
      <c r="R434" s="60">
        <f>G434+Q434</f>
        <v/>
      </c>
      <c r="S434" s="61" t="n">
        <v>46248.77083333334</v>
      </c>
    </row>
    <row r="435" ht="15" customHeight="1" s="39">
      <c r="A435" s="54" t="inlineStr">
        <is>
          <t>STU0434</t>
        </is>
      </c>
      <c r="B435" s="55">
        <f>VLOOKUP(A435,Marks!$A$2:$B$1001,2,FALSE())</f>
        <v/>
      </c>
      <c r="C435" s="54">
        <f>VLOOKUP(A435,Marks!$A$2:$C$1001,3,FALSE())</f>
        <v/>
      </c>
      <c r="D435" s="54">
        <f>VLOOKUP(A435,Marks!$A$2:$D$1001,4,FALSE())</f>
        <v/>
      </c>
      <c r="E435" s="60" t="n">
        <v>15000</v>
      </c>
      <c r="F435" s="60" t="n">
        <v>15000</v>
      </c>
      <c r="G435" s="60">
        <f>E435-F435</f>
        <v/>
      </c>
      <c r="H435" s="59" t="n">
        <v>0</v>
      </c>
      <c r="I435" s="54">
        <f>H435&gt;=0.2</f>
        <v/>
      </c>
      <c r="J435" s="54" t="inlineStr">
        <is>
          <t>Cash</t>
        </is>
      </c>
      <c r="K435" s="57" t="n">
        <v>46155</v>
      </c>
      <c r="L435" s="58" t="n">
        <v>0.7083333333333334</v>
      </c>
      <c r="M435" s="57" t="n">
        <v>46310</v>
      </c>
      <c r="N435" s="54">
        <f>IF(AND(G435&gt;0,TODAY()&gt;M435),TODAY()-M435,0)</f>
        <v/>
      </c>
      <c r="O435" s="54">
        <f>IF(G435&lt;=0,"Paid",IF(N435&gt;0,"Overdue",IF(F435&gt;0,"Partial","Pending")))</f>
        <v/>
      </c>
      <c r="P435" s="54">
        <f>N435&gt;0</f>
        <v/>
      </c>
      <c r="Q435" s="60">
        <f>IF(P435,500,0)</f>
        <v/>
      </c>
      <c r="R435" s="60">
        <f>G435+Q435</f>
        <v/>
      </c>
      <c r="S435" s="61" t="n"/>
    </row>
    <row r="436" ht="15" customHeight="1" s="39">
      <c r="A436" s="54" t="inlineStr">
        <is>
          <t>STU0435</t>
        </is>
      </c>
      <c r="B436" s="55">
        <f>VLOOKUP(A436,Marks!$A$2:$B$1001,2,FALSE())</f>
        <v/>
      </c>
      <c r="C436" s="54">
        <f>VLOOKUP(A436,Marks!$A$2:$C$1001,3,FALSE())</f>
        <v/>
      </c>
      <c r="D436" s="54">
        <f>VLOOKUP(A436,Marks!$A$2:$D$1001,4,FALSE())</f>
        <v/>
      </c>
      <c r="E436" s="60" t="n">
        <v>27500</v>
      </c>
      <c r="F436" s="60" t="n">
        <v>27500</v>
      </c>
      <c r="G436" s="60">
        <f>E436-F436</f>
        <v/>
      </c>
      <c r="H436" s="59" t="n">
        <v>0</v>
      </c>
      <c r="I436" s="54">
        <f>H436&gt;=0.2</f>
        <v/>
      </c>
      <c r="J436" s="54" t="inlineStr">
        <is>
          <t>Online Transfer</t>
        </is>
      </c>
      <c r="K436" s="57" t="n">
        <v>46233</v>
      </c>
      <c r="L436" s="58" t="n">
        <v>0.3645833333333333</v>
      </c>
      <c r="M436" s="57" t="n">
        <v>46402</v>
      </c>
      <c r="N436" s="54">
        <f>IF(AND(G436&gt;0,TODAY()&gt;M436),TODAY()-M436,0)</f>
        <v/>
      </c>
      <c r="O436" s="54">
        <f>IF(G436&lt;=0,"Paid",IF(N436&gt;0,"Overdue",IF(F436&gt;0,"Partial","Pending")))</f>
        <v/>
      </c>
      <c r="P436" s="54">
        <f>N436&gt;0</f>
        <v/>
      </c>
      <c r="Q436" s="60">
        <f>IF(P436,500,0)</f>
        <v/>
      </c>
      <c r="R436" s="60">
        <f>G436+Q436</f>
        <v/>
      </c>
      <c r="S436" s="61" t="n"/>
    </row>
    <row r="437" ht="15" customHeight="1" s="39">
      <c r="A437" s="54" t="inlineStr">
        <is>
          <t>STU0436</t>
        </is>
      </c>
      <c r="B437" s="55">
        <f>VLOOKUP(A437,Marks!$A$2:$B$1001,2,FALSE())</f>
        <v/>
      </c>
      <c r="C437" s="54">
        <f>VLOOKUP(A437,Marks!$A$2:$C$1001,3,FALSE())</f>
        <v/>
      </c>
      <c r="D437" s="54">
        <f>VLOOKUP(A437,Marks!$A$2:$D$1001,4,FALSE())</f>
        <v/>
      </c>
      <c r="E437" s="60" t="n">
        <v>31500</v>
      </c>
      <c r="F437" s="60" t="n">
        <v>0</v>
      </c>
      <c r="G437" s="60">
        <f>E437-F437</f>
        <v/>
      </c>
      <c r="H437" s="59" t="n">
        <v>0.2</v>
      </c>
      <c r="I437" s="54">
        <f>H437&gt;=0.2</f>
        <v/>
      </c>
      <c r="J437" s="54" t="inlineStr">
        <is>
          <t>Cheque</t>
        </is>
      </c>
      <c r="K437" s="57" t="n"/>
      <c r="L437" s="58" t="n"/>
      <c r="M437" s="57" t="n">
        <v>46218</v>
      </c>
      <c r="N437" s="54">
        <f>IF(AND(G437&gt;0,TODAY()&gt;M437),TODAY()-M437,0)</f>
        <v/>
      </c>
      <c r="O437" s="54">
        <f>IF(G437&lt;=0,"Paid",IF(N437&gt;0,"Overdue",IF(F437&gt;0,"Partial","Pending")))</f>
        <v/>
      </c>
      <c r="P437" s="54">
        <f>N437&gt;0</f>
        <v/>
      </c>
      <c r="Q437" s="60">
        <f>IF(P437,500,0)</f>
        <v/>
      </c>
      <c r="R437" s="60">
        <f>G437+Q437</f>
        <v/>
      </c>
      <c r="S437" s="61" t="n">
        <v>46238.72916666666</v>
      </c>
    </row>
    <row r="438" ht="15" customHeight="1" s="39">
      <c r="A438" s="54" t="inlineStr">
        <is>
          <t>STU0437</t>
        </is>
      </c>
      <c r="B438" s="55">
        <f>VLOOKUP(A438,Marks!$A$2:$B$1001,2,FALSE())</f>
        <v/>
      </c>
      <c r="C438" s="54">
        <f>VLOOKUP(A438,Marks!$A$2:$C$1001,3,FALSE())</f>
        <v/>
      </c>
      <c r="D438" s="54">
        <f>VLOOKUP(A438,Marks!$A$2:$D$1001,4,FALSE())</f>
        <v/>
      </c>
      <c r="E438" s="60" t="n">
        <v>15500</v>
      </c>
      <c r="F438" s="60" t="n">
        <v>15500</v>
      </c>
      <c r="G438" s="60">
        <f>E438-F438</f>
        <v/>
      </c>
      <c r="H438" s="59" t="n">
        <v>0.05</v>
      </c>
      <c r="I438" s="54">
        <f>H438&gt;=0.2</f>
        <v/>
      </c>
      <c r="J438" s="54" t="inlineStr">
        <is>
          <t>Credit Card</t>
        </is>
      </c>
      <c r="K438" s="57" t="n">
        <v>46215</v>
      </c>
      <c r="L438" s="58" t="n">
        <v>0.5104166666666666</v>
      </c>
      <c r="M438" s="57" t="n">
        <v>46127</v>
      </c>
      <c r="N438" s="54">
        <f>IF(AND(G438&gt;0,TODAY()&gt;M438),TODAY()-M438,0)</f>
        <v/>
      </c>
      <c r="O438" s="54">
        <f>IF(G438&lt;=0,"Paid",IF(N438&gt;0,"Overdue",IF(F438&gt;0,"Partial","Pending")))</f>
        <v/>
      </c>
      <c r="P438" s="54">
        <f>N438&gt;0</f>
        <v/>
      </c>
      <c r="Q438" s="60">
        <f>IF(P438,500,0)</f>
        <v/>
      </c>
      <c r="R438" s="60">
        <f>G438+Q438</f>
        <v/>
      </c>
      <c r="S438" s="61" t="n"/>
    </row>
    <row r="439" ht="15" customHeight="1" s="39">
      <c r="A439" s="54" t="inlineStr">
        <is>
          <t>STU0438</t>
        </is>
      </c>
      <c r="B439" s="55">
        <f>VLOOKUP(A439,Marks!$A$2:$B$1001,2,FALSE())</f>
        <v/>
      </c>
      <c r="C439" s="54">
        <f>VLOOKUP(A439,Marks!$A$2:$C$1001,3,FALSE())</f>
        <v/>
      </c>
      <c r="D439" s="54">
        <f>VLOOKUP(A439,Marks!$A$2:$D$1001,4,FALSE())</f>
        <v/>
      </c>
      <c r="E439" s="60" t="n">
        <v>15500</v>
      </c>
      <c r="F439" s="60" t="n">
        <v>15500</v>
      </c>
      <c r="G439" s="60">
        <f>E439-F439</f>
        <v/>
      </c>
      <c r="H439" s="59" t="n">
        <v>0.15</v>
      </c>
      <c r="I439" s="54">
        <f>H439&gt;=0.2</f>
        <v/>
      </c>
      <c r="J439" s="54" t="inlineStr">
        <is>
          <t>Online Transfer</t>
        </is>
      </c>
      <c r="K439" s="57" t="n">
        <v>46160</v>
      </c>
      <c r="L439" s="58" t="n">
        <v>0.59375</v>
      </c>
      <c r="M439" s="57" t="n">
        <v>46127</v>
      </c>
      <c r="N439" s="54">
        <f>IF(AND(G439&gt;0,TODAY()&gt;M439),TODAY()-M439,0)</f>
        <v/>
      </c>
      <c r="O439" s="54">
        <f>IF(G439&lt;=0,"Paid",IF(N439&gt;0,"Overdue",IF(F439&gt;0,"Partial","Pending")))</f>
        <v/>
      </c>
      <c r="P439" s="54">
        <f>N439&gt;0</f>
        <v/>
      </c>
      <c r="Q439" s="60">
        <f>IF(P439,500,0)</f>
        <v/>
      </c>
      <c r="R439" s="60">
        <f>G439+Q439</f>
        <v/>
      </c>
      <c r="S439" s="61" t="n"/>
    </row>
    <row r="440" ht="15" customHeight="1" s="39">
      <c r="A440" s="54" t="inlineStr">
        <is>
          <t>STU0439</t>
        </is>
      </c>
      <c r="B440" s="55">
        <f>VLOOKUP(A440,Marks!$A$2:$B$1001,2,FALSE())</f>
        <v/>
      </c>
      <c r="C440" s="54">
        <f>VLOOKUP(A440,Marks!$A$2:$C$1001,3,FALSE())</f>
        <v/>
      </c>
      <c r="D440" s="54">
        <f>VLOOKUP(A440,Marks!$A$2:$D$1001,4,FALSE())</f>
        <v/>
      </c>
      <c r="E440" s="60" t="n">
        <v>23000</v>
      </c>
      <c r="F440" s="60" t="n">
        <v>23000</v>
      </c>
      <c r="G440" s="60">
        <f>E440-F440</f>
        <v/>
      </c>
      <c r="H440" s="59" t="n">
        <v>0.15</v>
      </c>
      <c r="I440" s="54">
        <f>H440&gt;=0.2</f>
        <v/>
      </c>
      <c r="J440" s="54" t="inlineStr">
        <is>
          <t>Cash</t>
        </is>
      </c>
      <c r="K440" s="57" t="n">
        <v>46127</v>
      </c>
      <c r="L440" s="58" t="n">
        <v>0.5104166666666666</v>
      </c>
      <c r="M440" s="57" t="n">
        <v>46310</v>
      </c>
      <c r="N440" s="54">
        <f>IF(AND(G440&gt;0,TODAY()&gt;M440),TODAY()-M440,0)</f>
        <v/>
      </c>
      <c r="O440" s="54">
        <f>IF(G440&lt;=0,"Paid",IF(N440&gt;0,"Overdue",IF(F440&gt;0,"Partial","Pending")))</f>
        <v/>
      </c>
      <c r="P440" s="54">
        <f>N440&gt;0</f>
        <v/>
      </c>
      <c r="Q440" s="60">
        <f>IF(P440,500,0)</f>
        <v/>
      </c>
      <c r="R440" s="60">
        <f>G440+Q440</f>
        <v/>
      </c>
      <c r="S440" s="61" t="n"/>
    </row>
    <row r="441" ht="15" customHeight="1" s="39">
      <c r="A441" s="54" t="inlineStr">
        <is>
          <t>STU0440</t>
        </is>
      </c>
      <c r="B441" s="55">
        <f>VLOOKUP(A441,Marks!$A$2:$B$1001,2,FALSE())</f>
        <v/>
      </c>
      <c r="C441" s="54">
        <f>VLOOKUP(A441,Marks!$A$2:$C$1001,3,FALSE())</f>
        <v/>
      </c>
      <c r="D441" s="54">
        <f>VLOOKUP(A441,Marks!$A$2:$D$1001,4,FALSE())</f>
        <v/>
      </c>
      <c r="E441" s="60" t="n">
        <v>18500</v>
      </c>
      <c r="F441" s="60" t="n">
        <v>18500</v>
      </c>
      <c r="G441" s="60">
        <f>E441-F441</f>
        <v/>
      </c>
      <c r="H441" s="59" t="n">
        <v>0</v>
      </c>
      <c r="I441" s="54">
        <f>H441&gt;=0.2</f>
        <v/>
      </c>
      <c r="J441" s="54" t="inlineStr">
        <is>
          <t>Debit Card</t>
        </is>
      </c>
      <c r="K441" s="57" t="n">
        <v>46134</v>
      </c>
      <c r="L441" s="58" t="n">
        <v>0.7395833333333334</v>
      </c>
      <c r="M441" s="57" t="n">
        <v>46127</v>
      </c>
      <c r="N441" s="54">
        <f>IF(AND(G441&gt;0,TODAY()&gt;M441),TODAY()-M441,0)</f>
        <v/>
      </c>
      <c r="O441" s="54">
        <f>IF(G441&lt;=0,"Paid",IF(N441&gt;0,"Overdue",IF(F441&gt;0,"Partial","Pending")))</f>
        <v/>
      </c>
      <c r="P441" s="54">
        <f>N441&gt;0</f>
        <v/>
      </c>
      <c r="Q441" s="60">
        <f>IF(P441,500,0)</f>
        <v/>
      </c>
      <c r="R441" s="60">
        <f>G441+Q441</f>
        <v/>
      </c>
      <c r="S441" s="61" t="n"/>
    </row>
    <row r="442" ht="15" customHeight="1" s="39">
      <c r="A442" s="54" t="inlineStr">
        <is>
          <t>STU0441</t>
        </is>
      </c>
      <c r="B442" s="55">
        <f>VLOOKUP(A442,Marks!$A$2:$B$1001,2,FALSE())</f>
        <v/>
      </c>
      <c r="C442" s="54">
        <f>VLOOKUP(A442,Marks!$A$2:$C$1001,3,FALSE())</f>
        <v/>
      </c>
      <c r="D442" s="54">
        <f>VLOOKUP(A442,Marks!$A$2:$D$1001,4,FALSE())</f>
        <v/>
      </c>
      <c r="E442" s="60" t="n">
        <v>25000</v>
      </c>
      <c r="F442" s="60" t="n">
        <v>0</v>
      </c>
      <c r="G442" s="60">
        <f>E442-F442</f>
        <v/>
      </c>
      <c r="H442" s="59" t="n">
        <v>0.2</v>
      </c>
      <c r="I442" s="54">
        <f>H442&gt;=0.2</f>
        <v/>
      </c>
      <c r="J442" s="54" t="inlineStr">
        <is>
          <t>Cash</t>
        </is>
      </c>
      <c r="K442" s="57" t="n"/>
      <c r="L442" s="58" t="n"/>
      <c r="M442" s="57" t="n">
        <v>46218</v>
      </c>
      <c r="N442" s="54">
        <f>IF(AND(G442&gt;0,TODAY()&gt;M442),TODAY()-M442,0)</f>
        <v/>
      </c>
      <c r="O442" s="54">
        <f>IF(G442&lt;=0,"Paid",IF(N442&gt;0,"Overdue",IF(F442&gt;0,"Partial","Pending")))</f>
        <v/>
      </c>
      <c r="P442" s="54">
        <f>N442&gt;0</f>
        <v/>
      </c>
      <c r="Q442" s="60">
        <f>IF(P442,500,0)</f>
        <v/>
      </c>
      <c r="R442" s="60">
        <f>G442+Q442</f>
        <v/>
      </c>
      <c r="S442" s="61" t="n">
        <v>46262.76041666666</v>
      </c>
    </row>
    <row r="443" ht="15" customHeight="1" s="39">
      <c r="A443" s="54" t="inlineStr">
        <is>
          <t>STU0442</t>
        </is>
      </c>
      <c r="B443" s="55">
        <f>VLOOKUP(A443,Marks!$A$2:$B$1001,2,FALSE())</f>
        <v/>
      </c>
      <c r="C443" s="54">
        <f>VLOOKUP(A443,Marks!$A$2:$C$1001,3,FALSE())</f>
        <v/>
      </c>
      <c r="D443" s="54">
        <f>VLOOKUP(A443,Marks!$A$2:$D$1001,4,FALSE())</f>
        <v/>
      </c>
      <c r="E443" s="60" t="n">
        <v>25000</v>
      </c>
      <c r="F443" s="60" t="n">
        <v>12500</v>
      </c>
      <c r="G443" s="60">
        <f>E443-F443</f>
        <v/>
      </c>
      <c r="H443" s="59" t="n">
        <v>0.2</v>
      </c>
      <c r="I443" s="54">
        <f>H443&gt;=0.2</f>
        <v/>
      </c>
      <c r="J443" s="54" t="inlineStr">
        <is>
          <t>Cash</t>
        </is>
      </c>
      <c r="K443" s="57" t="n">
        <v>46178</v>
      </c>
      <c r="L443" s="58" t="n">
        <v>0.3541666666666667</v>
      </c>
      <c r="M443" s="57" t="n">
        <v>46127</v>
      </c>
      <c r="N443" s="54">
        <f>IF(AND(G443&gt;0,TODAY()&gt;M443),TODAY()-M443,0)</f>
        <v/>
      </c>
      <c r="O443" s="54">
        <f>IF(G443&lt;=0,"Paid",IF(N443&gt;0,"Overdue",IF(F443&gt;0,"Partial","Pending")))</f>
        <v/>
      </c>
      <c r="P443" s="54">
        <f>N443&gt;0</f>
        <v/>
      </c>
      <c r="Q443" s="60">
        <f>IF(P443,500,0)</f>
        <v/>
      </c>
      <c r="R443" s="60">
        <f>G443+Q443</f>
        <v/>
      </c>
      <c r="S443" s="61" t="n">
        <v>46247.64583333334</v>
      </c>
    </row>
    <row r="444" ht="15" customHeight="1" s="39">
      <c r="A444" s="54" t="inlineStr">
        <is>
          <t>STU0443</t>
        </is>
      </c>
      <c r="B444" s="55">
        <f>VLOOKUP(A444,Marks!$A$2:$B$1001,2,FALSE())</f>
        <v/>
      </c>
      <c r="C444" s="54">
        <f>VLOOKUP(A444,Marks!$A$2:$C$1001,3,FALSE())</f>
        <v/>
      </c>
      <c r="D444" s="54">
        <f>VLOOKUP(A444,Marks!$A$2:$D$1001,4,FALSE())</f>
        <v/>
      </c>
      <c r="E444" s="60" t="n">
        <v>32500</v>
      </c>
      <c r="F444" s="60" t="n">
        <v>0</v>
      </c>
      <c r="G444" s="60">
        <f>E444-F444</f>
        <v/>
      </c>
      <c r="H444" s="59" t="n">
        <v>0</v>
      </c>
      <c r="I444" s="54">
        <f>H444&gt;=0.2</f>
        <v/>
      </c>
      <c r="J444" s="54" t="inlineStr">
        <is>
          <t>UPI</t>
        </is>
      </c>
      <c r="K444" s="57" t="n"/>
      <c r="L444" s="58" t="n"/>
      <c r="M444" s="57" t="n">
        <v>46218</v>
      </c>
      <c r="N444" s="54">
        <f>IF(AND(G444&gt;0,TODAY()&gt;M444),TODAY()-M444,0)</f>
        <v/>
      </c>
      <c r="O444" s="54">
        <f>IF(G444&lt;=0,"Paid",IF(N444&gt;0,"Overdue",IF(F444&gt;0,"Partial","Pending")))</f>
        <v/>
      </c>
      <c r="P444" s="54">
        <f>N444&gt;0</f>
        <v/>
      </c>
      <c r="Q444" s="60">
        <f>IF(P444,500,0)</f>
        <v/>
      </c>
      <c r="R444" s="60">
        <f>G444+Q444</f>
        <v/>
      </c>
      <c r="S444" s="61" t="n">
        <v>46244.59375</v>
      </c>
    </row>
    <row r="445" ht="15" customHeight="1" s="39">
      <c r="A445" s="54" t="inlineStr">
        <is>
          <t>STU0444</t>
        </is>
      </c>
      <c r="B445" s="55">
        <f>VLOOKUP(A445,Marks!$A$2:$B$1001,2,FALSE())</f>
        <v/>
      </c>
      <c r="C445" s="54">
        <f>VLOOKUP(A445,Marks!$A$2:$C$1001,3,FALSE())</f>
        <v/>
      </c>
      <c r="D445" s="54">
        <f>VLOOKUP(A445,Marks!$A$2:$D$1001,4,FALSE())</f>
        <v/>
      </c>
      <c r="E445" s="60" t="n">
        <v>22000</v>
      </c>
      <c r="F445" s="60" t="n">
        <v>16500</v>
      </c>
      <c r="G445" s="60">
        <f>E445-F445</f>
        <v/>
      </c>
      <c r="H445" s="59" t="n">
        <v>0.05</v>
      </c>
      <c r="I445" s="54">
        <f>H445&gt;=0.2</f>
        <v/>
      </c>
      <c r="J445" s="54" t="inlineStr">
        <is>
          <t>Online Transfer</t>
        </is>
      </c>
      <c r="K445" s="57" t="n">
        <v>46173</v>
      </c>
      <c r="L445" s="58" t="n">
        <v>0.6354166666666666</v>
      </c>
      <c r="M445" s="57" t="n">
        <v>46310</v>
      </c>
      <c r="N445" s="54">
        <f>IF(AND(G445&gt;0,TODAY()&gt;M445),TODAY()-M445,0)</f>
        <v/>
      </c>
      <c r="O445" s="54">
        <f>IF(G445&lt;=0,"Paid",IF(N445&gt;0,"Overdue",IF(F445&gt;0,"Partial","Pending")))</f>
        <v/>
      </c>
      <c r="P445" s="54">
        <f>N445&gt;0</f>
        <v/>
      </c>
      <c r="Q445" s="60">
        <f>IF(P445,500,0)</f>
        <v/>
      </c>
      <c r="R445" s="60">
        <f>G445+Q445</f>
        <v/>
      </c>
      <c r="S445" s="61" t="n">
        <v>46262.55208333334</v>
      </c>
    </row>
    <row r="446" ht="15" customHeight="1" s="39">
      <c r="A446" s="54" t="inlineStr">
        <is>
          <t>STU0445</t>
        </is>
      </c>
      <c r="B446" s="55">
        <f>VLOOKUP(A446,Marks!$A$2:$B$1001,2,FALSE())</f>
        <v/>
      </c>
      <c r="C446" s="54">
        <f>VLOOKUP(A446,Marks!$A$2:$C$1001,3,FALSE())</f>
        <v/>
      </c>
      <c r="D446" s="54">
        <f>VLOOKUP(A446,Marks!$A$2:$D$1001,4,FALSE())</f>
        <v/>
      </c>
      <c r="E446" s="60" t="n">
        <v>17500</v>
      </c>
      <c r="F446" s="60" t="n">
        <v>17500</v>
      </c>
      <c r="G446" s="60">
        <f>E446-F446</f>
        <v/>
      </c>
      <c r="H446" s="59" t="n">
        <v>0.25</v>
      </c>
      <c r="I446" s="54">
        <f>H446&gt;=0.2</f>
        <v/>
      </c>
      <c r="J446" s="54" t="inlineStr">
        <is>
          <t>Cash</t>
        </is>
      </c>
      <c r="K446" s="57" t="n">
        <v>46150</v>
      </c>
      <c r="L446" s="58" t="n">
        <v>0.6875</v>
      </c>
      <c r="M446" s="57" t="n">
        <v>46310</v>
      </c>
      <c r="N446" s="54">
        <f>IF(AND(G446&gt;0,TODAY()&gt;M446),TODAY()-M446,0)</f>
        <v/>
      </c>
      <c r="O446" s="54">
        <f>IF(G446&lt;=0,"Paid",IF(N446&gt;0,"Overdue",IF(F446&gt;0,"Partial","Pending")))</f>
        <v/>
      </c>
      <c r="P446" s="54">
        <f>N446&gt;0</f>
        <v/>
      </c>
      <c r="Q446" s="60">
        <f>IF(P446,500,0)</f>
        <v/>
      </c>
      <c r="R446" s="60">
        <f>G446+Q446</f>
        <v/>
      </c>
      <c r="S446" s="61" t="n"/>
    </row>
    <row r="447" ht="15" customHeight="1" s="39">
      <c r="A447" s="54" t="inlineStr">
        <is>
          <t>STU0446</t>
        </is>
      </c>
      <c r="B447" s="55">
        <f>VLOOKUP(A447,Marks!$A$2:$B$1001,2,FALSE())</f>
        <v/>
      </c>
      <c r="C447" s="54">
        <f>VLOOKUP(A447,Marks!$A$2:$C$1001,3,FALSE())</f>
        <v/>
      </c>
      <c r="D447" s="54">
        <f>VLOOKUP(A447,Marks!$A$2:$D$1001,4,FALSE())</f>
        <v/>
      </c>
      <c r="E447" s="60" t="n">
        <v>15000</v>
      </c>
      <c r="F447" s="60" t="n">
        <v>15000</v>
      </c>
      <c r="G447" s="60">
        <f>E447-F447</f>
        <v/>
      </c>
      <c r="H447" s="59" t="n">
        <v>0.25</v>
      </c>
      <c r="I447" s="54">
        <f>H447&gt;=0.2</f>
        <v/>
      </c>
      <c r="J447" s="54" t="inlineStr">
        <is>
          <t>Cheque</t>
        </is>
      </c>
      <c r="K447" s="57" t="n">
        <v>46192</v>
      </c>
      <c r="L447" s="58" t="n">
        <v>0.6770833333333334</v>
      </c>
      <c r="M447" s="57" t="n">
        <v>46218</v>
      </c>
      <c r="N447" s="54">
        <f>IF(AND(G447&gt;0,TODAY()&gt;M447),TODAY()-M447,0)</f>
        <v/>
      </c>
      <c r="O447" s="54">
        <f>IF(G447&lt;=0,"Paid",IF(N447&gt;0,"Overdue",IF(F447&gt;0,"Partial","Pending")))</f>
        <v/>
      </c>
      <c r="P447" s="54">
        <f>N447&gt;0</f>
        <v/>
      </c>
      <c r="Q447" s="60">
        <f>IF(P447,500,0)</f>
        <v/>
      </c>
      <c r="R447" s="60">
        <f>G447+Q447</f>
        <v/>
      </c>
      <c r="S447" s="61" t="n"/>
    </row>
    <row r="448" ht="15" customHeight="1" s="39">
      <c r="A448" s="54" t="inlineStr">
        <is>
          <t>STU0447</t>
        </is>
      </c>
      <c r="B448" s="55">
        <f>VLOOKUP(A448,Marks!$A$2:$B$1001,2,FALSE())</f>
        <v/>
      </c>
      <c r="C448" s="54">
        <f>VLOOKUP(A448,Marks!$A$2:$C$1001,3,FALSE())</f>
        <v/>
      </c>
      <c r="D448" s="54">
        <f>VLOOKUP(A448,Marks!$A$2:$D$1001,4,FALSE())</f>
        <v/>
      </c>
      <c r="E448" s="60" t="n">
        <v>28000</v>
      </c>
      <c r="F448" s="60" t="n">
        <v>14000</v>
      </c>
      <c r="G448" s="60">
        <f>E448-F448</f>
        <v/>
      </c>
      <c r="H448" s="59" t="n">
        <v>0.2</v>
      </c>
      <c r="I448" s="54">
        <f>H448&gt;=0.2</f>
        <v/>
      </c>
      <c r="J448" s="54" t="inlineStr">
        <is>
          <t>Debit Card</t>
        </is>
      </c>
      <c r="K448" s="57" t="n">
        <v>46168</v>
      </c>
      <c r="L448" s="58" t="n">
        <v>0.3645833333333333</v>
      </c>
      <c r="M448" s="57" t="n">
        <v>46127</v>
      </c>
      <c r="N448" s="54">
        <f>IF(AND(G448&gt;0,TODAY()&gt;M448),TODAY()-M448,0)</f>
        <v/>
      </c>
      <c r="O448" s="54">
        <f>IF(G448&lt;=0,"Paid",IF(N448&gt;0,"Overdue",IF(F448&gt;0,"Partial","Pending")))</f>
        <v/>
      </c>
      <c r="P448" s="54">
        <f>N448&gt;0</f>
        <v/>
      </c>
      <c r="Q448" s="60">
        <f>IF(P448,500,0)</f>
        <v/>
      </c>
      <c r="R448" s="60">
        <f>G448+Q448</f>
        <v/>
      </c>
      <c r="S448" s="61" t="n">
        <v>46252.6875</v>
      </c>
    </row>
    <row r="449" ht="15" customHeight="1" s="39">
      <c r="A449" s="54" t="inlineStr">
        <is>
          <t>STU0448</t>
        </is>
      </c>
      <c r="B449" s="55">
        <f>VLOOKUP(A449,Marks!$A$2:$B$1001,2,FALSE())</f>
        <v/>
      </c>
      <c r="C449" s="54">
        <f>VLOOKUP(A449,Marks!$A$2:$C$1001,3,FALSE())</f>
        <v/>
      </c>
      <c r="D449" s="54">
        <f>VLOOKUP(A449,Marks!$A$2:$D$1001,4,FALSE())</f>
        <v/>
      </c>
      <c r="E449" s="60" t="n">
        <v>18500</v>
      </c>
      <c r="F449" s="60" t="n">
        <v>18500</v>
      </c>
      <c r="G449" s="60">
        <f>E449-F449</f>
        <v/>
      </c>
      <c r="H449" s="59" t="n">
        <v>0.2</v>
      </c>
      <c r="I449" s="54">
        <f>H449&gt;=0.2</f>
        <v/>
      </c>
      <c r="J449" s="54" t="inlineStr">
        <is>
          <t>Credit Card</t>
        </is>
      </c>
      <c r="K449" s="57" t="n">
        <v>46132</v>
      </c>
      <c r="L449" s="58" t="n">
        <v>0.3854166666666667</v>
      </c>
      <c r="M449" s="57" t="n">
        <v>46218</v>
      </c>
      <c r="N449" s="54">
        <f>IF(AND(G449&gt;0,TODAY()&gt;M449),TODAY()-M449,0)</f>
        <v/>
      </c>
      <c r="O449" s="54">
        <f>IF(G449&lt;=0,"Paid",IF(N449&gt;0,"Overdue",IF(F449&gt;0,"Partial","Pending")))</f>
        <v/>
      </c>
      <c r="P449" s="54">
        <f>N449&gt;0</f>
        <v/>
      </c>
      <c r="Q449" s="60">
        <f>IF(P449,500,0)</f>
        <v/>
      </c>
      <c r="R449" s="60">
        <f>G449+Q449</f>
        <v/>
      </c>
      <c r="S449" s="61" t="n"/>
    </row>
    <row r="450" ht="15" customHeight="1" s="39">
      <c r="A450" s="54" t="inlineStr">
        <is>
          <t>STU0449</t>
        </is>
      </c>
      <c r="B450" s="55">
        <f>VLOOKUP(A450,Marks!$A$2:$B$1001,2,FALSE())</f>
        <v/>
      </c>
      <c r="C450" s="54">
        <f>VLOOKUP(A450,Marks!$A$2:$C$1001,3,FALSE())</f>
        <v/>
      </c>
      <c r="D450" s="54">
        <f>VLOOKUP(A450,Marks!$A$2:$D$1001,4,FALSE())</f>
        <v/>
      </c>
      <c r="E450" s="60" t="n">
        <v>15000</v>
      </c>
      <c r="F450" s="60" t="n">
        <v>11200</v>
      </c>
      <c r="G450" s="60">
        <f>E450-F450</f>
        <v/>
      </c>
      <c r="H450" s="59" t="n">
        <v>0</v>
      </c>
      <c r="I450" s="54">
        <f>H450&gt;=0.2</f>
        <v/>
      </c>
      <c r="J450" s="54" t="inlineStr">
        <is>
          <t>Cash</t>
        </is>
      </c>
      <c r="K450" s="57" t="n">
        <v>46148</v>
      </c>
      <c r="L450" s="58" t="n">
        <v>0.6145833333333334</v>
      </c>
      <c r="M450" s="57" t="n">
        <v>46402</v>
      </c>
      <c r="N450" s="54">
        <f>IF(AND(G450&gt;0,TODAY()&gt;M450),TODAY()-M450,0)</f>
        <v/>
      </c>
      <c r="O450" s="54">
        <f>IF(G450&lt;=0,"Paid",IF(N450&gt;0,"Overdue",IF(F450&gt;0,"Partial","Pending")))</f>
        <v/>
      </c>
      <c r="P450" s="54">
        <f>N450&gt;0</f>
        <v/>
      </c>
      <c r="Q450" s="60">
        <f>IF(P450,500,0)</f>
        <v/>
      </c>
      <c r="R450" s="60">
        <f>G450+Q450</f>
        <v/>
      </c>
      <c r="S450" s="61" t="n">
        <v>46238.69791666666</v>
      </c>
    </row>
    <row r="451" ht="15" customHeight="1" s="39">
      <c r="A451" s="54" t="inlineStr">
        <is>
          <t>STU0450</t>
        </is>
      </c>
      <c r="B451" s="55">
        <f>VLOOKUP(A451,Marks!$A$2:$B$1001,2,FALSE())</f>
        <v/>
      </c>
      <c r="C451" s="54">
        <f>VLOOKUP(A451,Marks!$A$2:$C$1001,3,FALSE())</f>
        <v/>
      </c>
      <c r="D451" s="54">
        <f>VLOOKUP(A451,Marks!$A$2:$D$1001,4,FALSE())</f>
        <v/>
      </c>
      <c r="E451" s="60" t="n">
        <v>43500</v>
      </c>
      <c r="F451" s="60" t="n">
        <v>0</v>
      </c>
      <c r="G451" s="60">
        <f>E451-F451</f>
        <v/>
      </c>
      <c r="H451" s="59" t="n">
        <v>0.25</v>
      </c>
      <c r="I451" s="54">
        <f>H451&gt;=0.2</f>
        <v/>
      </c>
      <c r="J451" s="54" t="inlineStr">
        <is>
          <t>Credit Card</t>
        </is>
      </c>
      <c r="K451" s="57" t="n"/>
      <c r="L451" s="58" t="n"/>
      <c r="M451" s="57" t="n">
        <v>46127</v>
      </c>
      <c r="N451" s="54">
        <f>IF(AND(G451&gt;0,TODAY()&gt;M451),TODAY()-M451,0)</f>
        <v/>
      </c>
      <c r="O451" s="54">
        <f>IF(G451&lt;=0,"Paid",IF(N451&gt;0,"Overdue",IF(F451&gt;0,"Partial","Pending")))</f>
        <v/>
      </c>
      <c r="P451" s="54">
        <f>N451&gt;0</f>
        <v/>
      </c>
      <c r="Q451" s="60">
        <f>IF(P451,500,0)</f>
        <v/>
      </c>
      <c r="R451" s="60">
        <f>G451+Q451</f>
        <v/>
      </c>
      <c r="S451" s="61" t="n">
        <v>46266.60416666666</v>
      </c>
    </row>
    <row r="452" ht="15" customHeight="1" s="39">
      <c r="A452" s="54" t="inlineStr">
        <is>
          <t>STU0451</t>
        </is>
      </c>
      <c r="B452" s="55">
        <f>VLOOKUP(A452,Marks!$A$2:$B$1001,2,FALSE())</f>
        <v/>
      </c>
      <c r="C452" s="54">
        <f>VLOOKUP(A452,Marks!$A$2:$C$1001,3,FALSE())</f>
        <v/>
      </c>
      <c r="D452" s="54">
        <f>VLOOKUP(A452,Marks!$A$2:$D$1001,4,FALSE())</f>
        <v/>
      </c>
      <c r="E452" s="60" t="n">
        <v>22500</v>
      </c>
      <c r="F452" s="60" t="n">
        <v>11200</v>
      </c>
      <c r="G452" s="60">
        <f>E452-F452</f>
        <v/>
      </c>
      <c r="H452" s="59" t="n">
        <v>0</v>
      </c>
      <c r="I452" s="54">
        <f>H452&gt;=0.2</f>
        <v/>
      </c>
      <c r="J452" s="54" t="inlineStr">
        <is>
          <t>Debit Card</t>
        </is>
      </c>
      <c r="K452" s="57" t="n">
        <v>46261</v>
      </c>
      <c r="L452" s="58" t="n">
        <v>0.5416666666666666</v>
      </c>
      <c r="M452" s="57" t="n">
        <v>46218</v>
      </c>
      <c r="N452" s="54">
        <f>IF(AND(G452&gt;0,TODAY()&gt;M452),TODAY()-M452,0)</f>
        <v/>
      </c>
      <c r="O452" s="54">
        <f>IF(G452&lt;=0,"Paid",IF(N452&gt;0,"Overdue",IF(F452&gt;0,"Partial","Pending")))</f>
        <v/>
      </c>
      <c r="P452" s="54">
        <f>N452&gt;0</f>
        <v/>
      </c>
      <c r="Q452" s="60">
        <f>IF(P452,500,0)</f>
        <v/>
      </c>
      <c r="R452" s="60">
        <f>G452+Q452</f>
        <v/>
      </c>
      <c r="S452" s="61" t="n">
        <v>46251.53125</v>
      </c>
    </row>
    <row r="453" ht="15" customHeight="1" s="39">
      <c r="A453" s="54" t="inlineStr">
        <is>
          <t>STU0452</t>
        </is>
      </c>
      <c r="B453" s="55">
        <f>VLOOKUP(A453,Marks!$A$2:$B$1001,2,FALSE())</f>
        <v/>
      </c>
      <c r="C453" s="54">
        <f>VLOOKUP(A453,Marks!$A$2:$C$1001,3,FALSE())</f>
        <v/>
      </c>
      <c r="D453" s="54">
        <f>VLOOKUP(A453,Marks!$A$2:$D$1001,4,FALSE())</f>
        <v/>
      </c>
      <c r="E453" s="60" t="n">
        <v>34500</v>
      </c>
      <c r="F453" s="60" t="n">
        <v>25900</v>
      </c>
      <c r="G453" s="60">
        <f>E453-F453</f>
        <v/>
      </c>
      <c r="H453" s="59" t="n">
        <v>0</v>
      </c>
      <c r="I453" s="54">
        <f>H453&gt;=0.2</f>
        <v/>
      </c>
      <c r="J453" s="54" t="inlineStr">
        <is>
          <t>Credit Card</t>
        </is>
      </c>
      <c r="K453" s="57" t="n">
        <v>46238</v>
      </c>
      <c r="L453" s="58" t="n">
        <v>0.7395833333333334</v>
      </c>
      <c r="M453" s="57" t="n">
        <v>46310</v>
      </c>
      <c r="N453" s="54">
        <f>IF(AND(G453&gt;0,TODAY()&gt;M453),TODAY()-M453,0)</f>
        <v/>
      </c>
      <c r="O453" s="54">
        <f>IF(G453&lt;=0,"Paid",IF(N453&gt;0,"Overdue",IF(F453&gt;0,"Partial","Pending")))</f>
        <v/>
      </c>
      <c r="P453" s="54">
        <f>N453&gt;0</f>
        <v/>
      </c>
      <c r="Q453" s="60">
        <f>IF(P453,500,0)</f>
        <v/>
      </c>
      <c r="R453" s="60">
        <f>G453+Q453</f>
        <v/>
      </c>
      <c r="S453" s="61" t="n">
        <v>46265.5625</v>
      </c>
    </row>
    <row r="454" ht="15" customHeight="1" s="39">
      <c r="A454" s="54" t="inlineStr">
        <is>
          <t>STU0453</t>
        </is>
      </c>
      <c r="B454" s="55">
        <f>VLOOKUP(A454,Marks!$A$2:$B$1001,2,FALSE())</f>
        <v/>
      </c>
      <c r="C454" s="54">
        <f>VLOOKUP(A454,Marks!$A$2:$C$1001,3,FALSE())</f>
        <v/>
      </c>
      <c r="D454" s="54">
        <f>VLOOKUP(A454,Marks!$A$2:$D$1001,4,FALSE())</f>
        <v/>
      </c>
      <c r="E454" s="60" t="n">
        <v>26000</v>
      </c>
      <c r="F454" s="60" t="n">
        <v>26000</v>
      </c>
      <c r="G454" s="60">
        <f>E454-F454</f>
        <v/>
      </c>
      <c r="H454" s="59" t="n">
        <v>0</v>
      </c>
      <c r="I454" s="54">
        <f>H454&gt;=0.2</f>
        <v/>
      </c>
      <c r="J454" s="54" t="inlineStr">
        <is>
          <t>Online Transfer</t>
        </is>
      </c>
      <c r="K454" s="57" t="n">
        <v>46209</v>
      </c>
      <c r="L454" s="58" t="n">
        <v>0.6770833333333334</v>
      </c>
      <c r="M454" s="57" t="n">
        <v>46127</v>
      </c>
      <c r="N454" s="54">
        <f>IF(AND(G454&gt;0,TODAY()&gt;M454),TODAY()-M454,0)</f>
        <v/>
      </c>
      <c r="O454" s="54">
        <f>IF(G454&lt;=0,"Paid",IF(N454&gt;0,"Overdue",IF(F454&gt;0,"Partial","Pending")))</f>
        <v/>
      </c>
      <c r="P454" s="54">
        <f>N454&gt;0</f>
        <v/>
      </c>
      <c r="Q454" s="60">
        <f>IF(P454,500,0)</f>
        <v/>
      </c>
      <c r="R454" s="60">
        <f>G454+Q454</f>
        <v/>
      </c>
      <c r="S454" s="61" t="n"/>
    </row>
    <row r="455" ht="15" customHeight="1" s="39">
      <c r="A455" s="54" t="inlineStr">
        <is>
          <t>STU0454</t>
        </is>
      </c>
      <c r="B455" s="55">
        <f>VLOOKUP(A455,Marks!$A$2:$B$1001,2,FALSE())</f>
        <v/>
      </c>
      <c r="C455" s="54">
        <f>VLOOKUP(A455,Marks!$A$2:$C$1001,3,FALSE())</f>
        <v/>
      </c>
      <c r="D455" s="54">
        <f>VLOOKUP(A455,Marks!$A$2:$D$1001,4,FALSE())</f>
        <v/>
      </c>
      <c r="E455" s="60" t="n">
        <v>18500</v>
      </c>
      <c r="F455" s="60" t="n">
        <v>18500</v>
      </c>
      <c r="G455" s="60">
        <f>E455-F455</f>
        <v/>
      </c>
      <c r="H455" s="59" t="n">
        <v>0.1</v>
      </c>
      <c r="I455" s="54">
        <f>H455&gt;=0.2</f>
        <v/>
      </c>
      <c r="J455" s="54" t="inlineStr">
        <is>
          <t>Credit Card</t>
        </is>
      </c>
      <c r="K455" s="57" t="n">
        <v>46153</v>
      </c>
      <c r="L455" s="58" t="n">
        <v>0.4166666666666667</v>
      </c>
      <c r="M455" s="57" t="n">
        <v>46127</v>
      </c>
      <c r="N455" s="54">
        <f>IF(AND(G455&gt;0,TODAY()&gt;M455),TODAY()-M455,0)</f>
        <v/>
      </c>
      <c r="O455" s="54">
        <f>IF(G455&lt;=0,"Paid",IF(N455&gt;0,"Overdue",IF(F455&gt;0,"Partial","Pending")))</f>
        <v/>
      </c>
      <c r="P455" s="54">
        <f>N455&gt;0</f>
        <v/>
      </c>
      <c r="Q455" s="60">
        <f>IF(P455,500,0)</f>
        <v/>
      </c>
      <c r="R455" s="60">
        <f>G455+Q455</f>
        <v/>
      </c>
      <c r="S455" s="61" t="n"/>
    </row>
    <row r="456" ht="15" customHeight="1" s="39">
      <c r="A456" s="54" t="inlineStr">
        <is>
          <t>STU0455</t>
        </is>
      </c>
      <c r="B456" s="55">
        <f>VLOOKUP(A456,Marks!$A$2:$B$1001,2,FALSE())</f>
        <v/>
      </c>
      <c r="C456" s="54">
        <f>VLOOKUP(A456,Marks!$A$2:$C$1001,3,FALSE())</f>
        <v/>
      </c>
      <c r="D456" s="54">
        <f>VLOOKUP(A456,Marks!$A$2:$D$1001,4,FALSE())</f>
        <v/>
      </c>
      <c r="E456" s="60" t="n">
        <v>24500</v>
      </c>
      <c r="F456" s="60" t="n">
        <v>24500</v>
      </c>
      <c r="G456" s="60">
        <f>E456-F456</f>
        <v/>
      </c>
      <c r="H456" s="59" t="n">
        <v>0.2</v>
      </c>
      <c r="I456" s="54">
        <f>H456&gt;=0.2</f>
        <v/>
      </c>
      <c r="J456" s="54" t="inlineStr">
        <is>
          <t>UPI</t>
        </is>
      </c>
      <c r="K456" s="57" t="n">
        <v>46235</v>
      </c>
      <c r="L456" s="58" t="n">
        <v>0.46875</v>
      </c>
      <c r="M456" s="57" t="n">
        <v>46402</v>
      </c>
      <c r="N456" s="54">
        <f>IF(AND(G456&gt;0,TODAY()&gt;M456),TODAY()-M456,0)</f>
        <v/>
      </c>
      <c r="O456" s="54">
        <f>IF(G456&lt;=0,"Paid",IF(N456&gt;0,"Overdue",IF(F456&gt;0,"Partial","Pending")))</f>
        <v/>
      </c>
      <c r="P456" s="54">
        <f>N456&gt;0</f>
        <v/>
      </c>
      <c r="Q456" s="60">
        <f>IF(P456,500,0)</f>
        <v/>
      </c>
      <c r="R456" s="60">
        <f>G456+Q456</f>
        <v/>
      </c>
      <c r="S456" s="61" t="n"/>
    </row>
    <row r="457" ht="15" customHeight="1" s="39">
      <c r="A457" s="54" t="inlineStr">
        <is>
          <t>STU0456</t>
        </is>
      </c>
      <c r="B457" s="55">
        <f>VLOOKUP(A457,Marks!$A$2:$B$1001,2,FALSE())</f>
        <v/>
      </c>
      <c r="C457" s="54">
        <f>VLOOKUP(A457,Marks!$A$2:$C$1001,3,FALSE())</f>
        <v/>
      </c>
      <c r="D457" s="54">
        <f>VLOOKUP(A457,Marks!$A$2:$D$1001,4,FALSE())</f>
        <v/>
      </c>
      <c r="E457" s="60" t="n">
        <v>19500</v>
      </c>
      <c r="F457" s="60" t="n">
        <v>0</v>
      </c>
      <c r="G457" s="60">
        <f>E457-F457</f>
        <v/>
      </c>
      <c r="H457" s="59" t="n">
        <v>0.15</v>
      </c>
      <c r="I457" s="54">
        <f>H457&gt;=0.2</f>
        <v/>
      </c>
      <c r="J457" s="54" t="inlineStr">
        <is>
          <t>UPI</t>
        </is>
      </c>
      <c r="K457" s="57" t="n"/>
      <c r="L457" s="58" t="n"/>
      <c r="M457" s="57" t="n">
        <v>46402</v>
      </c>
      <c r="N457" s="54">
        <f>IF(AND(G457&gt;0,TODAY()&gt;M457),TODAY()-M457,0)</f>
        <v/>
      </c>
      <c r="O457" s="54">
        <f>IF(G457&lt;=0,"Paid",IF(N457&gt;0,"Overdue",IF(F457&gt;0,"Partial","Pending")))</f>
        <v/>
      </c>
      <c r="P457" s="54">
        <f>N457&gt;0</f>
        <v/>
      </c>
      <c r="Q457" s="60">
        <f>IF(P457,500,0)</f>
        <v/>
      </c>
      <c r="R457" s="60">
        <f>G457+Q457</f>
        <v/>
      </c>
      <c r="S457" s="61" t="n">
        <v>46260.47916666666</v>
      </c>
    </row>
    <row r="458" ht="15" customHeight="1" s="39">
      <c r="A458" s="54" t="inlineStr">
        <is>
          <t>STU0457</t>
        </is>
      </c>
      <c r="B458" s="55">
        <f>VLOOKUP(A458,Marks!$A$2:$B$1001,2,FALSE())</f>
        <v/>
      </c>
      <c r="C458" s="54">
        <f>VLOOKUP(A458,Marks!$A$2:$C$1001,3,FALSE())</f>
        <v/>
      </c>
      <c r="D458" s="54">
        <f>VLOOKUP(A458,Marks!$A$2:$D$1001,4,FALSE())</f>
        <v/>
      </c>
      <c r="E458" s="60" t="n">
        <v>24000</v>
      </c>
      <c r="F458" s="60" t="n">
        <v>24000</v>
      </c>
      <c r="G458" s="60">
        <f>E458-F458</f>
        <v/>
      </c>
      <c r="H458" s="59" t="n">
        <v>0</v>
      </c>
      <c r="I458" s="54">
        <f>H458&gt;=0.2</f>
        <v/>
      </c>
      <c r="J458" s="54" t="inlineStr">
        <is>
          <t>Online Transfer</t>
        </is>
      </c>
      <c r="K458" s="57" t="n">
        <v>46155</v>
      </c>
      <c r="L458" s="58" t="n">
        <v>0.5</v>
      </c>
      <c r="M458" s="57" t="n">
        <v>46402</v>
      </c>
      <c r="N458" s="54">
        <f>IF(AND(G458&gt;0,TODAY()&gt;M458),TODAY()-M458,0)</f>
        <v/>
      </c>
      <c r="O458" s="54">
        <f>IF(G458&lt;=0,"Paid",IF(N458&gt;0,"Overdue",IF(F458&gt;0,"Partial","Pending")))</f>
        <v/>
      </c>
      <c r="P458" s="54">
        <f>N458&gt;0</f>
        <v/>
      </c>
      <c r="Q458" s="60">
        <f>IF(P458,500,0)</f>
        <v/>
      </c>
      <c r="R458" s="60">
        <f>G458+Q458</f>
        <v/>
      </c>
      <c r="S458" s="61" t="n"/>
    </row>
    <row r="459" ht="15" customHeight="1" s="39">
      <c r="A459" s="54" t="inlineStr">
        <is>
          <t>STU0458</t>
        </is>
      </c>
      <c r="B459" s="55">
        <f>VLOOKUP(A459,Marks!$A$2:$B$1001,2,FALSE())</f>
        <v/>
      </c>
      <c r="C459" s="54">
        <f>VLOOKUP(A459,Marks!$A$2:$C$1001,3,FALSE())</f>
        <v/>
      </c>
      <c r="D459" s="54">
        <f>VLOOKUP(A459,Marks!$A$2:$D$1001,4,FALSE())</f>
        <v/>
      </c>
      <c r="E459" s="60" t="n">
        <v>29000</v>
      </c>
      <c r="F459" s="60" t="n">
        <v>29000</v>
      </c>
      <c r="G459" s="60">
        <f>E459-F459</f>
        <v/>
      </c>
      <c r="H459" s="59" t="n">
        <v>0.1</v>
      </c>
      <c r="I459" s="54">
        <f>H459&gt;=0.2</f>
        <v/>
      </c>
      <c r="J459" s="54" t="inlineStr">
        <is>
          <t>Online Transfer</t>
        </is>
      </c>
      <c r="K459" s="57" t="n">
        <v>46114</v>
      </c>
      <c r="L459" s="58" t="n">
        <v>0.4791666666666667</v>
      </c>
      <c r="M459" s="57" t="n">
        <v>46218</v>
      </c>
      <c r="N459" s="54">
        <f>IF(AND(G459&gt;0,TODAY()&gt;M459),TODAY()-M459,0)</f>
        <v/>
      </c>
      <c r="O459" s="54">
        <f>IF(G459&lt;=0,"Paid",IF(N459&gt;0,"Overdue",IF(F459&gt;0,"Partial","Pending")))</f>
        <v/>
      </c>
      <c r="P459" s="54">
        <f>N459&gt;0</f>
        <v/>
      </c>
      <c r="Q459" s="60">
        <f>IF(P459,500,0)</f>
        <v/>
      </c>
      <c r="R459" s="60">
        <f>G459+Q459</f>
        <v/>
      </c>
      <c r="S459" s="61" t="n"/>
    </row>
    <row r="460" ht="15" customHeight="1" s="39">
      <c r="A460" s="54" t="inlineStr">
        <is>
          <t>STU0459</t>
        </is>
      </c>
      <c r="B460" s="55">
        <f>VLOOKUP(A460,Marks!$A$2:$B$1001,2,FALSE())</f>
        <v/>
      </c>
      <c r="C460" s="54">
        <f>VLOOKUP(A460,Marks!$A$2:$C$1001,3,FALSE())</f>
        <v/>
      </c>
      <c r="D460" s="54">
        <f>VLOOKUP(A460,Marks!$A$2:$D$1001,4,FALSE())</f>
        <v/>
      </c>
      <c r="E460" s="60" t="n">
        <v>24500</v>
      </c>
      <c r="F460" s="60" t="n">
        <v>24500</v>
      </c>
      <c r="G460" s="60">
        <f>E460-F460</f>
        <v/>
      </c>
      <c r="H460" s="59" t="n">
        <v>0.2</v>
      </c>
      <c r="I460" s="54">
        <f>H460&gt;=0.2</f>
        <v/>
      </c>
      <c r="J460" s="54" t="inlineStr">
        <is>
          <t>UPI</t>
        </is>
      </c>
      <c r="K460" s="57" t="n">
        <v>46173</v>
      </c>
      <c r="L460" s="58" t="n">
        <v>0.6145833333333334</v>
      </c>
      <c r="M460" s="57" t="n">
        <v>46127</v>
      </c>
      <c r="N460" s="54">
        <f>IF(AND(G460&gt;0,TODAY()&gt;M460),TODAY()-M460,0)</f>
        <v/>
      </c>
      <c r="O460" s="54">
        <f>IF(G460&lt;=0,"Paid",IF(N460&gt;0,"Overdue",IF(F460&gt;0,"Partial","Pending")))</f>
        <v/>
      </c>
      <c r="P460" s="54">
        <f>N460&gt;0</f>
        <v/>
      </c>
      <c r="Q460" s="60">
        <f>IF(P460,500,0)</f>
        <v/>
      </c>
      <c r="R460" s="60">
        <f>G460+Q460</f>
        <v/>
      </c>
      <c r="S460" s="61" t="n"/>
    </row>
    <row r="461" ht="15" customHeight="1" s="39">
      <c r="A461" s="54" t="inlineStr">
        <is>
          <t>STU0460</t>
        </is>
      </c>
      <c r="B461" s="55">
        <f>VLOOKUP(A461,Marks!$A$2:$B$1001,2,FALSE())</f>
        <v/>
      </c>
      <c r="C461" s="54">
        <f>VLOOKUP(A461,Marks!$A$2:$C$1001,3,FALSE())</f>
        <v/>
      </c>
      <c r="D461" s="54">
        <f>VLOOKUP(A461,Marks!$A$2:$D$1001,4,FALSE())</f>
        <v/>
      </c>
      <c r="E461" s="60" t="n">
        <v>29000</v>
      </c>
      <c r="F461" s="60" t="n">
        <v>29000</v>
      </c>
      <c r="G461" s="60">
        <f>E461-F461</f>
        <v/>
      </c>
      <c r="H461" s="59" t="n">
        <v>0.15</v>
      </c>
      <c r="I461" s="54">
        <f>H461&gt;=0.2</f>
        <v/>
      </c>
      <c r="J461" s="54" t="inlineStr">
        <is>
          <t>UPI</t>
        </is>
      </c>
      <c r="K461" s="57" t="n">
        <v>46148</v>
      </c>
      <c r="L461" s="58" t="n">
        <v>0.5729166666666666</v>
      </c>
      <c r="M461" s="57" t="n">
        <v>46218</v>
      </c>
      <c r="N461" s="54">
        <f>IF(AND(G461&gt;0,TODAY()&gt;M461),TODAY()-M461,0)</f>
        <v/>
      </c>
      <c r="O461" s="54">
        <f>IF(G461&lt;=0,"Paid",IF(N461&gt;0,"Overdue",IF(F461&gt;0,"Partial","Pending")))</f>
        <v/>
      </c>
      <c r="P461" s="54">
        <f>N461&gt;0</f>
        <v/>
      </c>
      <c r="Q461" s="60">
        <f>IF(P461,500,0)</f>
        <v/>
      </c>
      <c r="R461" s="60">
        <f>G461+Q461</f>
        <v/>
      </c>
      <c r="S461" s="61" t="n"/>
    </row>
    <row r="462" ht="15" customHeight="1" s="39">
      <c r="A462" s="54" t="inlineStr">
        <is>
          <t>STU0461</t>
        </is>
      </c>
      <c r="B462" s="55">
        <f>VLOOKUP(A462,Marks!$A$2:$B$1001,2,FALSE())</f>
        <v/>
      </c>
      <c r="C462" s="54">
        <f>VLOOKUP(A462,Marks!$A$2:$C$1001,3,FALSE())</f>
        <v/>
      </c>
      <c r="D462" s="54">
        <f>VLOOKUP(A462,Marks!$A$2:$D$1001,4,FALSE())</f>
        <v/>
      </c>
      <c r="E462" s="60" t="n">
        <v>17500</v>
      </c>
      <c r="F462" s="60" t="n">
        <v>4400</v>
      </c>
      <c r="G462" s="60">
        <f>E462-F462</f>
        <v/>
      </c>
      <c r="H462" s="59" t="n">
        <v>0</v>
      </c>
      <c r="I462" s="54">
        <f>H462&gt;=0.2</f>
        <v/>
      </c>
      <c r="J462" s="54" t="inlineStr">
        <is>
          <t>Cash</t>
        </is>
      </c>
      <c r="K462" s="57" t="n">
        <v>46152</v>
      </c>
      <c r="L462" s="58" t="n">
        <v>0.5208333333333334</v>
      </c>
      <c r="M462" s="57" t="n">
        <v>46127</v>
      </c>
      <c r="N462" s="54">
        <f>IF(AND(G462&gt;0,TODAY()&gt;M462),TODAY()-M462,0)</f>
        <v/>
      </c>
      <c r="O462" s="54">
        <f>IF(G462&lt;=0,"Paid",IF(N462&gt;0,"Overdue",IF(F462&gt;0,"Partial","Pending")))</f>
        <v/>
      </c>
      <c r="P462" s="54">
        <f>N462&gt;0</f>
        <v/>
      </c>
      <c r="Q462" s="60">
        <f>IF(P462,500,0)</f>
        <v/>
      </c>
      <c r="R462" s="60">
        <f>G462+Q462</f>
        <v/>
      </c>
      <c r="S462" s="61" t="n">
        <v>46239.46875</v>
      </c>
    </row>
    <row r="463" ht="15" customHeight="1" s="39">
      <c r="A463" s="54" t="inlineStr">
        <is>
          <t>STU0462</t>
        </is>
      </c>
      <c r="B463" s="55">
        <f>VLOOKUP(A463,Marks!$A$2:$B$1001,2,FALSE())</f>
        <v/>
      </c>
      <c r="C463" s="54">
        <f>VLOOKUP(A463,Marks!$A$2:$C$1001,3,FALSE())</f>
        <v/>
      </c>
      <c r="D463" s="54">
        <f>VLOOKUP(A463,Marks!$A$2:$D$1001,4,FALSE())</f>
        <v/>
      </c>
      <c r="E463" s="60" t="n">
        <v>16500</v>
      </c>
      <c r="F463" s="60" t="n">
        <v>4100</v>
      </c>
      <c r="G463" s="60">
        <f>E463-F463</f>
        <v/>
      </c>
      <c r="H463" s="59" t="n">
        <v>0.25</v>
      </c>
      <c r="I463" s="54">
        <f>H463&gt;=0.2</f>
        <v/>
      </c>
      <c r="J463" s="54" t="inlineStr">
        <is>
          <t>Debit Card</t>
        </is>
      </c>
      <c r="K463" s="57" t="n">
        <v>46221</v>
      </c>
      <c r="L463" s="58" t="n">
        <v>0.65625</v>
      </c>
      <c r="M463" s="57" t="n">
        <v>46218</v>
      </c>
      <c r="N463" s="54">
        <f>IF(AND(G463&gt;0,TODAY()&gt;M463),TODAY()-M463,0)</f>
        <v/>
      </c>
      <c r="O463" s="54">
        <f>IF(G463&lt;=0,"Paid",IF(N463&gt;0,"Overdue",IF(F463&gt;0,"Partial","Pending")))</f>
        <v/>
      </c>
      <c r="P463" s="54">
        <f>N463&gt;0</f>
        <v/>
      </c>
      <c r="Q463" s="60">
        <f>IF(P463,500,0)</f>
        <v/>
      </c>
      <c r="R463" s="60">
        <f>G463+Q463</f>
        <v/>
      </c>
      <c r="S463" s="61" t="n">
        <v>46267.60416666666</v>
      </c>
    </row>
    <row r="464" ht="15" customHeight="1" s="39">
      <c r="A464" s="54" t="inlineStr">
        <is>
          <t>STU0463</t>
        </is>
      </c>
      <c r="B464" s="55">
        <f>VLOOKUP(A464,Marks!$A$2:$B$1001,2,FALSE())</f>
        <v/>
      </c>
      <c r="C464" s="54">
        <f>VLOOKUP(A464,Marks!$A$2:$C$1001,3,FALSE())</f>
        <v/>
      </c>
      <c r="D464" s="54">
        <f>VLOOKUP(A464,Marks!$A$2:$D$1001,4,FALSE())</f>
        <v/>
      </c>
      <c r="E464" s="60" t="n">
        <v>15000</v>
      </c>
      <c r="F464" s="60" t="n">
        <v>0</v>
      </c>
      <c r="G464" s="60">
        <f>E464-F464</f>
        <v/>
      </c>
      <c r="H464" s="59" t="n">
        <v>0.05</v>
      </c>
      <c r="I464" s="54">
        <f>H464&gt;=0.2</f>
        <v/>
      </c>
      <c r="J464" s="54" t="inlineStr">
        <is>
          <t>UPI</t>
        </is>
      </c>
      <c r="K464" s="57" t="n"/>
      <c r="L464" s="58" t="n"/>
      <c r="M464" s="57" t="n">
        <v>46310</v>
      </c>
      <c r="N464" s="54">
        <f>IF(AND(G464&gt;0,TODAY()&gt;M464),TODAY()-M464,0)</f>
        <v/>
      </c>
      <c r="O464" s="54">
        <f>IF(G464&lt;=0,"Paid",IF(N464&gt;0,"Overdue",IF(F464&gt;0,"Partial","Pending")))</f>
        <v/>
      </c>
      <c r="P464" s="54">
        <f>N464&gt;0</f>
        <v/>
      </c>
      <c r="Q464" s="60">
        <f>IF(P464,500,0)</f>
        <v/>
      </c>
      <c r="R464" s="60">
        <f>G464+Q464</f>
        <v/>
      </c>
      <c r="S464" s="61" t="n">
        <v>46250.66666666666</v>
      </c>
    </row>
    <row r="465" ht="15" customHeight="1" s="39">
      <c r="A465" s="54" t="inlineStr">
        <is>
          <t>STU0464</t>
        </is>
      </c>
      <c r="B465" s="55">
        <f>VLOOKUP(A465,Marks!$A$2:$B$1001,2,FALSE())</f>
        <v/>
      </c>
      <c r="C465" s="54">
        <f>VLOOKUP(A465,Marks!$A$2:$C$1001,3,FALSE())</f>
        <v/>
      </c>
      <c r="D465" s="54">
        <f>VLOOKUP(A465,Marks!$A$2:$D$1001,4,FALSE())</f>
        <v/>
      </c>
      <c r="E465" s="60" t="n">
        <v>28500</v>
      </c>
      <c r="F465" s="60" t="n">
        <v>21400</v>
      </c>
      <c r="G465" s="60">
        <f>E465-F465</f>
        <v/>
      </c>
      <c r="H465" s="59" t="n">
        <v>0.05</v>
      </c>
      <c r="I465" s="54">
        <f>H465&gt;=0.2</f>
        <v/>
      </c>
      <c r="J465" s="54" t="inlineStr">
        <is>
          <t>Debit Card</t>
        </is>
      </c>
      <c r="K465" s="57" t="n">
        <v>46213</v>
      </c>
      <c r="L465" s="58" t="n">
        <v>0.34375</v>
      </c>
      <c r="M465" s="57" t="n">
        <v>46127</v>
      </c>
      <c r="N465" s="54">
        <f>IF(AND(G465&gt;0,TODAY()&gt;M465),TODAY()-M465,0)</f>
        <v/>
      </c>
      <c r="O465" s="54">
        <f>IF(G465&lt;=0,"Paid",IF(N465&gt;0,"Overdue",IF(F465&gt;0,"Partial","Pending")))</f>
        <v/>
      </c>
      <c r="P465" s="54">
        <f>N465&gt;0</f>
        <v/>
      </c>
      <c r="Q465" s="60">
        <f>IF(P465,500,0)</f>
        <v/>
      </c>
      <c r="R465" s="60">
        <f>G465+Q465</f>
        <v/>
      </c>
      <c r="S465" s="61" t="n">
        <v>46239.6875</v>
      </c>
    </row>
    <row r="466" ht="15" customHeight="1" s="39">
      <c r="A466" s="54" t="inlineStr">
        <is>
          <t>STU0465</t>
        </is>
      </c>
      <c r="B466" s="55">
        <f>VLOOKUP(A466,Marks!$A$2:$B$1001,2,FALSE())</f>
        <v/>
      </c>
      <c r="C466" s="54">
        <f>VLOOKUP(A466,Marks!$A$2:$C$1001,3,FALSE())</f>
        <v/>
      </c>
      <c r="D466" s="54">
        <f>VLOOKUP(A466,Marks!$A$2:$D$1001,4,FALSE())</f>
        <v/>
      </c>
      <c r="E466" s="60" t="n">
        <v>36000</v>
      </c>
      <c r="F466" s="60" t="n">
        <v>9000</v>
      </c>
      <c r="G466" s="60">
        <f>E466-F466</f>
        <v/>
      </c>
      <c r="H466" s="59" t="n">
        <v>0</v>
      </c>
      <c r="I466" s="54">
        <f>H466&gt;=0.2</f>
        <v/>
      </c>
      <c r="J466" s="54" t="inlineStr">
        <is>
          <t>Online Transfer</t>
        </is>
      </c>
      <c r="K466" s="57" t="n">
        <v>46175</v>
      </c>
      <c r="L466" s="58" t="n">
        <v>0.71875</v>
      </c>
      <c r="M466" s="57" t="n">
        <v>46310</v>
      </c>
      <c r="N466" s="54">
        <f>IF(AND(G466&gt;0,TODAY()&gt;M466),TODAY()-M466,0)</f>
        <v/>
      </c>
      <c r="O466" s="54">
        <f>IF(G466&lt;=0,"Paid",IF(N466&gt;0,"Overdue",IF(F466&gt;0,"Partial","Pending")))</f>
        <v/>
      </c>
      <c r="P466" s="54">
        <f>N466&gt;0</f>
        <v/>
      </c>
      <c r="Q466" s="60">
        <f>IF(P466,500,0)</f>
        <v/>
      </c>
      <c r="R466" s="60">
        <f>G466+Q466</f>
        <v/>
      </c>
      <c r="S466" s="61" t="n">
        <v>46261.46875</v>
      </c>
    </row>
    <row r="467" ht="15" customHeight="1" s="39">
      <c r="A467" s="54" t="inlineStr">
        <is>
          <t>STU0466</t>
        </is>
      </c>
      <c r="B467" s="55">
        <f>VLOOKUP(A467,Marks!$A$2:$B$1001,2,FALSE())</f>
        <v/>
      </c>
      <c r="C467" s="54">
        <f>VLOOKUP(A467,Marks!$A$2:$C$1001,3,FALSE())</f>
        <v/>
      </c>
      <c r="D467" s="54">
        <f>VLOOKUP(A467,Marks!$A$2:$D$1001,4,FALSE())</f>
        <v/>
      </c>
      <c r="E467" s="60" t="n">
        <v>15000</v>
      </c>
      <c r="F467" s="60" t="n">
        <v>3800</v>
      </c>
      <c r="G467" s="60">
        <f>E467-F467</f>
        <v/>
      </c>
      <c r="H467" s="59" t="n">
        <v>0.25</v>
      </c>
      <c r="I467" s="54">
        <f>H467&gt;=0.2</f>
        <v/>
      </c>
      <c r="J467" s="54" t="inlineStr">
        <is>
          <t>Credit Card</t>
        </is>
      </c>
      <c r="K467" s="57" t="n">
        <v>46141</v>
      </c>
      <c r="L467" s="58" t="n">
        <v>0.4895833333333333</v>
      </c>
      <c r="M467" s="57" t="n">
        <v>46402</v>
      </c>
      <c r="N467" s="54">
        <f>IF(AND(G467&gt;0,TODAY()&gt;M467),TODAY()-M467,0)</f>
        <v/>
      </c>
      <c r="O467" s="54">
        <f>IF(G467&lt;=0,"Paid",IF(N467&gt;0,"Overdue",IF(F467&gt;0,"Partial","Pending")))</f>
        <v/>
      </c>
      <c r="P467" s="54">
        <f>N467&gt;0</f>
        <v/>
      </c>
      <c r="Q467" s="60">
        <f>IF(P467,500,0)</f>
        <v/>
      </c>
      <c r="R467" s="60">
        <f>G467+Q467</f>
        <v/>
      </c>
      <c r="S467" s="61" t="n">
        <v>46264.67708333334</v>
      </c>
    </row>
    <row r="468" ht="15" customHeight="1" s="39">
      <c r="A468" s="54" t="inlineStr">
        <is>
          <t>STU0467</t>
        </is>
      </c>
      <c r="B468" s="55">
        <f>VLOOKUP(A468,Marks!$A$2:$B$1001,2,FALSE())</f>
        <v/>
      </c>
      <c r="C468" s="54">
        <f>VLOOKUP(A468,Marks!$A$2:$C$1001,3,FALSE())</f>
        <v/>
      </c>
      <c r="D468" s="54">
        <f>VLOOKUP(A468,Marks!$A$2:$D$1001,4,FALSE())</f>
        <v/>
      </c>
      <c r="E468" s="60" t="n">
        <v>44500</v>
      </c>
      <c r="F468" s="60" t="n">
        <v>33400</v>
      </c>
      <c r="G468" s="60">
        <f>E468-F468</f>
        <v/>
      </c>
      <c r="H468" s="59" t="n">
        <v>0</v>
      </c>
      <c r="I468" s="54">
        <f>H468&gt;=0.2</f>
        <v/>
      </c>
      <c r="J468" s="54" t="inlineStr">
        <is>
          <t>Cash</t>
        </is>
      </c>
      <c r="K468" s="57" t="n">
        <v>46117</v>
      </c>
      <c r="L468" s="58" t="n">
        <v>0.5208333333333334</v>
      </c>
      <c r="M468" s="57" t="n">
        <v>46218</v>
      </c>
      <c r="N468" s="54">
        <f>IF(AND(G468&gt;0,TODAY()&gt;M468),TODAY()-M468,0)</f>
        <v/>
      </c>
      <c r="O468" s="54">
        <f>IF(G468&lt;=0,"Paid",IF(N468&gt;0,"Overdue",IF(F468&gt;0,"Partial","Pending")))</f>
        <v/>
      </c>
      <c r="P468" s="54">
        <f>N468&gt;0</f>
        <v/>
      </c>
      <c r="Q468" s="60">
        <f>IF(P468,500,0)</f>
        <v/>
      </c>
      <c r="R468" s="60">
        <f>G468+Q468</f>
        <v/>
      </c>
      <c r="S468" s="61" t="n">
        <v>46256.57291666666</v>
      </c>
    </row>
    <row r="469" ht="15" customHeight="1" s="39">
      <c r="A469" s="54" t="inlineStr">
        <is>
          <t>STU0468</t>
        </is>
      </c>
      <c r="B469" s="55">
        <f>VLOOKUP(A469,Marks!$A$2:$B$1001,2,FALSE())</f>
        <v/>
      </c>
      <c r="C469" s="54">
        <f>VLOOKUP(A469,Marks!$A$2:$C$1001,3,FALSE())</f>
        <v/>
      </c>
      <c r="D469" s="54">
        <f>VLOOKUP(A469,Marks!$A$2:$D$1001,4,FALSE())</f>
        <v/>
      </c>
      <c r="E469" s="60" t="n">
        <v>15000</v>
      </c>
      <c r="F469" s="60" t="n">
        <v>15000</v>
      </c>
      <c r="G469" s="60">
        <f>E469-F469</f>
        <v/>
      </c>
      <c r="H469" s="59" t="n">
        <v>0.2</v>
      </c>
      <c r="I469" s="54">
        <f>H469&gt;=0.2</f>
        <v/>
      </c>
      <c r="J469" s="54" t="inlineStr">
        <is>
          <t>UPI</t>
        </is>
      </c>
      <c r="K469" s="57" t="n">
        <v>46166</v>
      </c>
      <c r="L469" s="58" t="n">
        <v>0.7395833333333334</v>
      </c>
      <c r="M469" s="57" t="n">
        <v>46127</v>
      </c>
      <c r="N469" s="54">
        <f>IF(AND(G469&gt;0,TODAY()&gt;M469),TODAY()-M469,0)</f>
        <v/>
      </c>
      <c r="O469" s="54">
        <f>IF(G469&lt;=0,"Paid",IF(N469&gt;0,"Overdue",IF(F469&gt;0,"Partial","Pending")))</f>
        <v/>
      </c>
      <c r="P469" s="54">
        <f>N469&gt;0</f>
        <v/>
      </c>
      <c r="Q469" s="60">
        <f>IF(P469,500,0)</f>
        <v/>
      </c>
      <c r="R469" s="60">
        <f>G469+Q469</f>
        <v/>
      </c>
      <c r="S469" s="61" t="n"/>
    </row>
    <row r="470" ht="15" customHeight="1" s="39">
      <c r="A470" s="54" t="inlineStr">
        <is>
          <t>STU0469</t>
        </is>
      </c>
      <c r="B470" s="55">
        <f>VLOOKUP(A470,Marks!$A$2:$B$1001,2,FALSE())</f>
        <v/>
      </c>
      <c r="C470" s="54">
        <f>VLOOKUP(A470,Marks!$A$2:$C$1001,3,FALSE())</f>
        <v/>
      </c>
      <c r="D470" s="54">
        <f>VLOOKUP(A470,Marks!$A$2:$D$1001,4,FALSE())</f>
        <v/>
      </c>
      <c r="E470" s="60" t="n">
        <v>33500</v>
      </c>
      <c r="F470" s="60" t="n">
        <v>8400</v>
      </c>
      <c r="G470" s="60">
        <f>E470-F470</f>
        <v/>
      </c>
      <c r="H470" s="59" t="n">
        <v>0.15</v>
      </c>
      <c r="I470" s="54">
        <f>H470&gt;=0.2</f>
        <v/>
      </c>
      <c r="J470" s="54" t="inlineStr">
        <is>
          <t>Debit Card</t>
        </is>
      </c>
      <c r="K470" s="57" t="n">
        <v>46176</v>
      </c>
      <c r="L470" s="58" t="n">
        <v>0.46875</v>
      </c>
      <c r="M470" s="57" t="n">
        <v>46402</v>
      </c>
      <c r="N470" s="54">
        <f>IF(AND(G470&gt;0,TODAY()&gt;M470),TODAY()-M470,0)</f>
        <v/>
      </c>
      <c r="O470" s="54">
        <f>IF(G470&lt;=0,"Paid",IF(N470&gt;0,"Overdue",IF(F470&gt;0,"Partial","Pending")))</f>
        <v/>
      </c>
      <c r="P470" s="54">
        <f>N470&gt;0</f>
        <v/>
      </c>
      <c r="Q470" s="60">
        <f>IF(P470,500,0)</f>
        <v/>
      </c>
      <c r="R470" s="60">
        <f>G470+Q470</f>
        <v/>
      </c>
      <c r="S470" s="61" t="n">
        <v>46247.46875</v>
      </c>
    </row>
    <row r="471" ht="15" customHeight="1" s="39">
      <c r="A471" s="54" t="inlineStr">
        <is>
          <t>STU0470</t>
        </is>
      </c>
      <c r="B471" s="55">
        <f>VLOOKUP(A471,Marks!$A$2:$B$1001,2,FALSE())</f>
        <v/>
      </c>
      <c r="C471" s="54">
        <f>VLOOKUP(A471,Marks!$A$2:$C$1001,3,FALSE())</f>
        <v/>
      </c>
      <c r="D471" s="54">
        <f>VLOOKUP(A471,Marks!$A$2:$D$1001,4,FALSE())</f>
        <v/>
      </c>
      <c r="E471" s="60" t="n">
        <v>27500</v>
      </c>
      <c r="F471" s="60" t="n">
        <v>6900</v>
      </c>
      <c r="G471" s="60">
        <f>E471-F471</f>
        <v/>
      </c>
      <c r="H471" s="59" t="n">
        <v>0.15</v>
      </c>
      <c r="I471" s="54">
        <f>H471&gt;=0.2</f>
        <v/>
      </c>
      <c r="J471" s="54" t="inlineStr">
        <is>
          <t>Online Transfer</t>
        </is>
      </c>
      <c r="K471" s="57" t="n">
        <v>46129</v>
      </c>
      <c r="L471" s="58" t="n">
        <v>0.34375</v>
      </c>
      <c r="M471" s="57" t="n">
        <v>46402</v>
      </c>
      <c r="N471" s="54">
        <f>IF(AND(G471&gt;0,TODAY()&gt;M471),TODAY()-M471,0)</f>
        <v/>
      </c>
      <c r="O471" s="54">
        <f>IF(G471&lt;=0,"Paid",IF(N471&gt;0,"Overdue",IF(F471&gt;0,"Partial","Pending")))</f>
        <v/>
      </c>
      <c r="P471" s="54">
        <f>N471&gt;0</f>
        <v/>
      </c>
      <c r="Q471" s="60">
        <f>IF(P471,500,0)</f>
        <v/>
      </c>
      <c r="R471" s="60">
        <f>G471+Q471</f>
        <v/>
      </c>
      <c r="S471" s="61" t="n">
        <v>46262.78125</v>
      </c>
    </row>
    <row r="472" ht="15" customHeight="1" s="39">
      <c r="A472" s="54" t="inlineStr">
        <is>
          <t>STU0471</t>
        </is>
      </c>
      <c r="B472" s="55">
        <f>VLOOKUP(A472,Marks!$A$2:$B$1001,2,FALSE())</f>
        <v/>
      </c>
      <c r="C472" s="54">
        <f>VLOOKUP(A472,Marks!$A$2:$C$1001,3,FALSE())</f>
        <v/>
      </c>
      <c r="D472" s="54">
        <f>VLOOKUP(A472,Marks!$A$2:$D$1001,4,FALSE())</f>
        <v/>
      </c>
      <c r="E472" s="60" t="n">
        <v>34000</v>
      </c>
      <c r="F472" s="60" t="n">
        <v>25500</v>
      </c>
      <c r="G472" s="60">
        <f>E472-F472</f>
        <v/>
      </c>
      <c r="H472" s="59" t="n">
        <v>0.05</v>
      </c>
      <c r="I472" s="54">
        <f>H472&gt;=0.2</f>
        <v/>
      </c>
      <c r="J472" s="54" t="inlineStr">
        <is>
          <t>Credit Card</t>
        </is>
      </c>
      <c r="K472" s="57" t="n">
        <v>46184</v>
      </c>
      <c r="L472" s="58" t="n">
        <v>0.34375</v>
      </c>
      <c r="M472" s="57" t="n">
        <v>46402</v>
      </c>
      <c r="N472" s="54">
        <f>IF(AND(G472&gt;0,TODAY()&gt;M472),TODAY()-M472,0)</f>
        <v/>
      </c>
      <c r="O472" s="54">
        <f>IF(G472&lt;=0,"Paid",IF(N472&gt;0,"Overdue",IF(F472&gt;0,"Partial","Pending")))</f>
        <v/>
      </c>
      <c r="P472" s="54">
        <f>N472&gt;0</f>
        <v/>
      </c>
      <c r="Q472" s="60">
        <f>IF(P472,500,0)</f>
        <v/>
      </c>
      <c r="R472" s="60">
        <f>G472+Q472</f>
        <v/>
      </c>
      <c r="S472" s="61" t="n">
        <v>46252.54166666666</v>
      </c>
    </row>
    <row r="473" ht="15" customHeight="1" s="39">
      <c r="A473" s="54" t="inlineStr">
        <is>
          <t>STU0472</t>
        </is>
      </c>
      <c r="B473" s="55">
        <f>VLOOKUP(A473,Marks!$A$2:$B$1001,2,FALSE())</f>
        <v/>
      </c>
      <c r="C473" s="54">
        <f>VLOOKUP(A473,Marks!$A$2:$C$1001,3,FALSE())</f>
        <v/>
      </c>
      <c r="D473" s="54">
        <f>VLOOKUP(A473,Marks!$A$2:$D$1001,4,FALSE())</f>
        <v/>
      </c>
      <c r="E473" s="60" t="n">
        <v>25000</v>
      </c>
      <c r="F473" s="60" t="n">
        <v>25000</v>
      </c>
      <c r="G473" s="60">
        <f>E473-F473</f>
        <v/>
      </c>
      <c r="H473" s="59" t="n">
        <v>0</v>
      </c>
      <c r="I473" s="54">
        <f>H473&gt;=0.2</f>
        <v/>
      </c>
      <c r="J473" s="54" t="inlineStr">
        <is>
          <t>Online Transfer</t>
        </is>
      </c>
      <c r="K473" s="57" t="n">
        <v>46264</v>
      </c>
      <c r="L473" s="58" t="n">
        <v>0.5625</v>
      </c>
      <c r="M473" s="57" t="n">
        <v>46402</v>
      </c>
      <c r="N473" s="54">
        <f>IF(AND(G473&gt;0,TODAY()&gt;M473),TODAY()-M473,0)</f>
        <v/>
      </c>
      <c r="O473" s="54">
        <f>IF(G473&lt;=0,"Paid",IF(N473&gt;0,"Overdue",IF(F473&gt;0,"Partial","Pending")))</f>
        <v/>
      </c>
      <c r="P473" s="54">
        <f>N473&gt;0</f>
        <v/>
      </c>
      <c r="Q473" s="60">
        <f>IF(P473,500,0)</f>
        <v/>
      </c>
      <c r="R473" s="60">
        <f>G473+Q473</f>
        <v/>
      </c>
      <c r="S473" s="61" t="n"/>
    </row>
    <row r="474" ht="15" customHeight="1" s="39">
      <c r="A474" s="54" t="inlineStr">
        <is>
          <t>STU0473</t>
        </is>
      </c>
      <c r="B474" s="55">
        <f>VLOOKUP(A474,Marks!$A$2:$B$1001,2,FALSE())</f>
        <v/>
      </c>
      <c r="C474" s="54">
        <f>VLOOKUP(A474,Marks!$A$2:$C$1001,3,FALSE())</f>
        <v/>
      </c>
      <c r="D474" s="54">
        <f>VLOOKUP(A474,Marks!$A$2:$D$1001,4,FALSE())</f>
        <v/>
      </c>
      <c r="E474" s="60" t="n">
        <v>15500</v>
      </c>
      <c r="F474" s="60" t="n">
        <v>15500</v>
      </c>
      <c r="G474" s="60">
        <f>E474-F474</f>
        <v/>
      </c>
      <c r="H474" s="59" t="n">
        <v>0</v>
      </c>
      <c r="I474" s="54">
        <f>H474&gt;=0.2</f>
        <v/>
      </c>
      <c r="J474" s="54" t="inlineStr">
        <is>
          <t>Credit Card</t>
        </is>
      </c>
      <c r="K474" s="57" t="n">
        <v>46206</v>
      </c>
      <c r="L474" s="58" t="n">
        <v>0.625</v>
      </c>
      <c r="M474" s="57" t="n">
        <v>46127</v>
      </c>
      <c r="N474" s="54">
        <f>IF(AND(G474&gt;0,TODAY()&gt;M474),TODAY()-M474,0)</f>
        <v/>
      </c>
      <c r="O474" s="54">
        <f>IF(G474&lt;=0,"Paid",IF(N474&gt;0,"Overdue",IF(F474&gt;0,"Partial","Pending")))</f>
        <v/>
      </c>
      <c r="P474" s="54">
        <f>N474&gt;0</f>
        <v/>
      </c>
      <c r="Q474" s="60">
        <f>IF(P474,500,0)</f>
        <v/>
      </c>
      <c r="R474" s="60">
        <f>G474+Q474</f>
        <v/>
      </c>
      <c r="S474" s="61" t="n"/>
    </row>
    <row r="475" ht="15" customHeight="1" s="39">
      <c r="A475" s="54" t="inlineStr">
        <is>
          <t>STU0474</t>
        </is>
      </c>
      <c r="B475" s="55">
        <f>VLOOKUP(A475,Marks!$A$2:$B$1001,2,FALSE())</f>
        <v/>
      </c>
      <c r="C475" s="54">
        <f>VLOOKUP(A475,Marks!$A$2:$C$1001,3,FALSE())</f>
        <v/>
      </c>
      <c r="D475" s="54">
        <f>VLOOKUP(A475,Marks!$A$2:$D$1001,4,FALSE())</f>
        <v/>
      </c>
      <c r="E475" s="60" t="n">
        <v>31500</v>
      </c>
      <c r="F475" s="60" t="n">
        <v>15800</v>
      </c>
      <c r="G475" s="60">
        <f>E475-F475</f>
        <v/>
      </c>
      <c r="H475" s="59" t="n">
        <v>0.15</v>
      </c>
      <c r="I475" s="54">
        <f>H475&gt;=0.2</f>
        <v/>
      </c>
      <c r="J475" s="54" t="inlineStr">
        <is>
          <t>UPI</t>
        </is>
      </c>
      <c r="K475" s="57" t="n">
        <v>46222</v>
      </c>
      <c r="L475" s="58" t="n">
        <v>0.7291666666666666</v>
      </c>
      <c r="M475" s="57" t="n">
        <v>46402</v>
      </c>
      <c r="N475" s="54">
        <f>IF(AND(G475&gt;0,TODAY()&gt;M475),TODAY()-M475,0)</f>
        <v/>
      </c>
      <c r="O475" s="54">
        <f>IF(G475&lt;=0,"Paid",IF(N475&gt;0,"Overdue",IF(F475&gt;0,"Partial","Pending")))</f>
        <v/>
      </c>
      <c r="P475" s="54">
        <f>N475&gt;0</f>
        <v/>
      </c>
      <c r="Q475" s="60">
        <f>IF(P475,500,0)</f>
        <v/>
      </c>
      <c r="R475" s="60">
        <f>G475+Q475</f>
        <v/>
      </c>
      <c r="S475" s="61" t="n">
        <v>46241.38541666666</v>
      </c>
    </row>
    <row r="476" ht="15" customHeight="1" s="39">
      <c r="A476" s="54" t="inlineStr">
        <is>
          <t>STU0475</t>
        </is>
      </c>
      <c r="B476" s="55">
        <f>VLOOKUP(A476,Marks!$A$2:$B$1001,2,FALSE())</f>
        <v/>
      </c>
      <c r="C476" s="54">
        <f>VLOOKUP(A476,Marks!$A$2:$C$1001,3,FALSE())</f>
        <v/>
      </c>
      <c r="D476" s="54">
        <f>VLOOKUP(A476,Marks!$A$2:$D$1001,4,FALSE())</f>
        <v/>
      </c>
      <c r="E476" s="60" t="n">
        <v>21000</v>
      </c>
      <c r="F476" s="60" t="n">
        <v>0</v>
      </c>
      <c r="G476" s="60">
        <f>E476-F476</f>
        <v/>
      </c>
      <c r="H476" s="59" t="n">
        <v>0.1</v>
      </c>
      <c r="I476" s="54">
        <f>H476&gt;=0.2</f>
        <v/>
      </c>
      <c r="J476" s="54" t="inlineStr">
        <is>
          <t>Online Transfer</t>
        </is>
      </c>
      <c r="K476" s="57" t="n"/>
      <c r="L476" s="58" t="n"/>
      <c r="M476" s="57" t="n">
        <v>46127</v>
      </c>
      <c r="N476" s="54">
        <f>IF(AND(G476&gt;0,TODAY()&gt;M476),TODAY()-M476,0)</f>
        <v/>
      </c>
      <c r="O476" s="54">
        <f>IF(G476&lt;=0,"Paid",IF(N476&gt;0,"Overdue",IF(F476&gt;0,"Partial","Pending")))</f>
        <v/>
      </c>
      <c r="P476" s="54">
        <f>N476&gt;0</f>
        <v/>
      </c>
      <c r="Q476" s="60">
        <f>IF(P476,500,0)</f>
        <v/>
      </c>
      <c r="R476" s="60">
        <f>G476+Q476</f>
        <v/>
      </c>
      <c r="S476" s="61" t="n">
        <v>46258.72916666666</v>
      </c>
    </row>
    <row r="477" ht="15" customHeight="1" s="39">
      <c r="A477" s="54" t="inlineStr">
        <is>
          <t>STU0476</t>
        </is>
      </c>
      <c r="B477" s="55">
        <f>VLOOKUP(A477,Marks!$A$2:$B$1001,2,FALSE())</f>
        <v/>
      </c>
      <c r="C477" s="54">
        <f>VLOOKUP(A477,Marks!$A$2:$C$1001,3,FALSE())</f>
        <v/>
      </c>
      <c r="D477" s="54">
        <f>VLOOKUP(A477,Marks!$A$2:$D$1001,4,FALSE())</f>
        <v/>
      </c>
      <c r="E477" s="60" t="n">
        <v>37000</v>
      </c>
      <c r="F477" s="60" t="n">
        <v>27800</v>
      </c>
      <c r="G477" s="60">
        <f>E477-F477</f>
        <v/>
      </c>
      <c r="H477" s="59" t="n">
        <v>0.05</v>
      </c>
      <c r="I477" s="54">
        <f>H477&gt;=0.2</f>
        <v/>
      </c>
      <c r="J477" s="54" t="inlineStr">
        <is>
          <t>Debit Card</t>
        </is>
      </c>
      <c r="K477" s="57" t="n">
        <v>46163</v>
      </c>
      <c r="L477" s="58" t="n">
        <v>0.65625</v>
      </c>
      <c r="M477" s="57" t="n">
        <v>46127</v>
      </c>
      <c r="N477" s="54">
        <f>IF(AND(G477&gt;0,TODAY()&gt;M477),TODAY()-M477,0)</f>
        <v/>
      </c>
      <c r="O477" s="54">
        <f>IF(G477&lt;=0,"Paid",IF(N477&gt;0,"Overdue",IF(F477&gt;0,"Partial","Pending")))</f>
        <v/>
      </c>
      <c r="P477" s="54">
        <f>N477&gt;0</f>
        <v/>
      </c>
      <c r="Q477" s="60">
        <f>IF(P477,500,0)</f>
        <v/>
      </c>
      <c r="R477" s="60">
        <f>G477+Q477</f>
        <v/>
      </c>
      <c r="S477" s="61" t="n">
        <v>46245.40625</v>
      </c>
    </row>
    <row r="478" ht="15" customHeight="1" s="39">
      <c r="A478" s="54" t="inlineStr">
        <is>
          <t>STU0477</t>
        </is>
      </c>
      <c r="B478" s="55">
        <f>VLOOKUP(A478,Marks!$A$2:$B$1001,2,FALSE())</f>
        <v/>
      </c>
      <c r="C478" s="54">
        <f>VLOOKUP(A478,Marks!$A$2:$C$1001,3,FALSE())</f>
        <v/>
      </c>
      <c r="D478" s="54">
        <f>VLOOKUP(A478,Marks!$A$2:$D$1001,4,FALSE())</f>
        <v/>
      </c>
      <c r="E478" s="60" t="n">
        <v>24500</v>
      </c>
      <c r="F478" s="60" t="n">
        <v>6100</v>
      </c>
      <c r="G478" s="60">
        <f>E478-F478</f>
        <v/>
      </c>
      <c r="H478" s="59" t="n">
        <v>0.2</v>
      </c>
      <c r="I478" s="54">
        <f>H478&gt;=0.2</f>
        <v/>
      </c>
      <c r="J478" s="54" t="inlineStr">
        <is>
          <t>Debit Card</t>
        </is>
      </c>
      <c r="K478" s="57" t="n">
        <v>46119</v>
      </c>
      <c r="L478" s="58" t="n">
        <v>0.4895833333333333</v>
      </c>
      <c r="M478" s="57" t="n">
        <v>46218</v>
      </c>
      <c r="N478" s="54">
        <f>IF(AND(G478&gt;0,TODAY()&gt;M478),TODAY()-M478,0)</f>
        <v/>
      </c>
      <c r="O478" s="54">
        <f>IF(G478&lt;=0,"Paid",IF(N478&gt;0,"Overdue",IF(F478&gt;0,"Partial","Pending")))</f>
        <v/>
      </c>
      <c r="P478" s="54">
        <f>N478&gt;0</f>
        <v/>
      </c>
      <c r="Q478" s="60">
        <f>IF(P478,500,0)</f>
        <v/>
      </c>
      <c r="R478" s="60">
        <f>G478+Q478</f>
        <v/>
      </c>
      <c r="S478" s="61" t="n">
        <v>46237.39583333334</v>
      </c>
    </row>
    <row r="479" ht="15" customHeight="1" s="39">
      <c r="A479" s="54" t="inlineStr">
        <is>
          <t>STU0478</t>
        </is>
      </c>
      <c r="B479" s="55">
        <f>VLOOKUP(A479,Marks!$A$2:$B$1001,2,FALSE())</f>
        <v/>
      </c>
      <c r="C479" s="54">
        <f>VLOOKUP(A479,Marks!$A$2:$C$1001,3,FALSE())</f>
        <v/>
      </c>
      <c r="D479" s="54">
        <f>VLOOKUP(A479,Marks!$A$2:$D$1001,4,FALSE())</f>
        <v/>
      </c>
      <c r="E479" s="60" t="n">
        <v>38000</v>
      </c>
      <c r="F479" s="60" t="n">
        <v>38000</v>
      </c>
      <c r="G479" s="60">
        <f>E479-F479</f>
        <v/>
      </c>
      <c r="H479" s="59" t="n">
        <v>0.2</v>
      </c>
      <c r="I479" s="54">
        <f>H479&gt;=0.2</f>
        <v/>
      </c>
      <c r="J479" s="54" t="inlineStr">
        <is>
          <t>Online Transfer</t>
        </is>
      </c>
      <c r="K479" s="57" t="n">
        <v>46249</v>
      </c>
      <c r="L479" s="58" t="n">
        <v>0.4270833333333333</v>
      </c>
      <c r="M479" s="57" t="n">
        <v>46310</v>
      </c>
      <c r="N479" s="54">
        <f>IF(AND(G479&gt;0,TODAY()&gt;M479),TODAY()-M479,0)</f>
        <v/>
      </c>
      <c r="O479" s="54">
        <f>IF(G479&lt;=0,"Paid",IF(N479&gt;0,"Overdue",IF(F479&gt;0,"Partial","Pending")))</f>
        <v/>
      </c>
      <c r="P479" s="54">
        <f>N479&gt;0</f>
        <v/>
      </c>
      <c r="Q479" s="60">
        <f>IF(P479,500,0)</f>
        <v/>
      </c>
      <c r="R479" s="60">
        <f>G479+Q479</f>
        <v/>
      </c>
      <c r="S479" s="61" t="n"/>
    </row>
    <row r="480" ht="15" customHeight="1" s="39">
      <c r="A480" s="54" t="inlineStr">
        <is>
          <t>STU0479</t>
        </is>
      </c>
      <c r="B480" s="55">
        <f>VLOOKUP(A480,Marks!$A$2:$B$1001,2,FALSE())</f>
        <v/>
      </c>
      <c r="C480" s="54">
        <f>VLOOKUP(A480,Marks!$A$2:$C$1001,3,FALSE())</f>
        <v/>
      </c>
      <c r="D480" s="54">
        <f>VLOOKUP(A480,Marks!$A$2:$D$1001,4,FALSE())</f>
        <v/>
      </c>
      <c r="E480" s="60" t="n">
        <v>33000</v>
      </c>
      <c r="F480" s="60" t="n">
        <v>8200</v>
      </c>
      <c r="G480" s="60">
        <f>E480-F480</f>
        <v/>
      </c>
      <c r="H480" s="59" t="n">
        <v>0.25</v>
      </c>
      <c r="I480" s="54">
        <f>H480&gt;=0.2</f>
        <v/>
      </c>
      <c r="J480" s="54" t="inlineStr">
        <is>
          <t>Debit Card</t>
        </is>
      </c>
      <c r="K480" s="57" t="n">
        <v>46155</v>
      </c>
      <c r="L480" s="58" t="n">
        <v>0.7395833333333334</v>
      </c>
      <c r="M480" s="57" t="n">
        <v>46310</v>
      </c>
      <c r="N480" s="54">
        <f>IF(AND(G480&gt;0,TODAY()&gt;M480),TODAY()-M480,0)</f>
        <v/>
      </c>
      <c r="O480" s="54">
        <f>IF(G480&lt;=0,"Paid",IF(N480&gt;0,"Overdue",IF(F480&gt;0,"Partial","Pending")))</f>
        <v/>
      </c>
      <c r="P480" s="54">
        <f>N480&gt;0</f>
        <v/>
      </c>
      <c r="Q480" s="60">
        <f>IF(P480,500,0)</f>
        <v/>
      </c>
      <c r="R480" s="60">
        <f>G480+Q480</f>
        <v/>
      </c>
      <c r="S480" s="61" t="n">
        <v>46261.4375</v>
      </c>
    </row>
    <row r="481" ht="15" customHeight="1" s="39">
      <c r="A481" s="54" t="inlineStr">
        <is>
          <t>STU0480</t>
        </is>
      </c>
      <c r="B481" s="55">
        <f>VLOOKUP(A481,Marks!$A$2:$B$1001,2,FALSE())</f>
        <v/>
      </c>
      <c r="C481" s="54">
        <f>VLOOKUP(A481,Marks!$A$2:$C$1001,3,FALSE())</f>
        <v/>
      </c>
      <c r="D481" s="54">
        <f>VLOOKUP(A481,Marks!$A$2:$D$1001,4,FALSE())</f>
        <v/>
      </c>
      <c r="E481" s="60" t="n">
        <v>26000</v>
      </c>
      <c r="F481" s="60" t="n">
        <v>6500</v>
      </c>
      <c r="G481" s="60">
        <f>E481-F481</f>
        <v/>
      </c>
      <c r="H481" s="59" t="n">
        <v>0.1</v>
      </c>
      <c r="I481" s="54">
        <f>H481&gt;=0.2</f>
        <v/>
      </c>
      <c r="J481" s="54" t="inlineStr">
        <is>
          <t>Debit Card</t>
        </is>
      </c>
      <c r="K481" s="57" t="n">
        <v>46220</v>
      </c>
      <c r="L481" s="58" t="n">
        <v>0.53125</v>
      </c>
      <c r="M481" s="57" t="n">
        <v>46127</v>
      </c>
      <c r="N481" s="54">
        <f>IF(AND(G481&gt;0,TODAY()&gt;M481),TODAY()-M481,0)</f>
        <v/>
      </c>
      <c r="O481" s="54">
        <f>IF(G481&lt;=0,"Paid",IF(N481&gt;0,"Overdue",IF(F481&gt;0,"Partial","Pending")))</f>
        <v/>
      </c>
      <c r="P481" s="54">
        <f>N481&gt;0</f>
        <v/>
      </c>
      <c r="Q481" s="60">
        <f>IF(P481,500,0)</f>
        <v/>
      </c>
      <c r="R481" s="60">
        <f>G481+Q481</f>
        <v/>
      </c>
      <c r="S481" s="61" t="n">
        <v>46255.42708333334</v>
      </c>
    </row>
    <row r="482" ht="15" customHeight="1" s="39">
      <c r="A482" s="54" t="inlineStr">
        <is>
          <t>STU0481</t>
        </is>
      </c>
      <c r="B482" s="55">
        <f>VLOOKUP(A482,Marks!$A$2:$B$1001,2,FALSE())</f>
        <v/>
      </c>
      <c r="C482" s="54">
        <f>VLOOKUP(A482,Marks!$A$2:$C$1001,3,FALSE())</f>
        <v/>
      </c>
      <c r="D482" s="54">
        <f>VLOOKUP(A482,Marks!$A$2:$D$1001,4,FALSE())</f>
        <v/>
      </c>
      <c r="E482" s="60" t="n">
        <v>13000</v>
      </c>
      <c r="F482" s="60" t="n">
        <v>9800</v>
      </c>
      <c r="G482" s="60">
        <f>E482-F482</f>
        <v/>
      </c>
      <c r="H482" s="59" t="n">
        <v>0</v>
      </c>
      <c r="I482" s="54">
        <f>H482&gt;=0.2</f>
        <v/>
      </c>
      <c r="J482" s="54" t="inlineStr">
        <is>
          <t>Online Transfer</t>
        </is>
      </c>
      <c r="K482" s="57" t="n">
        <v>46235</v>
      </c>
      <c r="L482" s="58" t="n">
        <v>0.4479166666666667</v>
      </c>
      <c r="M482" s="57" t="n">
        <v>46402</v>
      </c>
      <c r="N482" s="54">
        <f>IF(AND(G482&gt;0,TODAY()&gt;M482),TODAY()-M482,0)</f>
        <v/>
      </c>
      <c r="O482" s="54">
        <f>IF(G482&lt;=0,"Paid",IF(N482&gt;0,"Overdue",IF(F482&gt;0,"Partial","Pending")))</f>
        <v/>
      </c>
      <c r="P482" s="54">
        <f>N482&gt;0</f>
        <v/>
      </c>
      <c r="Q482" s="60">
        <f>IF(P482,500,0)</f>
        <v/>
      </c>
      <c r="R482" s="60">
        <f>G482+Q482</f>
        <v/>
      </c>
      <c r="S482" s="61" t="n">
        <v>46246.48958333334</v>
      </c>
    </row>
    <row r="483" ht="15" customHeight="1" s="39">
      <c r="A483" s="54" t="inlineStr">
        <is>
          <t>STU0482</t>
        </is>
      </c>
      <c r="B483" s="55">
        <f>VLOOKUP(A483,Marks!$A$2:$B$1001,2,FALSE())</f>
        <v/>
      </c>
      <c r="C483" s="54">
        <f>VLOOKUP(A483,Marks!$A$2:$C$1001,3,FALSE())</f>
        <v/>
      </c>
      <c r="D483" s="54">
        <f>VLOOKUP(A483,Marks!$A$2:$D$1001,4,FALSE())</f>
        <v/>
      </c>
      <c r="E483" s="60" t="n">
        <v>35000</v>
      </c>
      <c r="F483" s="60" t="n">
        <v>8800</v>
      </c>
      <c r="G483" s="60">
        <f>E483-F483</f>
        <v/>
      </c>
      <c r="H483" s="59" t="n">
        <v>0.15</v>
      </c>
      <c r="I483" s="54">
        <f>H483&gt;=0.2</f>
        <v/>
      </c>
      <c r="J483" s="54" t="inlineStr">
        <is>
          <t>Online Transfer</t>
        </is>
      </c>
      <c r="K483" s="57" t="n">
        <v>46239</v>
      </c>
      <c r="L483" s="58" t="n">
        <v>0.4375</v>
      </c>
      <c r="M483" s="57" t="n">
        <v>46310</v>
      </c>
      <c r="N483" s="54">
        <f>IF(AND(G483&gt;0,TODAY()&gt;M483),TODAY()-M483,0)</f>
        <v/>
      </c>
      <c r="O483" s="54">
        <f>IF(G483&lt;=0,"Paid",IF(N483&gt;0,"Overdue",IF(F483&gt;0,"Partial","Pending")))</f>
        <v/>
      </c>
      <c r="P483" s="54">
        <f>N483&gt;0</f>
        <v/>
      </c>
      <c r="Q483" s="60">
        <f>IF(P483,500,0)</f>
        <v/>
      </c>
      <c r="R483" s="60">
        <f>G483+Q483</f>
        <v/>
      </c>
      <c r="S483" s="61" t="n">
        <v>46255.61458333334</v>
      </c>
    </row>
    <row r="484" ht="15" customHeight="1" s="39">
      <c r="A484" s="54" t="inlineStr">
        <is>
          <t>STU0483</t>
        </is>
      </c>
      <c r="B484" s="55">
        <f>VLOOKUP(A484,Marks!$A$2:$B$1001,2,FALSE())</f>
        <v/>
      </c>
      <c r="C484" s="54">
        <f>VLOOKUP(A484,Marks!$A$2:$C$1001,3,FALSE())</f>
        <v/>
      </c>
      <c r="D484" s="54">
        <f>VLOOKUP(A484,Marks!$A$2:$D$1001,4,FALSE())</f>
        <v/>
      </c>
      <c r="E484" s="60" t="n">
        <v>32000</v>
      </c>
      <c r="F484" s="60" t="n">
        <v>24000</v>
      </c>
      <c r="G484" s="60">
        <f>E484-F484</f>
        <v/>
      </c>
      <c r="H484" s="59" t="n">
        <v>0</v>
      </c>
      <c r="I484" s="54">
        <f>H484&gt;=0.2</f>
        <v/>
      </c>
      <c r="J484" s="54" t="inlineStr">
        <is>
          <t>Cheque</t>
        </is>
      </c>
      <c r="K484" s="57" t="n">
        <v>46160</v>
      </c>
      <c r="L484" s="58" t="n">
        <v>0.6145833333333334</v>
      </c>
      <c r="M484" s="57" t="n">
        <v>46310</v>
      </c>
      <c r="N484" s="54">
        <f>IF(AND(G484&gt;0,TODAY()&gt;M484),TODAY()-M484,0)</f>
        <v/>
      </c>
      <c r="O484" s="54">
        <f>IF(G484&lt;=0,"Paid",IF(N484&gt;0,"Overdue",IF(F484&gt;0,"Partial","Pending")))</f>
        <v/>
      </c>
      <c r="P484" s="54">
        <f>N484&gt;0</f>
        <v/>
      </c>
      <c r="Q484" s="60">
        <f>IF(P484,500,0)</f>
        <v/>
      </c>
      <c r="R484" s="60">
        <f>G484+Q484</f>
        <v/>
      </c>
      <c r="S484" s="61" t="n">
        <v>46265.59375</v>
      </c>
    </row>
    <row r="485" ht="15" customHeight="1" s="39">
      <c r="A485" s="54" t="inlineStr">
        <is>
          <t>STU0484</t>
        </is>
      </c>
      <c r="B485" s="55">
        <f>VLOOKUP(A485,Marks!$A$2:$B$1001,2,FALSE())</f>
        <v/>
      </c>
      <c r="C485" s="54">
        <f>VLOOKUP(A485,Marks!$A$2:$C$1001,3,FALSE())</f>
        <v/>
      </c>
      <c r="D485" s="54">
        <f>VLOOKUP(A485,Marks!$A$2:$D$1001,4,FALSE())</f>
        <v/>
      </c>
      <c r="E485" s="60" t="n">
        <v>30500</v>
      </c>
      <c r="F485" s="60" t="n">
        <v>30500</v>
      </c>
      <c r="G485" s="60">
        <f>E485-F485</f>
        <v/>
      </c>
      <c r="H485" s="59" t="n">
        <v>0</v>
      </c>
      <c r="I485" s="54">
        <f>H485&gt;=0.2</f>
        <v/>
      </c>
      <c r="J485" s="54" t="inlineStr">
        <is>
          <t>Online Transfer</t>
        </is>
      </c>
      <c r="K485" s="57" t="n">
        <v>46131</v>
      </c>
      <c r="L485" s="58" t="n">
        <v>0.625</v>
      </c>
      <c r="M485" s="57" t="n">
        <v>46127</v>
      </c>
      <c r="N485" s="54">
        <f>IF(AND(G485&gt;0,TODAY()&gt;M485),TODAY()-M485,0)</f>
        <v/>
      </c>
      <c r="O485" s="54">
        <f>IF(G485&lt;=0,"Paid",IF(N485&gt;0,"Overdue",IF(F485&gt;0,"Partial","Pending")))</f>
        <v/>
      </c>
      <c r="P485" s="54">
        <f>N485&gt;0</f>
        <v/>
      </c>
      <c r="Q485" s="60">
        <f>IF(P485,500,0)</f>
        <v/>
      </c>
      <c r="R485" s="60">
        <f>G485+Q485</f>
        <v/>
      </c>
      <c r="S485" s="61" t="n"/>
    </row>
    <row r="486" ht="15" customHeight="1" s="39">
      <c r="A486" s="54" t="inlineStr">
        <is>
          <t>STU0485</t>
        </is>
      </c>
      <c r="B486" s="55">
        <f>VLOOKUP(A486,Marks!$A$2:$B$1001,2,FALSE())</f>
        <v/>
      </c>
      <c r="C486" s="54">
        <f>VLOOKUP(A486,Marks!$A$2:$C$1001,3,FALSE())</f>
        <v/>
      </c>
      <c r="D486" s="54">
        <f>VLOOKUP(A486,Marks!$A$2:$D$1001,4,FALSE())</f>
        <v/>
      </c>
      <c r="E486" s="60" t="n">
        <v>40500</v>
      </c>
      <c r="F486" s="60" t="n">
        <v>20200</v>
      </c>
      <c r="G486" s="60">
        <f>E486-F486</f>
        <v/>
      </c>
      <c r="H486" s="59" t="n">
        <v>0.2</v>
      </c>
      <c r="I486" s="54">
        <f>H486&gt;=0.2</f>
        <v/>
      </c>
      <c r="J486" s="54" t="inlineStr">
        <is>
          <t>UPI</t>
        </is>
      </c>
      <c r="K486" s="57" t="n">
        <v>46255</v>
      </c>
      <c r="L486" s="58" t="n">
        <v>0.7395833333333334</v>
      </c>
      <c r="M486" s="57" t="n">
        <v>46310</v>
      </c>
      <c r="N486" s="54">
        <f>IF(AND(G486&gt;0,TODAY()&gt;M486),TODAY()-M486,0)</f>
        <v/>
      </c>
      <c r="O486" s="54">
        <f>IF(G486&lt;=0,"Paid",IF(N486&gt;0,"Overdue",IF(F486&gt;0,"Partial","Pending")))</f>
        <v/>
      </c>
      <c r="P486" s="54">
        <f>N486&gt;0</f>
        <v/>
      </c>
      <c r="Q486" s="60">
        <f>IF(P486,500,0)</f>
        <v/>
      </c>
      <c r="R486" s="60">
        <f>G486+Q486</f>
        <v/>
      </c>
      <c r="S486" s="61" t="n">
        <v>46263.72916666666</v>
      </c>
    </row>
    <row r="487" ht="15" customHeight="1" s="39">
      <c r="A487" s="54" t="inlineStr">
        <is>
          <t>STU0486</t>
        </is>
      </c>
      <c r="B487" s="55">
        <f>VLOOKUP(A487,Marks!$A$2:$B$1001,2,FALSE())</f>
        <v/>
      </c>
      <c r="C487" s="54">
        <f>VLOOKUP(A487,Marks!$A$2:$C$1001,3,FALSE())</f>
        <v/>
      </c>
      <c r="D487" s="54">
        <f>VLOOKUP(A487,Marks!$A$2:$D$1001,4,FALSE())</f>
        <v/>
      </c>
      <c r="E487" s="60" t="n">
        <v>31000</v>
      </c>
      <c r="F487" s="60" t="n">
        <v>31000</v>
      </c>
      <c r="G487" s="60">
        <f>E487-F487</f>
        <v/>
      </c>
      <c r="H487" s="59" t="n">
        <v>0</v>
      </c>
      <c r="I487" s="54">
        <f>H487&gt;=0.2</f>
        <v/>
      </c>
      <c r="J487" s="54" t="inlineStr">
        <is>
          <t>UPI</t>
        </is>
      </c>
      <c r="K487" s="57" t="n">
        <v>46187</v>
      </c>
      <c r="L487" s="58" t="n">
        <v>0.3333333333333333</v>
      </c>
      <c r="M487" s="57" t="n">
        <v>46310</v>
      </c>
      <c r="N487" s="54">
        <f>IF(AND(G487&gt;0,TODAY()&gt;M487),TODAY()-M487,0)</f>
        <v/>
      </c>
      <c r="O487" s="54">
        <f>IF(G487&lt;=0,"Paid",IF(N487&gt;0,"Overdue",IF(F487&gt;0,"Partial","Pending")))</f>
        <v/>
      </c>
      <c r="P487" s="54">
        <f>N487&gt;0</f>
        <v/>
      </c>
      <c r="Q487" s="60">
        <f>IF(P487,500,0)</f>
        <v/>
      </c>
      <c r="R487" s="60">
        <f>G487+Q487</f>
        <v/>
      </c>
      <c r="S487" s="61" t="n"/>
    </row>
    <row r="488" ht="15" customHeight="1" s="39">
      <c r="A488" s="54" t="inlineStr">
        <is>
          <t>STU0487</t>
        </is>
      </c>
      <c r="B488" s="55">
        <f>VLOOKUP(A488,Marks!$A$2:$B$1001,2,FALSE())</f>
        <v/>
      </c>
      <c r="C488" s="54">
        <f>VLOOKUP(A488,Marks!$A$2:$C$1001,3,FALSE())</f>
        <v/>
      </c>
      <c r="D488" s="54">
        <f>VLOOKUP(A488,Marks!$A$2:$D$1001,4,FALSE())</f>
        <v/>
      </c>
      <c r="E488" s="60" t="n">
        <v>18500</v>
      </c>
      <c r="F488" s="60" t="n">
        <v>0</v>
      </c>
      <c r="G488" s="60">
        <f>E488-F488</f>
        <v/>
      </c>
      <c r="H488" s="59" t="n">
        <v>0.15</v>
      </c>
      <c r="I488" s="54">
        <f>H488&gt;=0.2</f>
        <v/>
      </c>
      <c r="J488" s="54" t="inlineStr">
        <is>
          <t>Credit Card</t>
        </is>
      </c>
      <c r="K488" s="57" t="n"/>
      <c r="L488" s="58" t="n"/>
      <c r="M488" s="57" t="n">
        <v>46310</v>
      </c>
      <c r="N488" s="54">
        <f>IF(AND(G488&gt;0,TODAY()&gt;M488),TODAY()-M488,0)</f>
        <v/>
      </c>
      <c r="O488" s="54">
        <f>IF(G488&lt;=0,"Paid",IF(N488&gt;0,"Overdue",IF(F488&gt;0,"Partial","Pending")))</f>
        <v/>
      </c>
      <c r="P488" s="54">
        <f>N488&gt;0</f>
        <v/>
      </c>
      <c r="Q488" s="60">
        <f>IF(P488,500,0)</f>
        <v/>
      </c>
      <c r="R488" s="60">
        <f>G488+Q488</f>
        <v/>
      </c>
      <c r="S488" s="61" t="n">
        <v>46239.53125</v>
      </c>
    </row>
    <row r="489" ht="15" customHeight="1" s="39">
      <c r="A489" s="54" t="inlineStr">
        <is>
          <t>STU0488</t>
        </is>
      </c>
      <c r="B489" s="55">
        <f>VLOOKUP(A489,Marks!$A$2:$B$1001,2,FALSE())</f>
        <v/>
      </c>
      <c r="C489" s="54">
        <f>VLOOKUP(A489,Marks!$A$2:$C$1001,3,FALSE())</f>
        <v/>
      </c>
      <c r="D489" s="54">
        <f>VLOOKUP(A489,Marks!$A$2:$D$1001,4,FALSE())</f>
        <v/>
      </c>
      <c r="E489" s="60" t="n">
        <v>19500</v>
      </c>
      <c r="F489" s="60" t="n">
        <v>19500</v>
      </c>
      <c r="G489" s="60">
        <f>E489-F489</f>
        <v/>
      </c>
      <c r="H489" s="59" t="n">
        <v>0.25</v>
      </c>
      <c r="I489" s="54">
        <f>H489&gt;=0.2</f>
        <v/>
      </c>
      <c r="J489" s="54" t="inlineStr">
        <is>
          <t>Online Transfer</t>
        </is>
      </c>
      <c r="K489" s="57" t="n">
        <v>46223</v>
      </c>
      <c r="L489" s="58" t="n">
        <v>0.5729166666666666</v>
      </c>
      <c r="M489" s="57" t="n">
        <v>46218</v>
      </c>
      <c r="N489" s="54">
        <f>IF(AND(G489&gt;0,TODAY()&gt;M489),TODAY()-M489,0)</f>
        <v/>
      </c>
      <c r="O489" s="54">
        <f>IF(G489&lt;=0,"Paid",IF(N489&gt;0,"Overdue",IF(F489&gt;0,"Partial","Pending")))</f>
        <v/>
      </c>
      <c r="P489" s="54">
        <f>N489&gt;0</f>
        <v/>
      </c>
      <c r="Q489" s="60">
        <f>IF(P489,500,0)</f>
        <v/>
      </c>
      <c r="R489" s="60">
        <f>G489+Q489</f>
        <v/>
      </c>
      <c r="S489" s="61" t="n"/>
    </row>
    <row r="490" ht="15" customHeight="1" s="39">
      <c r="A490" s="54" t="inlineStr">
        <is>
          <t>STU0489</t>
        </is>
      </c>
      <c r="B490" s="55">
        <f>VLOOKUP(A490,Marks!$A$2:$B$1001,2,FALSE())</f>
        <v/>
      </c>
      <c r="C490" s="54">
        <f>VLOOKUP(A490,Marks!$A$2:$C$1001,3,FALSE())</f>
        <v/>
      </c>
      <c r="D490" s="54">
        <f>VLOOKUP(A490,Marks!$A$2:$D$1001,4,FALSE())</f>
        <v/>
      </c>
      <c r="E490" s="60" t="n">
        <v>39000</v>
      </c>
      <c r="F490" s="60" t="n">
        <v>9800</v>
      </c>
      <c r="G490" s="60">
        <f>E490-F490</f>
        <v/>
      </c>
      <c r="H490" s="59" t="n">
        <v>0.25</v>
      </c>
      <c r="I490" s="54">
        <f>H490&gt;=0.2</f>
        <v/>
      </c>
      <c r="J490" s="54" t="inlineStr">
        <is>
          <t>Online Transfer</t>
        </is>
      </c>
      <c r="K490" s="57" t="n">
        <v>46134</v>
      </c>
      <c r="L490" s="58" t="n">
        <v>0.65625</v>
      </c>
      <c r="M490" s="57" t="n">
        <v>46402</v>
      </c>
      <c r="N490" s="54">
        <f>IF(AND(G490&gt;0,TODAY()&gt;M490),TODAY()-M490,0)</f>
        <v/>
      </c>
      <c r="O490" s="54">
        <f>IF(G490&lt;=0,"Paid",IF(N490&gt;0,"Overdue",IF(F490&gt;0,"Partial","Pending")))</f>
        <v/>
      </c>
      <c r="P490" s="54">
        <f>N490&gt;0</f>
        <v/>
      </c>
      <c r="Q490" s="60">
        <f>IF(P490,500,0)</f>
        <v/>
      </c>
      <c r="R490" s="60">
        <f>G490+Q490</f>
        <v/>
      </c>
      <c r="S490" s="61" t="n">
        <v>46249.52083333334</v>
      </c>
    </row>
    <row r="491" ht="15" customHeight="1" s="39">
      <c r="A491" s="54" t="inlineStr">
        <is>
          <t>STU0490</t>
        </is>
      </c>
      <c r="B491" s="55">
        <f>VLOOKUP(A491,Marks!$A$2:$B$1001,2,FALSE())</f>
        <v/>
      </c>
      <c r="C491" s="54">
        <f>VLOOKUP(A491,Marks!$A$2:$C$1001,3,FALSE())</f>
        <v/>
      </c>
      <c r="D491" s="54">
        <f>VLOOKUP(A491,Marks!$A$2:$D$1001,4,FALSE())</f>
        <v/>
      </c>
      <c r="E491" s="60" t="n">
        <v>19000</v>
      </c>
      <c r="F491" s="60" t="n">
        <v>19000</v>
      </c>
      <c r="G491" s="60">
        <f>E491-F491</f>
        <v/>
      </c>
      <c r="H491" s="59" t="n">
        <v>0</v>
      </c>
      <c r="I491" s="54">
        <f>H491&gt;=0.2</f>
        <v/>
      </c>
      <c r="J491" s="54" t="inlineStr">
        <is>
          <t>Online Transfer</t>
        </is>
      </c>
      <c r="K491" s="57" t="n">
        <v>46197</v>
      </c>
      <c r="L491" s="58" t="n">
        <v>0.4791666666666667</v>
      </c>
      <c r="M491" s="57" t="n">
        <v>46218</v>
      </c>
      <c r="N491" s="54">
        <f>IF(AND(G491&gt;0,TODAY()&gt;M491),TODAY()-M491,0)</f>
        <v/>
      </c>
      <c r="O491" s="54">
        <f>IF(G491&lt;=0,"Paid",IF(N491&gt;0,"Overdue",IF(F491&gt;0,"Partial","Pending")))</f>
        <v/>
      </c>
      <c r="P491" s="54">
        <f>N491&gt;0</f>
        <v/>
      </c>
      <c r="Q491" s="60">
        <f>IF(P491,500,0)</f>
        <v/>
      </c>
      <c r="R491" s="60">
        <f>G491+Q491</f>
        <v/>
      </c>
      <c r="S491" s="61" t="n"/>
    </row>
    <row r="492" ht="15" customHeight="1" s="39">
      <c r="A492" s="54" t="inlineStr">
        <is>
          <t>STU0491</t>
        </is>
      </c>
      <c r="B492" s="55">
        <f>VLOOKUP(A492,Marks!$A$2:$B$1001,2,FALSE())</f>
        <v/>
      </c>
      <c r="C492" s="54">
        <f>VLOOKUP(A492,Marks!$A$2:$C$1001,3,FALSE())</f>
        <v/>
      </c>
      <c r="D492" s="54">
        <f>VLOOKUP(A492,Marks!$A$2:$D$1001,4,FALSE())</f>
        <v/>
      </c>
      <c r="E492" s="60" t="n">
        <v>20000</v>
      </c>
      <c r="F492" s="60" t="n">
        <v>5000</v>
      </c>
      <c r="G492" s="60">
        <f>E492-F492</f>
        <v/>
      </c>
      <c r="H492" s="59" t="n">
        <v>0</v>
      </c>
      <c r="I492" s="54">
        <f>H492&gt;=0.2</f>
        <v/>
      </c>
      <c r="J492" s="54" t="inlineStr">
        <is>
          <t>Cheque</t>
        </is>
      </c>
      <c r="K492" s="57" t="n">
        <v>46241</v>
      </c>
      <c r="L492" s="58" t="n">
        <v>0.6875</v>
      </c>
      <c r="M492" s="57" t="n">
        <v>46402</v>
      </c>
      <c r="N492" s="54">
        <f>IF(AND(G492&gt;0,TODAY()&gt;M492),TODAY()-M492,0)</f>
        <v/>
      </c>
      <c r="O492" s="54">
        <f>IF(G492&lt;=0,"Paid",IF(N492&gt;0,"Overdue",IF(F492&gt;0,"Partial","Pending")))</f>
        <v/>
      </c>
      <c r="P492" s="54">
        <f>N492&gt;0</f>
        <v/>
      </c>
      <c r="Q492" s="60">
        <f>IF(P492,500,0)</f>
        <v/>
      </c>
      <c r="R492" s="60">
        <f>G492+Q492</f>
        <v/>
      </c>
      <c r="S492" s="61" t="n">
        <v>46242.77083333334</v>
      </c>
    </row>
    <row r="493" ht="15" customHeight="1" s="39">
      <c r="A493" s="54" t="inlineStr">
        <is>
          <t>STU0492</t>
        </is>
      </c>
      <c r="B493" s="55">
        <f>VLOOKUP(A493,Marks!$A$2:$B$1001,2,FALSE())</f>
        <v/>
      </c>
      <c r="C493" s="54">
        <f>VLOOKUP(A493,Marks!$A$2:$C$1001,3,FALSE())</f>
        <v/>
      </c>
      <c r="D493" s="54">
        <f>VLOOKUP(A493,Marks!$A$2:$D$1001,4,FALSE())</f>
        <v/>
      </c>
      <c r="E493" s="60" t="n">
        <v>41500</v>
      </c>
      <c r="F493" s="60" t="n">
        <v>41500</v>
      </c>
      <c r="G493" s="60">
        <f>E493-F493</f>
        <v/>
      </c>
      <c r="H493" s="59" t="n">
        <v>0.05</v>
      </c>
      <c r="I493" s="54">
        <f>H493&gt;=0.2</f>
        <v/>
      </c>
      <c r="J493" s="54" t="inlineStr">
        <is>
          <t>Credit Card</t>
        </is>
      </c>
      <c r="K493" s="57" t="n">
        <v>46154</v>
      </c>
      <c r="L493" s="58" t="n">
        <v>0.6770833333333334</v>
      </c>
      <c r="M493" s="57" t="n">
        <v>46402</v>
      </c>
      <c r="N493" s="54">
        <f>IF(AND(G493&gt;0,TODAY()&gt;M493),TODAY()-M493,0)</f>
        <v/>
      </c>
      <c r="O493" s="54">
        <f>IF(G493&lt;=0,"Paid",IF(N493&gt;0,"Overdue",IF(F493&gt;0,"Partial","Pending")))</f>
        <v/>
      </c>
      <c r="P493" s="54">
        <f>N493&gt;0</f>
        <v/>
      </c>
      <c r="Q493" s="60">
        <f>IF(P493,500,0)</f>
        <v/>
      </c>
      <c r="R493" s="60">
        <f>G493+Q493</f>
        <v/>
      </c>
      <c r="S493" s="61" t="n"/>
    </row>
    <row r="494" ht="15" customHeight="1" s="39">
      <c r="A494" s="54" t="inlineStr">
        <is>
          <t>STU0493</t>
        </is>
      </c>
      <c r="B494" s="55">
        <f>VLOOKUP(A494,Marks!$A$2:$B$1001,2,FALSE())</f>
        <v/>
      </c>
      <c r="C494" s="54">
        <f>VLOOKUP(A494,Marks!$A$2:$C$1001,3,FALSE())</f>
        <v/>
      </c>
      <c r="D494" s="54">
        <f>VLOOKUP(A494,Marks!$A$2:$D$1001,4,FALSE())</f>
        <v/>
      </c>
      <c r="E494" s="60" t="n">
        <v>20500</v>
      </c>
      <c r="F494" s="60" t="n">
        <v>0</v>
      </c>
      <c r="G494" s="60">
        <f>E494-F494</f>
        <v/>
      </c>
      <c r="H494" s="59" t="n">
        <v>0</v>
      </c>
      <c r="I494" s="54">
        <f>H494&gt;=0.2</f>
        <v/>
      </c>
      <c r="J494" s="54" t="inlineStr">
        <is>
          <t>Cash</t>
        </is>
      </c>
      <c r="K494" s="57" t="n"/>
      <c r="L494" s="58" t="n"/>
      <c r="M494" s="57" t="n">
        <v>46402</v>
      </c>
      <c r="N494" s="54">
        <f>IF(AND(G494&gt;0,TODAY()&gt;M494),TODAY()-M494,0)</f>
        <v/>
      </c>
      <c r="O494" s="54">
        <f>IF(G494&lt;=0,"Paid",IF(N494&gt;0,"Overdue",IF(F494&gt;0,"Partial","Pending")))</f>
        <v/>
      </c>
      <c r="P494" s="54">
        <f>N494&gt;0</f>
        <v/>
      </c>
      <c r="Q494" s="60">
        <f>IF(P494,500,0)</f>
        <v/>
      </c>
      <c r="R494" s="60">
        <f>G494+Q494</f>
        <v/>
      </c>
      <c r="S494" s="61" t="n">
        <v>46250.4375</v>
      </c>
    </row>
    <row r="495" ht="15" customHeight="1" s="39">
      <c r="A495" s="54" t="inlineStr">
        <is>
          <t>STU0494</t>
        </is>
      </c>
      <c r="B495" s="55">
        <f>VLOOKUP(A495,Marks!$A$2:$B$1001,2,FALSE())</f>
        <v/>
      </c>
      <c r="C495" s="54">
        <f>VLOOKUP(A495,Marks!$A$2:$C$1001,3,FALSE())</f>
        <v/>
      </c>
      <c r="D495" s="54">
        <f>VLOOKUP(A495,Marks!$A$2:$D$1001,4,FALSE())</f>
        <v/>
      </c>
      <c r="E495" s="60" t="n">
        <v>20000</v>
      </c>
      <c r="F495" s="60" t="n">
        <v>15000</v>
      </c>
      <c r="G495" s="60">
        <f>E495-F495</f>
        <v/>
      </c>
      <c r="H495" s="59" t="n">
        <v>0.2</v>
      </c>
      <c r="I495" s="54">
        <f>H495&gt;=0.2</f>
        <v/>
      </c>
      <c r="J495" s="54" t="inlineStr">
        <is>
          <t>Cheque</t>
        </is>
      </c>
      <c r="K495" s="57" t="n">
        <v>46207</v>
      </c>
      <c r="L495" s="58" t="n">
        <v>0.5208333333333334</v>
      </c>
      <c r="M495" s="57" t="n">
        <v>46127</v>
      </c>
      <c r="N495" s="54">
        <f>IF(AND(G495&gt;0,TODAY()&gt;M495),TODAY()-M495,0)</f>
        <v/>
      </c>
      <c r="O495" s="54">
        <f>IF(G495&lt;=0,"Paid",IF(N495&gt;0,"Overdue",IF(F495&gt;0,"Partial","Pending")))</f>
        <v/>
      </c>
      <c r="P495" s="54">
        <f>N495&gt;0</f>
        <v/>
      </c>
      <c r="Q495" s="60">
        <f>IF(P495,500,0)</f>
        <v/>
      </c>
      <c r="R495" s="60">
        <f>G495+Q495</f>
        <v/>
      </c>
      <c r="S495" s="61" t="n">
        <v>46241.63541666666</v>
      </c>
    </row>
    <row r="496" ht="15" customHeight="1" s="39">
      <c r="A496" s="54" t="inlineStr">
        <is>
          <t>STU0495</t>
        </is>
      </c>
      <c r="B496" s="55">
        <f>VLOOKUP(A496,Marks!$A$2:$B$1001,2,FALSE())</f>
        <v/>
      </c>
      <c r="C496" s="54">
        <f>VLOOKUP(A496,Marks!$A$2:$C$1001,3,FALSE())</f>
        <v/>
      </c>
      <c r="D496" s="54">
        <f>VLOOKUP(A496,Marks!$A$2:$D$1001,4,FALSE())</f>
        <v/>
      </c>
      <c r="E496" s="60" t="n">
        <v>20000</v>
      </c>
      <c r="F496" s="60" t="n">
        <v>10000</v>
      </c>
      <c r="G496" s="60">
        <f>E496-F496</f>
        <v/>
      </c>
      <c r="H496" s="59" t="n">
        <v>0.25</v>
      </c>
      <c r="I496" s="54">
        <f>H496&gt;=0.2</f>
        <v/>
      </c>
      <c r="J496" s="54" t="inlineStr">
        <is>
          <t>Cash</t>
        </is>
      </c>
      <c r="K496" s="57" t="n">
        <v>46207</v>
      </c>
      <c r="L496" s="58" t="n">
        <v>0.6770833333333334</v>
      </c>
      <c r="M496" s="57" t="n">
        <v>46127</v>
      </c>
      <c r="N496" s="54">
        <f>IF(AND(G496&gt;0,TODAY()&gt;M496),TODAY()-M496,0)</f>
        <v/>
      </c>
      <c r="O496" s="54">
        <f>IF(G496&lt;=0,"Paid",IF(N496&gt;0,"Overdue",IF(F496&gt;0,"Partial","Pending")))</f>
        <v/>
      </c>
      <c r="P496" s="54">
        <f>N496&gt;0</f>
        <v/>
      </c>
      <c r="Q496" s="60">
        <f>IF(P496,500,0)</f>
        <v/>
      </c>
      <c r="R496" s="60">
        <f>G496+Q496</f>
        <v/>
      </c>
      <c r="S496" s="61" t="n">
        <v>46237.54166666666</v>
      </c>
    </row>
    <row r="497" ht="15" customHeight="1" s="39">
      <c r="A497" s="54" t="inlineStr">
        <is>
          <t>STU0496</t>
        </is>
      </c>
      <c r="B497" s="55">
        <f>VLOOKUP(A497,Marks!$A$2:$B$1001,2,FALSE())</f>
        <v/>
      </c>
      <c r="C497" s="54">
        <f>VLOOKUP(A497,Marks!$A$2:$C$1001,3,FALSE())</f>
        <v/>
      </c>
      <c r="D497" s="54">
        <f>VLOOKUP(A497,Marks!$A$2:$D$1001,4,FALSE())</f>
        <v/>
      </c>
      <c r="E497" s="60" t="n">
        <v>35500</v>
      </c>
      <c r="F497" s="60" t="n">
        <v>0</v>
      </c>
      <c r="G497" s="60">
        <f>E497-F497</f>
        <v/>
      </c>
      <c r="H497" s="59" t="n">
        <v>0.05</v>
      </c>
      <c r="I497" s="54">
        <f>H497&gt;=0.2</f>
        <v/>
      </c>
      <c r="J497" s="54" t="inlineStr">
        <is>
          <t>Cheque</t>
        </is>
      </c>
      <c r="K497" s="57" t="n"/>
      <c r="L497" s="58" t="n"/>
      <c r="M497" s="57" t="n">
        <v>46127</v>
      </c>
      <c r="N497" s="54">
        <f>IF(AND(G497&gt;0,TODAY()&gt;M497),TODAY()-M497,0)</f>
        <v/>
      </c>
      <c r="O497" s="54">
        <f>IF(G497&lt;=0,"Paid",IF(N497&gt;0,"Overdue",IF(F497&gt;0,"Partial","Pending")))</f>
        <v/>
      </c>
      <c r="P497" s="54">
        <f>N497&gt;0</f>
        <v/>
      </c>
      <c r="Q497" s="60">
        <f>IF(P497,500,0)</f>
        <v/>
      </c>
      <c r="R497" s="60">
        <f>G497+Q497</f>
        <v/>
      </c>
      <c r="S497" s="61" t="n">
        <v>46253.59375</v>
      </c>
    </row>
    <row r="498" ht="15" customHeight="1" s="39">
      <c r="A498" s="54" t="inlineStr">
        <is>
          <t>STU0497</t>
        </is>
      </c>
      <c r="B498" s="55">
        <f>VLOOKUP(A498,Marks!$A$2:$B$1001,2,FALSE())</f>
        <v/>
      </c>
      <c r="C498" s="54">
        <f>VLOOKUP(A498,Marks!$A$2:$C$1001,3,FALSE())</f>
        <v/>
      </c>
      <c r="D498" s="54">
        <f>VLOOKUP(A498,Marks!$A$2:$D$1001,4,FALSE())</f>
        <v/>
      </c>
      <c r="E498" s="60" t="n">
        <v>23500</v>
      </c>
      <c r="F498" s="60" t="n">
        <v>17600</v>
      </c>
      <c r="G498" s="60">
        <f>E498-F498</f>
        <v/>
      </c>
      <c r="H498" s="59" t="n">
        <v>0.1</v>
      </c>
      <c r="I498" s="54">
        <f>H498&gt;=0.2</f>
        <v/>
      </c>
      <c r="J498" s="54" t="inlineStr">
        <is>
          <t>UPI</t>
        </is>
      </c>
      <c r="K498" s="57" t="n">
        <v>46132</v>
      </c>
      <c r="L498" s="58" t="n">
        <v>0.3854166666666667</v>
      </c>
      <c r="M498" s="57" t="n">
        <v>46218</v>
      </c>
      <c r="N498" s="54">
        <f>IF(AND(G498&gt;0,TODAY()&gt;M498),TODAY()-M498,0)</f>
        <v/>
      </c>
      <c r="O498" s="54">
        <f>IF(G498&lt;=0,"Paid",IF(N498&gt;0,"Overdue",IF(F498&gt;0,"Partial","Pending")))</f>
        <v/>
      </c>
      <c r="P498" s="54">
        <f>N498&gt;0</f>
        <v/>
      </c>
      <c r="Q498" s="60">
        <f>IF(P498,500,0)</f>
        <v/>
      </c>
      <c r="R498" s="60">
        <f>G498+Q498</f>
        <v/>
      </c>
      <c r="S498" s="61" t="n">
        <v>46237.63541666666</v>
      </c>
    </row>
    <row r="499" ht="15" customHeight="1" s="39">
      <c r="A499" s="54" t="inlineStr">
        <is>
          <t>STU0498</t>
        </is>
      </c>
      <c r="B499" s="55">
        <f>VLOOKUP(A499,Marks!$A$2:$B$1001,2,FALSE())</f>
        <v/>
      </c>
      <c r="C499" s="54">
        <f>VLOOKUP(A499,Marks!$A$2:$C$1001,3,FALSE())</f>
        <v/>
      </c>
      <c r="D499" s="54">
        <f>VLOOKUP(A499,Marks!$A$2:$D$1001,4,FALSE())</f>
        <v/>
      </c>
      <c r="E499" s="60" t="n">
        <v>22500</v>
      </c>
      <c r="F499" s="60" t="n">
        <v>22500</v>
      </c>
      <c r="G499" s="60">
        <f>E499-F499</f>
        <v/>
      </c>
      <c r="H499" s="59" t="n">
        <v>0</v>
      </c>
      <c r="I499" s="54">
        <f>H499&gt;=0.2</f>
        <v/>
      </c>
      <c r="J499" s="54" t="inlineStr">
        <is>
          <t>Debit Card</t>
        </is>
      </c>
      <c r="K499" s="57" t="n">
        <v>46129</v>
      </c>
      <c r="L499" s="58" t="n">
        <v>0.59375</v>
      </c>
      <c r="M499" s="57" t="n">
        <v>46127</v>
      </c>
      <c r="N499" s="54">
        <f>IF(AND(G499&gt;0,TODAY()&gt;M499),TODAY()-M499,0)</f>
        <v/>
      </c>
      <c r="O499" s="54">
        <f>IF(G499&lt;=0,"Paid",IF(N499&gt;0,"Overdue",IF(F499&gt;0,"Partial","Pending")))</f>
        <v/>
      </c>
      <c r="P499" s="54">
        <f>N499&gt;0</f>
        <v/>
      </c>
      <c r="Q499" s="60">
        <f>IF(P499,500,0)</f>
        <v/>
      </c>
      <c r="R499" s="60">
        <f>G499+Q499</f>
        <v/>
      </c>
      <c r="S499" s="61" t="n"/>
    </row>
    <row r="500" ht="15" customHeight="1" s="39">
      <c r="A500" s="54" t="inlineStr">
        <is>
          <t>STU0499</t>
        </is>
      </c>
      <c r="B500" s="55">
        <f>VLOOKUP(A500,Marks!$A$2:$B$1001,2,FALSE())</f>
        <v/>
      </c>
      <c r="C500" s="54">
        <f>VLOOKUP(A500,Marks!$A$2:$C$1001,3,FALSE())</f>
        <v/>
      </c>
      <c r="D500" s="54">
        <f>VLOOKUP(A500,Marks!$A$2:$D$1001,4,FALSE())</f>
        <v/>
      </c>
      <c r="E500" s="60" t="n">
        <v>22000</v>
      </c>
      <c r="F500" s="60" t="n">
        <v>22000</v>
      </c>
      <c r="G500" s="60">
        <f>E500-F500</f>
        <v/>
      </c>
      <c r="H500" s="59" t="n">
        <v>0.15</v>
      </c>
      <c r="I500" s="54">
        <f>H500&gt;=0.2</f>
        <v/>
      </c>
      <c r="J500" s="54" t="inlineStr">
        <is>
          <t>Cash</t>
        </is>
      </c>
      <c r="K500" s="57" t="n">
        <v>46129</v>
      </c>
      <c r="L500" s="58" t="n">
        <v>0.3541666666666667</v>
      </c>
      <c r="M500" s="57" t="n">
        <v>46402</v>
      </c>
      <c r="N500" s="54">
        <f>IF(AND(G500&gt;0,TODAY()&gt;M500),TODAY()-M500,0)</f>
        <v/>
      </c>
      <c r="O500" s="54">
        <f>IF(G500&lt;=0,"Paid",IF(N500&gt;0,"Overdue",IF(F500&gt;0,"Partial","Pending")))</f>
        <v/>
      </c>
      <c r="P500" s="54">
        <f>N500&gt;0</f>
        <v/>
      </c>
      <c r="Q500" s="60">
        <f>IF(P500,500,0)</f>
        <v/>
      </c>
      <c r="R500" s="60">
        <f>G500+Q500</f>
        <v/>
      </c>
      <c r="S500" s="61" t="n"/>
    </row>
    <row r="501" ht="15" customHeight="1" s="39">
      <c r="A501" s="54" t="inlineStr">
        <is>
          <t>STU0500</t>
        </is>
      </c>
      <c r="B501" s="55">
        <f>VLOOKUP(A501,Marks!$A$2:$B$1001,2,FALSE())</f>
        <v/>
      </c>
      <c r="C501" s="54">
        <f>VLOOKUP(A501,Marks!$A$2:$C$1001,3,FALSE())</f>
        <v/>
      </c>
      <c r="D501" s="54">
        <f>VLOOKUP(A501,Marks!$A$2:$D$1001,4,FALSE())</f>
        <v/>
      </c>
      <c r="E501" s="60" t="n">
        <v>29500</v>
      </c>
      <c r="F501" s="60" t="n">
        <v>29500</v>
      </c>
      <c r="G501" s="60">
        <f>E501-F501</f>
        <v/>
      </c>
      <c r="H501" s="59" t="n">
        <v>0</v>
      </c>
      <c r="I501" s="54">
        <f>H501&gt;=0.2</f>
        <v/>
      </c>
      <c r="J501" s="54" t="inlineStr">
        <is>
          <t>Credit Card</t>
        </is>
      </c>
      <c r="K501" s="57" t="n">
        <v>46256</v>
      </c>
      <c r="L501" s="58" t="n">
        <v>0.5625</v>
      </c>
      <c r="M501" s="57" t="n">
        <v>46310</v>
      </c>
      <c r="N501" s="54">
        <f>IF(AND(G501&gt;0,TODAY()&gt;M501),TODAY()-M501,0)</f>
        <v/>
      </c>
      <c r="O501" s="54">
        <f>IF(G501&lt;=0,"Paid",IF(N501&gt;0,"Overdue",IF(F501&gt;0,"Partial","Pending")))</f>
        <v/>
      </c>
      <c r="P501" s="54">
        <f>N501&gt;0</f>
        <v/>
      </c>
      <c r="Q501" s="60">
        <f>IF(P501,500,0)</f>
        <v/>
      </c>
      <c r="R501" s="60">
        <f>G501+Q501</f>
        <v/>
      </c>
      <c r="S501" s="61" t="n"/>
    </row>
    <row r="502" ht="15" customHeight="1" s="39">
      <c r="A502" s="54" t="inlineStr">
        <is>
          <t>STU0501</t>
        </is>
      </c>
      <c r="B502" s="55">
        <f>VLOOKUP(A502,Marks!$A$2:$B$1001,2,FALSE())</f>
        <v/>
      </c>
      <c r="C502" s="54">
        <f>VLOOKUP(A502,Marks!$A$2:$C$1001,3,FALSE())</f>
        <v/>
      </c>
      <c r="D502" s="54">
        <f>VLOOKUP(A502,Marks!$A$2:$D$1001,4,FALSE())</f>
        <v/>
      </c>
      <c r="E502" s="60" t="n">
        <v>18500</v>
      </c>
      <c r="F502" s="60" t="n">
        <v>4600</v>
      </c>
      <c r="G502" s="60">
        <f>E502-F502</f>
        <v/>
      </c>
      <c r="H502" s="59" t="n">
        <v>0</v>
      </c>
      <c r="I502" s="54">
        <f>H502&gt;=0.2</f>
        <v/>
      </c>
      <c r="J502" s="54" t="inlineStr">
        <is>
          <t>Cash</t>
        </is>
      </c>
      <c r="K502" s="57" t="n">
        <v>46188</v>
      </c>
      <c r="L502" s="58" t="n">
        <v>0.4791666666666667</v>
      </c>
      <c r="M502" s="57" t="n">
        <v>46402</v>
      </c>
      <c r="N502" s="54">
        <f>IF(AND(G502&gt;0,TODAY()&gt;M502),TODAY()-M502,0)</f>
        <v/>
      </c>
      <c r="O502" s="54">
        <f>IF(G502&lt;=0,"Paid",IF(N502&gt;0,"Overdue",IF(F502&gt;0,"Partial","Pending")))</f>
        <v/>
      </c>
      <c r="P502" s="54">
        <f>N502&gt;0</f>
        <v/>
      </c>
      <c r="Q502" s="60">
        <f>IF(P502,500,0)</f>
        <v/>
      </c>
      <c r="R502" s="60">
        <f>G502+Q502</f>
        <v/>
      </c>
      <c r="S502" s="61" t="n">
        <v>46243.57291666666</v>
      </c>
    </row>
    <row r="503" ht="15" customHeight="1" s="39">
      <c r="A503" s="54" t="inlineStr">
        <is>
          <t>STU0502</t>
        </is>
      </c>
      <c r="B503" s="55">
        <f>VLOOKUP(A503,Marks!$A$2:$B$1001,2,FALSE())</f>
        <v/>
      </c>
      <c r="C503" s="54">
        <f>VLOOKUP(A503,Marks!$A$2:$C$1001,3,FALSE())</f>
        <v/>
      </c>
      <c r="D503" s="54">
        <f>VLOOKUP(A503,Marks!$A$2:$D$1001,4,FALSE())</f>
        <v/>
      </c>
      <c r="E503" s="60" t="n">
        <v>38500</v>
      </c>
      <c r="F503" s="60" t="n">
        <v>19200</v>
      </c>
      <c r="G503" s="60">
        <f>E503-F503</f>
        <v/>
      </c>
      <c r="H503" s="59" t="n">
        <v>0</v>
      </c>
      <c r="I503" s="54">
        <f>H503&gt;=0.2</f>
        <v/>
      </c>
      <c r="J503" s="54" t="inlineStr">
        <is>
          <t>UPI</t>
        </is>
      </c>
      <c r="K503" s="57" t="n">
        <v>46227</v>
      </c>
      <c r="L503" s="58" t="n">
        <v>0.7291666666666666</v>
      </c>
      <c r="M503" s="57" t="n">
        <v>46310</v>
      </c>
      <c r="N503" s="54">
        <f>IF(AND(G503&gt;0,TODAY()&gt;M503),TODAY()-M503,0)</f>
        <v/>
      </c>
      <c r="O503" s="54">
        <f>IF(G503&lt;=0,"Paid",IF(N503&gt;0,"Overdue",IF(F503&gt;0,"Partial","Pending")))</f>
        <v/>
      </c>
      <c r="P503" s="54">
        <f>N503&gt;0</f>
        <v/>
      </c>
      <c r="Q503" s="60">
        <f>IF(P503,500,0)</f>
        <v/>
      </c>
      <c r="R503" s="60">
        <f>G503+Q503</f>
        <v/>
      </c>
      <c r="S503" s="61" t="n">
        <v>46239.44791666666</v>
      </c>
    </row>
    <row r="504" ht="15" customHeight="1" s="39">
      <c r="A504" s="54" t="inlineStr">
        <is>
          <t>STU0503</t>
        </is>
      </c>
      <c r="B504" s="55">
        <f>VLOOKUP(A504,Marks!$A$2:$B$1001,2,FALSE())</f>
        <v/>
      </c>
      <c r="C504" s="54">
        <f>VLOOKUP(A504,Marks!$A$2:$C$1001,3,FALSE())</f>
        <v/>
      </c>
      <c r="D504" s="54">
        <f>VLOOKUP(A504,Marks!$A$2:$D$1001,4,FALSE())</f>
        <v/>
      </c>
      <c r="E504" s="60" t="n">
        <v>28500</v>
      </c>
      <c r="F504" s="60" t="n">
        <v>28500</v>
      </c>
      <c r="G504" s="60">
        <f>E504-F504</f>
        <v/>
      </c>
      <c r="H504" s="59" t="n">
        <v>0.2</v>
      </c>
      <c r="I504" s="54">
        <f>H504&gt;=0.2</f>
        <v/>
      </c>
      <c r="J504" s="54" t="inlineStr">
        <is>
          <t>Cash</t>
        </is>
      </c>
      <c r="K504" s="57" t="n">
        <v>46156</v>
      </c>
      <c r="L504" s="58" t="n">
        <v>0.3645833333333333</v>
      </c>
      <c r="M504" s="57" t="n">
        <v>46218</v>
      </c>
      <c r="N504" s="54">
        <f>IF(AND(G504&gt;0,TODAY()&gt;M504),TODAY()-M504,0)</f>
        <v/>
      </c>
      <c r="O504" s="54">
        <f>IF(G504&lt;=0,"Paid",IF(N504&gt;0,"Overdue",IF(F504&gt;0,"Partial","Pending")))</f>
        <v/>
      </c>
      <c r="P504" s="54">
        <f>N504&gt;0</f>
        <v/>
      </c>
      <c r="Q504" s="60">
        <f>IF(P504,500,0)</f>
        <v/>
      </c>
      <c r="R504" s="60">
        <f>G504+Q504</f>
        <v/>
      </c>
      <c r="S504" s="61" t="n"/>
    </row>
    <row r="505" ht="15" customHeight="1" s="39">
      <c r="A505" s="54" t="inlineStr">
        <is>
          <t>STU0504</t>
        </is>
      </c>
      <c r="B505" s="55">
        <f>VLOOKUP(A505,Marks!$A$2:$B$1001,2,FALSE())</f>
        <v/>
      </c>
      <c r="C505" s="54">
        <f>VLOOKUP(A505,Marks!$A$2:$C$1001,3,FALSE())</f>
        <v/>
      </c>
      <c r="D505" s="54">
        <f>VLOOKUP(A505,Marks!$A$2:$D$1001,4,FALSE())</f>
        <v/>
      </c>
      <c r="E505" s="60" t="n">
        <v>28000</v>
      </c>
      <c r="F505" s="60" t="n">
        <v>0</v>
      </c>
      <c r="G505" s="60">
        <f>E505-F505</f>
        <v/>
      </c>
      <c r="H505" s="59" t="n">
        <v>0.25</v>
      </c>
      <c r="I505" s="54">
        <f>H505&gt;=0.2</f>
        <v/>
      </c>
      <c r="J505" s="54" t="inlineStr">
        <is>
          <t>Online Transfer</t>
        </is>
      </c>
      <c r="K505" s="57" t="n"/>
      <c r="L505" s="58" t="n"/>
      <c r="M505" s="57" t="n">
        <v>46127</v>
      </c>
      <c r="N505" s="54">
        <f>IF(AND(G505&gt;0,TODAY()&gt;M505),TODAY()-M505,0)</f>
        <v/>
      </c>
      <c r="O505" s="54">
        <f>IF(G505&lt;=0,"Paid",IF(N505&gt;0,"Overdue",IF(F505&gt;0,"Partial","Pending")))</f>
        <v/>
      </c>
      <c r="P505" s="54">
        <f>N505&gt;0</f>
        <v/>
      </c>
      <c r="Q505" s="60">
        <f>IF(P505,500,0)</f>
        <v/>
      </c>
      <c r="R505" s="60">
        <f>G505+Q505</f>
        <v/>
      </c>
      <c r="S505" s="61" t="n">
        <v>46253.67708333334</v>
      </c>
    </row>
    <row r="506" ht="15" customHeight="1" s="39">
      <c r="A506" s="54" t="inlineStr">
        <is>
          <t>STU0505</t>
        </is>
      </c>
      <c r="B506" s="55">
        <f>VLOOKUP(A506,Marks!$A$2:$B$1001,2,FALSE())</f>
        <v/>
      </c>
      <c r="C506" s="54">
        <f>VLOOKUP(A506,Marks!$A$2:$C$1001,3,FALSE())</f>
        <v/>
      </c>
      <c r="D506" s="54">
        <f>VLOOKUP(A506,Marks!$A$2:$D$1001,4,FALSE())</f>
        <v/>
      </c>
      <c r="E506" s="60" t="n">
        <v>24000</v>
      </c>
      <c r="F506" s="60" t="n">
        <v>24000</v>
      </c>
      <c r="G506" s="60">
        <f>E506-F506</f>
        <v/>
      </c>
      <c r="H506" s="59" t="n">
        <v>0.1</v>
      </c>
      <c r="I506" s="54">
        <f>H506&gt;=0.2</f>
        <v/>
      </c>
      <c r="J506" s="54" t="inlineStr">
        <is>
          <t>Cash</t>
        </is>
      </c>
      <c r="K506" s="57" t="n">
        <v>46251</v>
      </c>
      <c r="L506" s="58" t="n">
        <v>0.5</v>
      </c>
      <c r="M506" s="57" t="n">
        <v>46127</v>
      </c>
      <c r="N506" s="54">
        <f>IF(AND(G506&gt;0,TODAY()&gt;M506),TODAY()-M506,0)</f>
        <v/>
      </c>
      <c r="O506" s="54">
        <f>IF(G506&lt;=0,"Paid",IF(N506&gt;0,"Overdue",IF(F506&gt;0,"Partial","Pending")))</f>
        <v/>
      </c>
      <c r="P506" s="54">
        <f>N506&gt;0</f>
        <v/>
      </c>
      <c r="Q506" s="60">
        <f>IF(P506,500,0)</f>
        <v/>
      </c>
      <c r="R506" s="60">
        <f>G506+Q506</f>
        <v/>
      </c>
      <c r="S506" s="61" t="n"/>
    </row>
    <row r="507" ht="15" customHeight="1" s="39">
      <c r="A507" s="54" t="inlineStr">
        <is>
          <t>STU0506</t>
        </is>
      </c>
      <c r="B507" s="55">
        <f>VLOOKUP(A507,Marks!$A$2:$B$1001,2,FALSE())</f>
        <v/>
      </c>
      <c r="C507" s="54">
        <f>VLOOKUP(A507,Marks!$A$2:$C$1001,3,FALSE())</f>
        <v/>
      </c>
      <c r="D507" s="54">
        <f>VLOOKUP(A507,Marks!$A$2:$D$1001,4,FALSE())</f>
        <v/>
      </c>
      <c r="E507" s="60" t="n">
        <v>14500</v>
      </c>
      <c r="F507" s="60" t="n">
        <v>10900</v>
      </c>
      <c r="G507" s="60">
        <f>E507-F507</f>
        <v/>
      </c>
      <c r="H507" s="59" t="n">
        <v>0.1</v>
      </c>
      <c r="I507" s="54">
        <f>H507&gt;=0.2</f>
        <v/>
      </c>
      <c r="J507" s="54" t="inlineStr">
        <is>
          <t>Debit Card</t>
        </is>
      </c>
      <c r="K507" s="57" t="n">
        <v>46168</v>
      </c>
      <c r="L507" s="58" t="n">
        <v>0.4791666666666667</v>
      </c>
      <c r="M507" s="57" t="n">
        <v>46218</v>
      </c>
      <c r="N507" s="54">
        <f>IF(AND(G507&gt;0,TODAY()&gt;M507),TODAY()-M507,0)</f>
        <v/>
      </c>
      <c r="O507" s="54">
        <f>IF(G507&lt;=0,"Paid",IF(N507&gt;0,"Overdue",IF(F507&gt;0,"Partial","Pending")))</f>
        <v/>
      </c>
      <c r="P507" s="54">
        <f>N507&gt;0</f>
        <v/>
      </c>
      <c r="Q507" s="60">
        <f>IF(P507,500,0)</f>
        <v/>
      </c>
      <c r="R507" s="60">
        <f>G507+Q507</f>
        <v/>
      </c>
      <c r="S507" s="61" t="n">
        <v>46251.46875</v>
      </c>
    </row>
    <row r="508" ht="15" customHeight="1" s="39">
      <c r="A508" s="54" t="inlineStr">
        <is>
          <t>STU0507</t>
        </is>
      </c>
      <c r="B508" s="55">
        <f>VLOOKUP(A508,Marks!$A$2:$B$1001,2,FALSE())</f>
        <v/>
      </c>
      <c r="C508" s="54">
        <f>VLOOKUP(A508,Marks!$A$2:$C$1001,3,FALSE())</f>
        <v/>
      </c>
      <c r="D508" s="54">
        <f>VLOOKUP(A508,Marks!$A$2:$D$1001,4,FALSE())</f>
        <v/>
      </c>
      <c r="E508" s="60" t="n">
        <v>14000</v>
      </c>
      <c r="F508" s="60" t="n">
        <v>14000</v>
      </c>
      <c r="G508" s="60">
        <f>E508-F508</f>
        <v/>
      </c>
      <c r="H508" s="59" t="n">
        <v>0</v>
      </c>
      <c r="I508" s="54">
        <f>H508&gt;=0.2</f>
        <v/>
      </c>
      <c r="J508" s="54" t="inlineStr">
        <is>
          <t>Debit Card</t>
        </is>
      </c>
      <c r="K508" s="57" t="n">
        <v>46259</v>
      </c>
      <c r="L508" s="58" t="n">
        <v>0.4270833333333333</v>
      </c>
      <c r="M508" s="57" t="n">
        <v>46218</v>
      </c>
      <c r="N508" s="54">
        <f>IF(AND(G508&gt;0,TODAY()&gt;M508),TODAY()-M508,0)</f>
        <v/>
      </c>
      <c r="O508" s="54">
        <f>IF(G508&lt;=0,"Paid",IF(N508&gt;0,"Overdue",IF(F508&gt;0,"Partial","Pending")))</f>
        <v/>
      </c>
      <c r="P508" s="54">
        <f>N508&gt;0</f>
        <v/>
      </c>
      <c r="Q508" s="60">
        <f>IF(P508,500,0)</f>
        <v/>
      </c>
      <c r="R508" s="60">
        <f>G508+Q508</f>
        <v/>
      </c>
      <c r="S508" s="61" t="n"/>
    </row>
    <row r="509" ht="15" customHeight="1" s="39">
      <c r="A509" s="54" t="inlineStr">
        <is>
          <t>STU0508</t>
        </is>
      </c>
      <c r="B509" s="55">
        <f>VLOOKUP(A509,Marks!$A$2:$B$1001,2,FALSE())</f>
        <v/>
      </c>
      <c r="C509" s="54">
        <f>VLOOKUP(A509,Marks!$A$2:$C$1001,3,FALSE())</f>
        <v/>
      </c>
      <c r="D509" s="54">
        <f>VLOOKUP(A509,Marks!$A$2:$D$1001,4,FALSE())</f>
        <v/>
      </c>
      <c r="E509" s="60" t="n">
        <v>16000</v>
      </c>
      <c r="F509" s="60" t="n">
        <v>8000</v>
      </c>
      <c r="G509" s="60">
        <f>E509-F509</f>
        <v/>
      </c>
      <c r="H509" s="59" t="n">
        <v>0.25</v>
      </c>
      <c r="I509" s="54">
        <f>H509&gt;=0.2</f>
        <v/>
      </c>
      <c r="J509" s="54" t="inlineStr">
        <is>
          <t>Online Transfer</t>
        </is>
      </c>
      <c r="K509" s="57" t="n">
        <v>46135</v>
      </c>
      <c r="L509" s="58" t="n">
        <v>0.4479166666666667</v>
      </c>
      <c r="M509" s="57" t="n">
        <v>46218</v>
      </c>
      <c r="N509" s="54">
        <f>IF(AND(G509&gt;0,TODAY()&gt;M509),TODAY()-M509,0)</f>
        <v/>
      </c>
      <c r="O509" s="54">
        <f>IF(G509&lt;=0,"Paid",IF(N509&gt;0,"Overdue",IF(F509&gt;0,"Partial","Pending")))</f>
        <v/>
      </c>
      <c r="P509" s="54">
        <f>N509&gt;0</f>
        <v/>
      </c>
      <c r="Q509" s="60">
        <f>IF(P509,500,0)</f>
        <v/>
      </c>
      <c r="R509" s="60">
        <f>G509+Q509</f>
        <v/>
      </c>
      <c r="S509" s="61" t="n">
        <v>46257.64583333334</v>
      </c>
    </row>
    <row r="510" ht="15" customHeight="1" s="39">
      <c r="A510" s="54" t="inlineStr">
        <is>
          <t>STU0509</t>
        </is>
      </c>
      <c r="B510" s="55">
        <f>VLOOKUP(A510,Marks!$A$2:$B$1001,2,FALSE())</f>
        <v/>
      </c>
      <c r="C510" s="54">
        <f>VLOOKUP(A510,Marks!$A$2:$C$1001,3,FALSE())</f>
        <v/>
      </c>
      <c r="D510" s="54">
        <f>VLOOKUP(A510,Marks!$A$2:$D$1001,4,FALSE())</f>
        <v/>
      </c>
      <c r="E510" s="60" t="n">
        <v>34500</v>
      </c>
      <c r="F510" s="60" t="n">
        <v>0</v>
      </c>
      <c r="G510" s="60">
        <f>E510-F510</f>
        <v/>
      </c>
      <c r="H510" s="59" t="n">
        <v>0</v>
      </c>
      <c r="I510" s="54">
        <f>H510&gt;=0.2</f>
        <v/>
      </c>
      <c r="J510" s="54" t="inlineStr">
        <is>
          <t>Cheque</t>
        </is>
      </c>
      <c r="K510" s="57" t="n"/>
      <c r="L510" s="58" t="n"/>
      <c r="M510" s="57" t="n">
        <v>46402</v>
      </c>
      <c r="N510" s="54">
        <f>IF(AND(G510&gt;0,TODAY()&gt;M510),TODAY()-M510,0)</f>
        <v/>
      </c>
      <c r="O510" s="54">
        <f>IF(G510&lt;=0,"Paid",IF(N510&gt;0,"Overdue",IF(F510&gt;0,"Partial","Pending")))</f>
        <v/>
      </c>
      <c r="P510" s="54">
        <f>N510&gt;0</f>
        <v/>
      </c>
      <c r="Q510" s="60">
        <f>IF(P510,500,0)</f>
        <v/>
      </c>
      <c r="R510" s="60">
        <f>G510+Q510</f>
        <v/>
      </c>
      <c r="S510" s="61" t="n">
        <v>46256.51041666666</v>
      </c>
    </row>
    <row r="511" ht="15" customHeight="1" s="39">
      <c r="A511" s="54" t="inlineStr">
        <is>
          <t>STU0510</t>
        </is>
      </c>
      <c r="B511" s="55">
        <f>VLOOKUP(A511,Marks!$A$2:$B$1001,2,FALSE())</f>
        <v/>
      </c>
      <c r="C511" s="54">
        <f>VLOOKUP(A511,Marks!$A$2:$C$1001,3,FALSE())</f>
        <v/>
      </c>
      <c r="D511" s="54">
        <f>VLOOKUP(A511,Marks!$A$2:$D$1001,4,FALSE())</f>
        <v/>
      </c>
      <c r="E511" s="60" t="n">
        <v>28000</v>
      </c>
      <c r="F511" s="60" t="n">
        <v>28000</v>
      </c>
      <c r="G511" s="60">
        <f>E511-F511</f>
        <v/>
      </c>
      <c r="H511" s="59" t="n">
        <v>0.15</v>
      </c>
      <c r="I511" s="54">
        <f>H511&gt;=0.2</f>
        <v/>
      </c>
      <c r="J511" s="54" t="inlineStr">
        <is>
          <t>Cheque</t>
        </is>
      </c>
      <c r="K511" s="57" t="n">
        <v>46249</v>
      </c>
      <c r="L511" s="58" t="n">
        <v>0.71875</v>
      </c>
      <c r="M511" s="57" t="n">
        <v>46402</v>
      </c>
      <c r="N511" s="54">
        <f>IF(AND(G511&gt;0,TODAY()&gt;M511),TODAY()-M511,0)</f>
        <v/>
      </c>
      <c r="O511" s="54">
        <f>IF(G511&lt;=0,"Paid",IF(N511&gt;0,"Overdue",IF(F511&gt;0,"Partial","Pending")))</f>
        <v/>
      </c>
      <c r="P511" s="54">
        <f>N511&gt;0</f>
        <v/>
      </c>
      <c r="Q511" s="60">
        <f>IF(P511,500,0)</f>
        <v/>
      </c>
      <c r="R511" s="60">
        <f>G511+Q511</f>
        <v/>
      </c>
      <c r="S511" s="61" t="n"/>
    </row>
    <row r="512" ht="15" customHeight="1" s="39">
      <c r="A512" s="54" t="inlineStr">
        <is>
          <t>STU0511</t>
        </is>
      </c>
      <c r="B512" s="55">
        <f>VLOOKUP(A512,Marks!$A$2:$B$1001,2,FALSE())</f>
        <v/>
      </c>
      <c r="C512" s="54">
        <f>VLOOKUP(A512,Marks!$A$2:$C$1001,3,FALSE())</f>
        <v/>
      </c>
      <c r="D512" s="54">
        <f>VLOOKUP(A512,Marks!$A$2:$D$1001,4,FALSE())</f>
        <v/>
      </c>
      <c r="E512" s="60" t="n">
        <v>13000</v>
      </c>
      <c r="F512" s="60" t="n">
        <v>6500</v>
      </c>
      <c r="G512" s="60">
        <f>E512-F512</f>
        <v/>
      </c>
      <c r="H512" s="59" t="n">
        <v>0</v>
      </c>
      <c r="I512" s="54">
        <f>H512&gt;=0.2</f>
        <v/>
      </c>
      <c r="J512" s="54" t="inlineStr">
        <is>
          <t>Online Transfer</t>
        </is>
      </c>
      <c r="K512" s="57" t="n">
        <v>46237</v>
      </c>
      <c r="L512" s="58" t="n">
        <v>0.5104166666666666</v>
      </c>
      <c r="M512" s="57" t="n">
        <v>46310</v>
      </c>
      <c r="N512" s="54">
        <f>IF(AND(G512&gt;0,TODAY()&gt;M512),TODAY()-M512,0)</f>
        <v/>
      </c>
      <c r="O512" s="54">
        <f>IF(G512&lt;=0,"Paid",IF(N512&gt;0,"Overdue",IF(F512&gt;0,"Partial","Pending")))</f>
        <v/>
      </c>
      <c r="P512" s="54">
        <f>N512&gt;0</f>
        <v/>
      </c>
      <c r="Q512" s="60">
        <f>IF(P512,500,0)</f>
        <v/>
      </c>
      <c r="R512" s="60">
        <f>G512+Q512</f>
        <v/>
      </c>
      <c r="S512" s="61" t="n">
        <v>46259.70833333334</v>
      </c>
    </row>
    <row r="513" ht="15" customHeight="1" s="39">
      <c r="A513" s="54" t="inlineStr">
        <is>
          <t>STU0512</t>
        </is>
      </c>
      <c r="B513" s="55">
        <f>VLOOKUP(A513,Marks!$A$2:$B$1001,2,FALSE())</f>
        <v/>
      </c>
      <c r="C513" s="54">
        <f>VLOOKUP(A513,Marks!$A$2:$C$1001,3,FALSE())</f>
        <v/>
      </c>
      <c r="D513" s="54">
        <f>VLOOKUP(A513,Marks!$A$2:$D$1001,4,FALSE())</f>
        <v/>
      </c>
      <c r="E513" s="60" t="n">
        <v>38000</v>
      </c>
      <c r="F513" s="60" t="n">
        <v>38000</v>
      </c>
      <c r="G513" s="60">
        <f>E513-F513</f>
        <v/>
      </c>
      <c r="H513" s="59" t="n">
        <v>0</v>
      </c>
      <c r="I513" s="54">
        <f>H513&gt;=0.2</f>
        <v/>
      </c>
      <c r="J513" s="54" t="inlineStr">
        <is>
          <t>Credit Card</t>
        </is>
      </c>
      <c r="K513" s="57" t="n">
        <v>46219</v>
      </c>
      <c r="L513" s="58" t="n">
        <v>0.5416666666666666</v>
      </c>
      <c r="M513" s="57" t="n">
        <v>46127</v>
      </c>
      <c r="N513" s="54">
        <f>IF(AND(G513&gt;0,TODAY()&gt;M513),TODAY()-M513,0)</f>
        <v/>
      </c>
      <c r="O513" s="54">
        <f>IF(G513&lt;=0,"Paid",IF(N513&gt;0,"Overdue",IF(F513&gt;0,"Partial","Pending")))</f>
        <v/>
      </c>
      <c r="P513" s="54">
        <f>N513&gt;0</f>
        <v/>
      </c>
      <c r="Q513" s="60">
        <f>IF(P513,500,0)</f>
        <v/>
      </c>
      <c r="R513" s="60">
        <f>G513+Q513</f>
        <v/>
      </c>
      <c r="S513" s="61" t="n"/>
    </row>
    <row r="514" ht="15" customHeight="1" s="39">
      <c r="A514" s="54" t="inlineStr">
        <is>
          <t>STU0513</t>
        </is>
      </c>
      <c r="B514" s="55">
        <f>VLOOKUP(A514,Marks!$A$2:$B$1001,2,FALSE())</f>
        <v/>
      </c>
      <c r="C514" s="54">
        <f>VLOOKUP(A514,Marks!$A$2:$C$1001,3,FALSE())</f>
        <v/>
      </c>
      <c r="D514" s="54">
        <f>VLOOKUP(A514,Marks!$A$2:$D$1001,4,FALSE())</f>
        <v/>
      </c>
      <c r="E514" s="60" t="n">
        <v>31500</v>
      </c>
      <c r="F514" s="60" t="n">
        <v>31500</v>
      </c>
      <c r="G514" s="60">
        <f>E514-F514</f>
        <v/>
      </c>
      <c r="H514" s="59" t="n">
        <v>0.05</v>
      </c>
      <c r="I514" s="54">
        <f>H514&gt;=0.2</f>
        <v/>
      </c>
      <c r="J514" s="54" t="inlineStr">
        <is>
          <t>Cash</t>
        </is>
      </c>
      <c r="K514" s="57" t="n">
        <v>46180</v>
      </c>
      <c r="L514" s="58" t="n">
        <v>0.4791666666666667</v>
      </c>
      <c r="M514" s="57" t="n">
        <v>46127</v>
      </c>
      <c r="N514" s="54">
        <f>IF(AND(G514&gt;0,TODAY()&gt;M514),TODAY()-M514,0)</f>
        <v/>
      </c>
      <c r="O514" s="54">
        <f>IF(G514&lt;=0,"Paid",IF(N514&gt;0,"Overdue",IF(F514&gt;0,"Partial","Pending")))</f>
        <v/>
      </c>
      <c r="P514" s="54">
        <f>N514&gt;0</f>
        <v/>
      </c>
      <c r="Q514" s="60">
        <f>IF(P514,500,0)</f>
        <v/>
      </c>
      <c r="R514" s="60">
        <f>G514+Q514</f>
        <v/>
      </c>
      <c r="S514" s="61" t="n"/>
    </row>
    <row r="515" ht="15" customHeight="1" s="39">
      <c r="A515" s="54" t="inlineStr">
        <is>
          <t>STU0514</t>
        </is>
      </c>
      <c r="B515" s="55">
        <f>VLOOKUP(A515,Marks!$A$2:$B$1001,2,FALSE())</f>
        <v/>
      </c>
      <c r="C515" s="54">
        <f>VLOOKUP(A515,Marks!$A$2:$C$1001,3,FALSE())</f>
        <v/>
      </c>
      <c r="D515" s="54">
        <f>VLOOKUP(A515,Marks!$A$2:$D$1001,4,FALSE())</f>
        <v/>
      </c>
      <c r="E515" s="60" t="n">
        <v>33000</v>
      </c>
      <c r="F515" s="60" t="n">
        <v>24800</v>
      </c>
      <c r="G515" s="60">
        <f>E515-F515</f>
        <v/>
      </c>
      <c r="H515" s="59" t="n">
        <v>0.2</v>
      </c>
      <c r="I515" s="54">
        <f>H515&gt;=0.2</f>
        <v/>
      </c>
      <c r="J515" s="54" t="inlineStr">
        <is>
          <t>UPI</t>
        </is>
      </c>
      <c r="K515" s="57" t="n">
        <v>46191</v>
      </c>
      <c r="L515" s="58" t="n">
        <v>0.71875</v>
      </c>
      <c r="M515" s="57" t="n">
        <v>46218</v>
      </c>
      <c r="N515" s="54">
        <f>IF(AND(G515&gt;0,TODAY()&gt;M515),TODAY()-M515,0)</f>
        <v/>
      </c>
      <c r="O515" s="54">
        <f>IF(G515&lt;=0,"Paid",IF(N515&gt;0,"Overdue",IF(F515&gt;0,"Partial","Pending")))</f>
        <v/>
      </c>
      <c r="P515" s="54">
        <f>N515&gt;0</f>
        <v/>
      </c>
      <c r="Q515" s="60">
        <f>IF(P515,500,0)</f>
        <v/>
      </c>
      <c r="R515" s="60">
        <f>G515+Q515</f>
        <v/>
      </c>
      <c r="S515" s="61" t="n">
        <v>46246.41666666666</v>
      </c>
    </row>
    <row r="516" ht="15" customHeight="1" s="39">
      <c r="A516" s="54" t="inlineStr">
        <is>
          <t>STU0515</t>
        </is>
      </c>
      <c r="B516" s="55">
        <f>VLOOKUP(A516,Marks!$A$2:$B$1001,2,FALSE())</f>
        <v/>
      </c>
      <c r="C516" s="54">
        <f>VLOOKUP(A516,Marks!$A$2:$C$1001,3,FALSE())</f>
        <v/>
      </c>
      <c r="D516" s="54">
        <f>VLOOKUP(A516,Marks!$A$2:$D$1001,4,FALSE())</f>
        <v/>
      </c>
      <c r="E516" s="60" t="n">
        <v>32500</v>
      </c>
      <c r="F516" s="60" t="n">
        <v>32500</v>
      </c>
      <c r="G516" s="60">
        <f>E516-F516</f>
        <v/>
      </c>
      <c r="H516" s="59" t="n">
        <v>0</v>
      </c>
      <c r="I516" s="54">
        <f>H516&gt;=0.2</f>
        <v/>
      </c>
      <c r="J516" s="54" t="inlineStr">
        <is>
          <t>Debit Card</t>
        </is>
      </c>
      <c r="K516" s="57" t="n">
        <v>46150</v>
      </c>
      <c r="L516" s="58" t="n">
        <v>0.4791666666666667</v>
      </c>
      <c r="M516" s="57" t="n">
        <v>46402</v>
      </c>
      <c r="N516" s="54">
        <f>IF(AND(G516&gt;0,TODAY()&gt;M516),TODAY()-M516,0)</f>
        <v/>
      </c>
      <c r="O516" s="54">
        <f>IF(G516&lt;=0,"Paid",IF(N516&gt;0,"Overdue",IF(F516&gt;0,"Partial","Pending")))</f>
        <v/>
      </c>
      <c r="P516" s="54">
        <f>N516&gt;0</f>
        <v/>
      </c>
      <c r="Q516" s="60">
        <f>IF(P516,500,0)</f>
        <v/>
      </c>
      <c r="R516" s="60">
        <f>G516+Q516</f>
        <v/>
      </c>
      <c r="S516" s="61" t="n"/>
    </row>
    <row r="517" ht="15" customHeight="1" s="39">
      <c r="A517" s="54" t="inlineStr">
        <is>
          <t>STU0516</t>
        </is>
      </c>
      <c r="B517" s="55">
        <f>VLOOKUP(A517,Marks!$A$2:$B$1001,2,FALSE())</f>
        <v/>
      </c>
      <c r="C517" s="54">
        <f>VLOOKUP(A517,Marks!$A$2:$C$1001,3,FALSE())</f>
        <v/>
      </c>
      <c r="D517" s="54">
        <f>VLOOKUP(A517,Marks!$A$2:$D$1001,4,FALSE())</f>
        <v/>
      </c>
      <c r="E517" s="60" t="n">
        <v>39500</v>
      </c>
      <c r="F517" s="60" t="n">
        <v>19800</v>
      </c>
      <c r="G517" s="60">
        <f>E517-F517</f>
        <v/>
      </c>
      <c r="H517" s="59" t="n">
        <v>0.25</v>
      </c>
      <c r="I517" s="54">
        <f>H517&gt;=0.2</f>
        <v/>
      </c>
      <c r="J517" s="54" t="inlineStr">
        <is>
          <t>Debit Card</t>
        </is>
      </c>
      <c r="K517" s="57" t="n">
        <v>46257</v>
      </c>
      <c r="L517" s="58" t="n">
        <v>0.53125</v>
      </c>
      <c r="M517" s="57" t="n">
        <v>46402</v>
      </c>
      <c r="N517" s="54">
        <f>IF(AND(G517&gt;0,TODAY()&gt;M517),TODAY()-M517,0)</f>
        <v/>
      </c>
      <c r="O517" s="54">
        <f>IF(G517&lt;=0,"Paid",IF(N517&gt;0,"Overdue",IF(F517&gt;0,"Partial","Pending")))</f>
        <v/>
      </c>
      <c r="P517" s="54">
        <f>N517&gt;0</f>
        <v/>
      </c>
      <c r="Q517" s="60">
        <f>IF(P517,500,0)</f>
        <v/>
      </c>
      <c r="R517" s="60">
        <f>G517+Q517</f>
        <v/>
      </c>
      <c r="S517" s="61" t="n">
        <v>46252.44791666666</v>
      </c>
    </row>
    <row r="518" ht="15" customHeight="1" s="39">
      <c r="A518" s="54" t="inlineStr">
        <is>
          <t>STU0517</t>
        </is>
      </c>
      <c r="B518" s="55">
        <f>VLOOKUP(A518,Marks!$A$2:$B$1001,2,FALSE())</f>
        <v/>
      </c>
      <c r="C518" s="54">
        <f>VLOOKUP(A518,Marks!$A$2:$C$1001,3,FALSE())</f>
        <v/>
      </c>
      <c r="D518" s="54">
        <f>VLOOKUP(A518,Marks!$A$2:$D$1001,4,FALSE())</f>
        <v/>
      </c>
      <c r="E518" s="60" t="n">
        <v>20000</v>
      </c>
      <c r="F518" s="60" t="n">
        <v>20000</v>
      </c>
      <c r="G518" s="60">
        <f>E518-F518</f>
        <v/>
      </c>
      <c r="H518" s="59" t="n">
        <v>0.15</v>
      </c>
      <c r="I518" s="54">
        <f>H518&gt;=0.2</f>
        <v/>
      </c>
      <c r="J518" s="54" t="inlineStr">
        <is>
          <t>Credit Card</t>
        </is>
      </c>
      <c r="K518" s="57" t="n">
        <v>46243</v>
      </c>
      <c r="L518" s="58" t="n">
        <v>0.3958333333333333</v>
      </c>
      <c r="M518" s="57" t="n">
        <v>46310</v>
      </c>
      <c r="N518" s="54">
        <f>IF(AND(G518&gt;0,TODAY()&gt;M518),TODAY()-M518,0)</f>
        <v/>
      </c>
      <c r="O518" s="54">
        <f>IF(G518&lt;=0,"Paid",IF(N518&gt;0,"Overdue",IF(F518&gt;0,"Partial","Pending")))</f>
        <v/>
      </c>
      <c r="P518" s="54">
        <f>N518&gt;0</f>
        <v/>
      </c>
      <c r="Q518" s="60">
        <f>IF(P518,500,0)</f>
        <v/>
      </c>
      <c r="R518" s="60">
        <f>G518+Q518</f>
        <v/>
      </c>
      <c r="S518" s="61" t="n"/>
    </row>
    <row r="519" ht="15" customHeight="1" s="39">
      <c r="A519" s="54" t="inlineStr">
        <is>
          <t>STU0518</t>
        </is>
      </c>
      <c r="B519" s="55">
        <f>VLOOKUP(A519,Marks!$A$2:$B$1001,2,FALSE())</f>
        <v/>
      </c>
      <c r="C519" s="54">
        <f>VLOOKUP(A519,Marks!$A$2:$C$1001,3,FALSE())</f>
        <v/>
      </c>
      <c r="D519" s="54">
        <f>VLOOKUP(A519,Marks!$A$2:$D$1001,4,FALSE())</f>
        <v/>
      </c>
      <c r="E519" s="60" t="n">
        <v>25000</v>
      </c>
      <c r="F519" s="60" t="n">
        <v>12500</v>
      </c>
      <c r="G519" s="60">
        <f>E519-F519</f>
        <v/>
      </c>
      <c r="H519" s="59" t="n">
        <v>0.05</v>
      </c>
      <c r="I519" s="54">
        <f>H519&gt;=0.2</f>
        <v/>
      </c>
      <c r="J519" s="54" t="inlineStr">
        <is>
          <t>Debit Card</t>
        </is>
      </c>
      <c r="K519" s="57" t="n">
        <v>46228</v>
      </c>
      <c r="L519" s="58" t="n">
        <v>0.7395833333333334</v>
      </c>
      <c r="M519" s="57" t="n">
        <v>46127</v>
      </c>
      <c r="N519" s="54">
        <f>IF(AND(G519&gt;0,TODAY()&gt;M519),TODAY()-M519,0)</f>
        <v/>
      </c>
      <c r="O519" s="54">
        <f>IF(G519&lt;=0,"Paid",IF(N519&gt;0,"Overdue",IF(F519&gt;0,"Partial","Pending")))</f>
        <v/>
      </c>
      <c r="P519" s="54">
        <f>N519&gt;0</f>
        <v/>
      </c>
      <c r="Q519" s="60">
        <f>IF(P519,500,0)</f>
        <v/>
      </c>
      <c r="R519" s="60">
        <f>G519+Q519</f>
        <v/>
      </c>
      <c r="S519" s="61" t="n">
        <v>46238.51041666666</v>
      </c>
    </row>
    <row r="520" ht="15" customHeight="1" s="39">
      <c r="A520" s="54" t="inlineStr">
        <is>
          <t>STU0519</t>
        </is>
      </c>
      <c r="B520" s="55">
        <f>VLOOKUP(A520,Marks!$A$2:$B$1001,2,FALSE())</f>
        <v/>
      </c>
      <c r="C520" s="54">
        <f>VLOOKUP(A520,Marks!$A$2:$C$1001,3,FALSE())</f>
        <v/>
      </c>
      <c r="D520" s="54">
        <f>VLOOKUP(A520,Marks!$A$2:$D$1001,4,FALSE())</f>
        <v/>
      </c>
      <c r="E520" s="60" t="n">
        <v>29000</v>
      </c>
      <c r="F520" s="60" t="n">
        <v>29000</v>
      </c>
      <c r="G520" s="60">
        <f>E520-F520</f>
        <v/>
      </c>
      <c r="H520" s="59" t="n">
        <v>0.25</v>
      </c>
      <c r="I520" s="54">
        <f>H520&gt;=0.2</f>
        <v/>
      </c>
      <c r="J520" s="54" t="inlineStr">
        <is>
          <t>Online Transfer</t>
        </is>
      </c>
      <c r="K520" s="57" t="n">
        <v>46240</v>
      </c>
      <c r="L520" s="58" t="n">
        <v>0.3333333333333333</v>
      </c>
      <c r="M520" s="57" t="n">
        <v>46310</v>
      </c>
      <c r="N520" s="54">
        <f>IF(AND(G520&gt;0,TODAY()&gt;M520),TODAY()-M520,0)</f>
        <v/>
      </c>
      <c r="O520" s="54">
        <f>IF(G520&lt;=0,"Paid",IF(N520&gt;0,"Overdue",IF(F520&gt;0,"Partial","Pending")))</f>
        <v/>
      </c>
      <c r="P520" s="54">
        <f>N520&gt;0</f>
        <v/>
      </c>
      <c r="Q520" s="60">
        <f>IF(P520,500,0)</f>
        <v/>
      </c>
      <c r="R520" s="60">
        <f>G520+Q520</f>
        <v/>
      </c>
      <c r="S520" s="61" t="n"/>
    </row>
    <row r="521" ht="15" customHeight="1" s="39">
      <c r="A521" s="54" t="inlineStr">
        <is>
          <t>STU0520</t>
        </is>
      </c>
      <c r="B521" s="55">
        <f>VLOOKUP(A521,Marks!$A$2:$B$1001,2,FALSE())</f>
        <v/>
      </c>
      <c r="C521" s="54">
        <f>VLOOKUP(A521,Marks!$A$2:$C$1001,3,FALSE())</f>
        <v/>
      </c>
      <c r="D521" s="54">
        <f>VLOOKUP(A521,Marks!$A$2:$D$1001,4,FALSE())</f>
        <v/>
      </c>
      <c r="E521" s="60" t="n">
        <v>34500</v>
      </c>
      <c r="F521" s="60" t="n">
        <v>0</v>
      </c>
      <c r="G521" s="60">
        <f>E521-F521</f>
        <v/>
      </c>
      <c r="H521" s="59" t="n">
        <v>0</v>
      </c>
      <c r="I521" s="54">
        <f>H521&gt;=0.2</f>
        <v/>
      </c>
      <c r="J521" s="54" t="inlineStr">
        <is>
          <t>Online Transfer</t>
        </is>
      </c>
      <c r="K521" s="57" t="n"/>
      <c r="L521" s="58" t="n"/>
      <c r="M521" s="57" t="n">
        <v>46310</v>
      </c>
      <c r="N521" s="54">
        <f>IF(AND(G521&gt;0,TODAY()&gt;M521),TODAY()-M521,0)</f>
        <v/>
      </c>
      <c r="O521" s="54">
        <f>IF(G521&lt;=0,"Paid",IF(N521&gt;0,"Overdue",IF(F521&gt;0,"Partial","Pending")))</f>
        <v/>
      </c>
      <c r="P521" s="54">
        <f>N521&gt;0</f>
        <v/>
      </c>
      <c r="Q521" s="60">
        <f>IF(P521,500,0)</f>
        <v/>
      </c>
      <c r="R521" s="60">
        <f>G521+Q521</f>
        <v/>
      </c>
      <c r="S521" s="61" t="n">
        <v>46263.5</v>
      </c>
    </row>
    <row r="522" ht="15" customHeight="1" s="39">
      <c r="A522" s="54" t="inlineStr">
        <is>
          <t>STU0521</t>
        </is>
      </c>
      <c r="B522" s="55">
        <f>VLOOKUP(A522,Marks!$A$2:$B$1001,2,FALSE())</f>
        <v/>
      </c>
      <c r="C522" s="54">
        <f>VLOOKUP(A522,Marks!$A$2:$C$1001,3,FALSE())</f>
        <v/>
      </c>
      <c r="D522" s="54">
        <f>VLOOKUP(A522,Marks!$A$2:$D$1001,4,FALSE())</f>
        <v/>
      </c>
      <c r="E522" s="60" t="n">
        <v>40500</v>
      </c>
      <c r="F522" s="60" t="n">
        <v>20200</v>
      </c>
      <c r="G522" s="60">
        <f>E522-F522</f>
        <v/>
      </c>
      <c r="H522" s="59" t="n">
        <v>0</v>
      </c>
      <c r="I522" s="54">
        <f>H522&gt;=0.2</f>
        <v/>
      </c>
      <c r="J522" s="54" t="inlineStr">
        <is>
          <t>Credit Card</t>
        </is>
      </c>
      <c r="K522" s="57" t="n">
        <v>46158</v>
      </c>
      <c r="L522" s="58" t="n">
        <v>0.34375</v>
      </c>
      <c r="M522" s="57" t="n">
        <v>46402</v>
      </c>
      <c r="N522" s="54">
        <f>IF(AND(G522&gt;0,TODAY()&gt;M522),TODAY()-M522,0)</f>
        <v/>
      </c>
      <c r="O522" s="54">
        <f>IF(G522&lt;=0,"Paid",IF(N522&gt;0,"Overdue",IF(F522&gt;0,"Partial","Pending")))</f>
        <v/>
      </c>
      <c r="P522" s="54">
        <f>N522&gt;0</f>
        <v/>
      </c>
      <c r="Q522" s="60">
        <f>IF(P522,500,0)</f>
        <v/>
      </c>
      <c r="R522" s="60">
        <f>G522+Q522</f>
        <v/>
      </c>
      <c r="S522" s="61" t="n">
        <v>46253.60416666666</v>
      </c>
    </row>
    <row r="523" ht="15" customHeight="1" s="39">
      <c r="A523" s="54" t="inlineStr">
        <is>
          <t>STU0522</t>
        </is>
      </c>
      <c r="B523" s="55">
        <f>VLOOKUP(A523,Marks!$A$2:$B$1001,2,FALSE())</f>
        <v/>
      </c>
      <c r="C523" s="54">
        <f>VLOOKUP(A523,Marks!$A$2:$C$1001,3,FALSE())</f>
        <v/>
      </c>
      <c r="D523" s="54">
        <f>VLOOKUP(A523,Marks!$A$2:$D$1001,4,FALSE())</f>
        <v/>
      </c>
      <c r="E523" s="60" t="n">
        <v>38000</v>
      </c>
      <c r="F523" s="60" t="n">
        <v>38000</v>
      </c>
      <c r="G523" s="60">
        <f>E523-F523</f>
        <v/>
      </c>
      <c r="H523" s="59" t="n">
        <v>0.15</v>
      </c>
      <c r="I523" s="54">
        <f>H523&gt;=0.2</f>
        <v/>
      </c>
      <c r="J523" s="54" t="inlineStr">
        <is>
          <t>Cash</t>
        </is>
      </c>
      <c r="K523" s="57" t="n">
        <v>46214</v>
      </c>
      <c r="L523" s="58" t="n">
        <v>0.375</v>
      </c>
      <c r="M523" s="57" t="n">
        <v>46402</v>
      </c>
      <c r="N523" s="54">
        <f>IF(AND(G523&gt;0,TODAY()&gt;M523),TODAY()-M523,0)</f>
        <v/>
      </c>
      <c r="O523" s="54">
        <f>IF(G523&lt;=0,"Paid",IF(N523&gt;0,"Overdue",IF(F523&gt;0,"Partial","Pending")))</f>
        <v/>
      </c>
      <c r="P523" s="54">
        <f>N523&gt;0</f>
        <v/>
      </c>
      <c r="Q523" s="60">
        <f>IF(P523,500,0)</f>
        <v/>
      </c>
      <c r="R523" s="60">
        <f>G523+Q523</f>
        <v/>
      </c>
      <c r="S523" s="61" t="n"/>
    </row>
    <row r="524" ht="15" customHeight="1" s="39">
      <c r="A524" s="54" t="inlineStr">
        <is>
          <t>STU0523</t>
        </is>
      </c>
      <c r="B524" s="55">
        <f>VLOOKUP(A524,Marks!$A$2:$B$1001,2,FALSE())</f>
        <v/>
      </c>
      <c r="C524" s="54">
        <f>VLOOKUP(A524,Marks!$A$2:$C$1001,3,FALSE())</f>
        <v/>
      </c>
      <c r="D524" s="54">
        <f>VLOOKUP(A524,Marks!$A$2:$D$1001,4,FALSE())</f>
        <v/>
      </c>
      <c r="E524" s="60" t="n">
        <v>18500</v>
      </c>
      <c r="F524" s="60" t="n">
        <v>18500</v>
      </c>
      <c r="G524" s="60">
        <f>E524-F524</f>
        <v/>
      </c>
      <c r="H524" s="59" t="n">
        <v>0.1</v>
      </c>
      <c r="I524" s="54">
        <f>H524&gt;=0.2</f>
        <v/>
      </c>
      <c r="J524" s="54" t="inlineStr">
        <is>
          <t>Cheque</t>
        </is>
      </c>
      <c r="K524" s="57" t="n">
        <v>46166</v>
      </c>
      <c r="L524" s="58" t="n">
        <v>0.46875</v>
      </c>
      <c r="M524" s="57" t="n">
        <v>46218</v>
      </c>
      <c r="N524" s="54">
        <f>IF(AND(G524&gt;0,TODAY()&gt;M524),TODAY()-M524,0)</f>
        <v/>
      </c>
      <c r="O524" s="54">
        <f>IF(G524&lt;=0,"Paid",IF(N524&gt;0,"Overdue",IF(F524&gt;0,"Partial","Pending")))</f>
        <v/>
      </c>
      <c r="P524" s="54">
        <f>N524&gt;0</f>
        <v/>
      </c>
      <c r="Q524" s="60">
        <f>IF(P524,500,0)</f>
        <v/>
      </c>
      <c r="R524" s="60">
        <f>G524+Q524</f>
        <v/>
      </c>
      <c r="S524" s="61" t="n"/>
    </row>
    <row r="525" ht="15" customHeight="1" s="39">
      <c r="A525" s="54" t="inlineStr">
        <is>
          <t>STU0524</t>
        </is>
      </c>
      <c r="B525" s="55">
        <f>VLOOKUP(A525,Marks!$A$2:$B$1001,2,FALSE())</f>
        <v/>
      </c>
      <c r="C525" s="54">
        <f>VLOOKUP(A525,Marks!$A$2:$C$1001,3,FALSE())</f>
        <v/>
      </c>
      <c r="D525" s="54">
        <f>VLOOKUP(A525,Marks!$A$2:$D$1001,4,FALSE())</f>
        <v/>
      </c>
      <c r="E525" s="60" t="n">
        <v>38500</v>
      </c>
      <c r="F525" s="60" t="n">
        <v>38500</v>
      </c>
      <c r="G525" s="60">
        <f>E525-F525</f>
        <v/>
      </c>
      <c r="H525" s="59" t="n">
        <v>0</v>
      </c>
      <c r="I525" s="54">
        <f>H525&gt;=0.2</f>
        <v/>
      </c>
      <c r="J525" s="54" t="inlineStr">
        <is>
          <t>Online Transfer</t>
        </is>
      </c>
      <c r="K525" s="57" t="n">
        <v>46238</v>
      </c>
      <c r="L525" s="58" t="n">
        <v>0.5</v>
      </c>
      <c r="M525" s="57" t="n">
        <v>46402</v>
      </c>
      <c r="N525" s="54">
        <f>IF(AND(G525&gt;0,TODAY()&gt;M525),TODAY()-M525,0)</f>
        <v/>
      </c>
      <c r="O525" s="54">
        <f>IF(G525&lt;=0,"Paid",IF(N525&gt;0,"Overdue",IF(F525&gt;0,"Partial","Pending")))</f>
        <v/>
      </c>
      <c r="P525" s="54">
        <f>N525&gt;0</f>
        <v/>
      </c>
      <c r="Q525" s="60">
        <f>IF(P525,500,0)</f>
        <v/>
      </c>
      <c r="R525" s="60">
        <f>G525+Q525</f>
        <v/>
      </c>
      <c r="S525" s="61" t="n"/>
    </row>
    <row r="526" ht="15" customHeight="1" s="39">
      <c r="A526" s="54" t="inlineStr">
        <is>
          <t>STU0525</t>
        </is>
      </c>
      <c r="B526" s="55">
        <f>VLOOKUP(A526,Marks!$A$2:$B$1001,2,FALSE())</f>
        <v/>
      </c>
      <c r="C526" s="54">
        <f>VLOOKUP(A526,Marks!$A$2:$C$1001,3,FALSE())</f>
        <v/>
      </c>
      <c r="D526" s="54">
        <f>VLOOKUP(A526,Marks!$A$2:$D$1001,4,FALSE())</f>
        <v/>
      </c>
      <c r="E526" s="60" t="n">
        <v>40000</v>
      </c>
      <c r="F526" s="60" t="n">
        <v>40000</v>
      </c>
      <c r="G526" s="60">
        <f>E526-F526</f>
        <v/>
      </c>
      <c r="H526" s="59" t="n">
        <v>0.25</v>
      </c>
      <c r="I526" s="54">
        <f>H526&gt;=0.2</f>
        <v/>
      </c>
      <c r="J526" s="54" t="inlineStr">
        <is>
          <t>Cash</t>
        </is>
      </c>
      <c r="K526" s="57" t="n">
        <v>46194</v>
      </c>
      <c r="L526" s="58" t="n">
        <v>0.5</v>
      </c>
      <c r="M526" s="57" t="n">
        <v>46310</v>
      </c>
      <c r="N526" s="54">
        <f>IF(AND(G526&gt;0,TODAY()&gt;M526),TODAY()-M526,0)</f>
        <v/>
      </c>
      <c r="O526" s="54">
        <f>IF(G526&lt;=0,"Paid",IF(N526&gt;0,"Overdue",IF(F526&gt;0,"Partial","Pending")))</f>
        <v/>
      </c>
      <c r="P526" s="54">
        <f>N526&gt;0</f>
        <v/>
      </c>
      <c r="Q526" s="60">
        <f>IF(P526,500,0)</f>
        <v/>
      </c>
      <c r="R526" s="60">
        <f>G526+Q526</f>
        <v/>
      </c>
      <c r="S526" s="61" t="n"/>
    </row>
    <row r="527" ht="15" customHeight="1" s="39">
      <c r="A527" s="54" t="inlineStr">
        <is>
          <t>STU0526</t>
        </is>
      </c>
      <c r="B527" s="55">
        <f>VLOOKUP(A527,Marks!$A$2:$B$1001,2,FALSE())</f>
        <v/>
      </c>
      <c r="C527" s="54">
        <f>VLOOKUP(A527,Marks!$A$2:$C$1001,3,FALSE())</f>
        <v/>
      </c>
      <c r="D527" s="54">
        <f>VLOOKUP(A527,Marks!$A$2:$D$1001,4,FALSE())</f>
        <v/>
      </c>
      <c r="E527" s="60" t="n">
        <v>39000</v>
      </c>
      <c r="F527" s="60" t="n">
        <v>39000</v>
      </c>
      <c r="G527" s="60">
        <f>E527-F527</f>
        <v/>
      </c>
      <c r="H527" s="59" t="n">
        <v>0</v>
      </c>
      <c r="I527" s="54">
        <f>H527&gt;=0.2</f>
        <v/>
      </c>
      <c r="J527" s="54" t="inlineStr">
        <is>
          <t>Cash</t>
        </is>
      </c>
      <c r="K527" s="57" t="n">
        <v>46137</v>
      </c>
      <c r="L527" s="58" t="n">
        <v>0.4166666666666667</v>
      </c>
      <c r="M527" s="57" t="n">
        <v>46402</v>
      </c>
      <c r="N527" s="54">
        <f>IF(AND(G527&gt;0,TODAY()&gt;M527),TODAY()-M527,0)</f>
        <v/>
      </c>
      <c r="O527" s="54">
        <f>IF(G527&lt;=0,"Paid",IF(N527&gt;0,"Overdue",IF(F527&gt;0,"Partial","Pending")))</f>
        <v/>
      </c>
      <c r="P527" s="54">
        <f>N527&gt;0</f>
        <v/>
      </c>
      <c r="Q527" s="60">
        <f>IF(P527,500,0)</f>
        <v/>
      </c>
      <c r="R527" s="60">
        <f>G527+Q527</f>
        <v/>
      </c>
      <c r="S527" s="61" t="n"/>
    </row>
    <row r="528" ht="15" customHeight="1" s="39">
      <c r="A528" s="54" t="inlineStr">
        <is>
          <t>STU0527</t>
        </is>
      </c>
      <c r="B528" s="55">
        <f>VLOOKUP(A528,Marks!$A$2:$B$1001,2,FALSE())</f>
        <v/>
      </c>
      <c r="C528" s="54">
        <f>VLOOKUP(A528,Marks!$A$2:$C$1001,3,FALSE())</f>
        <v/>
      </c>
      <c r="D528" s="54">
        <f>VLOOKUP(A528,Marks!$A$2:$D$1001,4,FALSE())</f>
        <v/>
      </c>
      <c r="E528" s="60" t="n">
        <v>39000</v>
      </c>
      <c r="F528" s="60" t="n">
        <v>19500</v>
      </c>
      <c r="G528" s="60">
        <f>E528-F528</f>
        <v/>
      </c>
      <c r="H528" s="59" t="n">
        <v>0.25</v>
      </c>
      <c r="I528" s="54">
        <f>H528&gt;=0.2</f>
        <v/>
      </c>
      <c r="J528" s="54" t="inlineStr">
        <is>
          <t>Debit Card</t>
        </is>
      </c>
      <c r="K528" s="57" t="n">
        <v>46203</v>
      </c>
      <c r="L528" s="58" t="n">
        <v>0.46875</v>
      </c>
      <c r="M528" s="57" t="n">
        <v>46402</v>
      </c>
      <c r="N528" s="54">
        <f>IF(AND(G528&gt;0,TODAY()&gt;M528),TODAY()-M528,0)</f>
        <v/>
      </c>
      <c r="O528" s="54">
        <f>IF(G528&lt;=0,"Paid",IF(N528&gt;0,"Overdue",IF(F528&gt;0,"Partial","Pending")))</f>
        <v/>
      </c>
      <c r="P528" s="54">
        <f>N528&gt;0</f>
        <v/>
      </c>
      <c r="Q528" s="60">
        <f>IF(P528,500,0)</f>
        <v/>
      </c>
      <c r="R528" s="60">
        <f>G528+Q528</f>
        <v/>
      </c>
      <c r="S528" s="61" t="n">
        <v>46246.4375</v>
      </c>
    </row>
    <row r="529" ht="15" customHeight="1" s="39">
      <c r="A529" s="54" t="inlineStr">
        <is>
          <t>STU0528</t>
        </is>
      </c>
      <c r="B529" s="55">
        <f>VLOOKUP(A529,Marks!$A$2:$B$1001,2,FALSE())</f>
        <v/>
      </c>
      <c r="C529" s="54">
        <f>VLOOKUP(A529,Marks!$A$2:$C$1001,3,FALSE())</f>
        <v/>
      </c>
      <c r="D529" s="54">
        <f>VLOOKUP(A529,Marks!$A$2:$D$1001,4,FALSE())</f>
        <v/>
      </c>
      <c r="E529" s="60" t="n">
        <v>18500</v>
      </c>
      <c r="F529" s="60" t="n">
        <v>18500</v>
      </c>
      <c r="G529" s="60">
        <f>E529-F529</f>
        <v/>
      </c>
      <c r="H529" s="59" t="n">
        <v>0.25</v>
      </c>
      <c r="I529" s="54">
        <f>H529&gt;=0.2</f>
        <v/>
      </c>
      <c r="J529" s="54" t="inlineStr">
        <is>
          <t>UPI</t>
        </is>
      </c>
      <c r="K529" s="57" t="n">
        <v>46192</v>
      </c>
      <c r="L529" s="58" t="n">
        <v>0.6979166666666666</v>
      </c>
      <c r="M529" s="57" t="n">
        <v>46310</v>
      </c>
      <c r="N529" s="54">
        <f>IF(AND(G529&gt;0,TODAY()&gt;M529),TODAY()-M529,0)</f>
        <v/>
      </c>
      <c r="O529" s="54">
        <f>IF(G529&lt;=0,"Paid",IF(N529&gt;0,"Overdue",IF(F529&gt;0,"Partial","Pending")))</f>
        <v/>
      </c>
      <c r="P529" s="54">
        <f>N529&gt;0</f>
        <v/>
      </c>
      <c r="Q529" s="60">
        <f>IF(P529,500,0)</f>
        <v/>
      </c>
      <c r="R529" s="60">
        <f>G529+Q529</f>
        <v/>
      </c>
      <c r="S529" s="61" t="n"/>
    </row>
    <row r="530" ht="15" customHeight="1" s="39">
      <c r="A530" s="54" t="inlineStr">
        <is>
          <t>STU0529</t>
        </is>
      </c>
      <c r="B530" s="55">
        <f>VLOOKUP(A530,Marks!$A$2:$B$1001,2,FALSE())</f>
        <v/>
      </c>
      <c r="C530" s="54">
        <f>VLOOKUP(A530,Marks!$A$2:$C$1001,3,FALSE())</f>
        <v/>
      </c>
      <c r="D530" s="54">
        <f>VLOOKUP(A530,Marks!$A$2:$D$1001,4,FALSE())</f>
        <v/>
      </c>
      <c r="E530" s="60" t="n">
        <v>28500</v>
      </c>
      <c r="F530" s="60" t="n">
        <v>28500</v>
      </c>
      <c r="G530" s="60">
        <f>E530-F530</f>
        <v/>
      </c>
      <c r="H530" s="59" t="n">
        <v>0.15</v>
      </c>
      <c r="I530" s="54">
        <f>H530&gt;=0.2</f>
        <v/>
      </c>
      <c r="J530" s="54" t="inlineStr">
        <is>
          <t>Cheque</t>
        </is>
      </c>
      <c r="K530" s="57" t="n">
        <v>46170</v>
      </c>
      <c r="L530" s="58" t="n">
        <v>0.5520833333333334</v>
      </c>
      <c r="M530" s="57" t="n">
        <v>46402</v>
      </c>
      <c r="N530" s="54">
        <f>IF(AND(G530&gt;0,TODAY()&gt;M530),TODAY()-M530,0)</f>
        <v/>
      </c>
      <c r="O530" s="54">
        <f>IF(G530&lt;=0,"Paid",IF(N530&gt;0,"Overdue",IF(F530&gt;0,"Partial","Pending")))</f>
        <v/>
      </c>
      <c r="P530" s="54">
        <f>N530&gt;0</f>
        <v/>
      </c>
      <c r="Q530" s="60">
        <f>IF(P530,500,0)</f>
        <v/>
      </c>
      <c r="R530" s="60">
        <f>G530+Q530</f>
        <v/>
      </c>
      <c r="S530" s="61" t="n"/>
    </row>
    <row r="531" ht="15" customHeight="1" s="39">
      <c r="A531" s="54" t="inlineStr">
        <is>
          <t>STU0530</t>
        </is>
      </c>
      <c r="B531" s="55">
        <f>VLOOKUP(A531,Marks!$A$2:$B$1001,2,FALSE())</f>
        <v/>
      </c>
      <c r="C531" s="54">
        <f>VLOOKUP(A531,Marks!$A$2:$C$1001,3,FALSE())</f>
        <v/>
      </c>
      <c r="D531" s="54">
        <f>VLOOKUP(A531,Marks!$A$2:$D$1001,4,FALSE())</f>
        <v/>
      </c>
      <c r="E531" s="60" t="n">
        <v>27000</v>
      </c>
      <c r="F531" s="60" t="n">
        <v>27000</v>
      </c>
      <c r="G531" s="60">
        <f>E531-F531</f>
        <v/>
      </c>
      <c r="H531" s="59" t="n">
        <v>0</v>
      </c>
      <c r="I531" s="54">
        <f>H531&gt;=0.2</f>
        <v/>
      </c>
      <c r="J531" s="54" t="inlineStr">
        <is>
          <t>Online Transfer</t>
        </is>
      </c>
      <c r="K531" s="57" t="n">
        <v>46214</v>
      </c>
      <c r="L531" s="58" t="n">
        <v>0.71875</v>
      </c>
      <c r="M531" s="57" t="n">
        <v>46127</v>
      </c>
      <c r="N531" s="54">
        <f>IF(AND(G531&gt;0,TODAY()&gt;M531),TODAY()-M531,0)</f>
        <v/>
      </c>
      <c r="O531" s="54">
        <f>IF(G531&lt;=0,"Paid",IF(N531&gt;0,"Overdue",IF(F531&gt;0,"Partial","Pending")))</f>
        <v/>
      </c>
      <c r="P531" s="54">
        <f>N531&gt;0</f>
        <v/>
      </c>
      <c r="Q531" s="60">
        <f>IF(P531,500,0)</f>
        <v/>
      </c>
      <c r="R531" s="60">
        <f>G531+Q531</f>
        <v/>
      </c>
      <c r="S531" s="61" t="n"/>
    </row>
    <row r="532" ht="15" customHeight="1" s="39">
      <c r="A532" s="54" t="inlineStr">
        <is>
          <t>STU0531</t>
        </is>
      </c>
      <c r="B532" s="55">
        <f>VLOOKUP(A532,Marks!$A$2:$B$1001,2,FALSE())</f>
        <v/>
      </c>
      <c r="C532" s="54">
        <f>VLOOKUP(A532,Marks!$A$2:$C$1001,3,FALSE())</f>
        <v/>
      </c>
      <c r="D532" s="54">
        <f>VLOOKUP(A532,Marks!$A$2:$D$1001,4,FALSE())</f>
        <v/>
      </c>
      <c r="E532" s="60" t="n">
        <v>38000</v>
      </c>
      <c r="F532" s="60" t="n">
        <v>38000</v>
      </c>
      <c r="G532" s="60">
        <f>E532-F532</f>
        <v/>
      </c>
      <c r="H532" s="59" t="n">
        <v>0</v>
      </c>
      <c r="I532" s="54">
        <f>H532&gt;=0.2</f>
        <v/>
      </c>
      <c r="J532" s="54" t="inlineStr">
        <is>
          <t>Cash</t>
        </is>
      </c>
      <c r="K532" s="57" t="n">
        <v>46124</v>
      </c>
      <c r="L532" s="58" t="n">
        <v>0.6458333333333334</v>
      </c>
      <c r="M532" s="57" t="n">
        <v>46402</v>
      </c>
      <c r="N532" s="54">
        <f>IF(AND(G532&gt;0,TODAY()&gt;M532),TODAY()-M532,0)</f>
        <v/>
      </c>
      <c r="O532" s="54">
        <f>IF(G532&lt;=0,"Paid",IF(N532&gt;0,"Overdue",IF(F532&gt;0,"Partial","Pending")))</f>
        <v/>
      </c>
      <c r="P532" s="54">
        <f>N532&gt;0</f>
        <v/>
      </c>
      <c r="Q532" s="60">
        <f>IF(P532,500,0)</f>
        <v/>
      </c>
      <c r="R532" s="60">
        <f>G532+Q532</f>
        <v/>
      </c>
      <c r="S532" s="61" t="n"/>
    </row>
    <row r="533" ht="15" customHeight="1" s="39">
      <c r="A533" s="54" t="inlineStr">
        <is>
          <t>STU0532</t>
        </is>
      </c>
      <c r="B533" s="55">
        <f>VLOOKUP(A533,Marks!$A$2:$B$1001,2,FALSE())</f>
        <v/>
      </c>
      <c r="C533" s="54">
        <f>VLOOKUP(A533,Marks!$A$2:$C$1001,3,FALSE())</f>
        <v/>
      </c>
      <c r="D533" s="54">
        <f>VLOOKUP(A533,Marks!$A$2:$D$1001,4,FALSE())</f>
        <v/>
      </c>
      <c r="E533" s="60" t="n">
        <v>14000</v>
      </c>
      <c r="F533" s="60" t="n">
        <v>14000</v>
      </c>
      <c r="G533" s="60">
        <f>E533-F533</f>
        <v/>
      </c>
      <c r="H533" s="59" t="n">
        <v>0.25</v>
      </c>
      <c r="I533" s="54">
        <f>H533&gt;=0.2</f>
        <v/>
      </c>
      <c r="J533" s="54" t="inlineStr">
        <is>
          <t>Online Transfer</t>
        </is>
      </c>
      <c r="K533" s="57" t="n">
        <v>46204</v>
      </c>
      <c r="L533" s="58" t="n">
        <v>0.6979166666666666</v>
      </c>
      <c r="M533" s="57" t="n">
        <v>46402</v>
      </c>
      <c r="N533" s="54">
        <f>IF(AND(G533&gt;0,TODAY()&gt;M533),TODAY()-M533,0)</f>
        <v/>
      </c>
      <c r="O533" s="54">
        <f>IF(G533&lt;=0,"Paid",IF(N533&gt;0,"Overdue",IF(F533&gt;0,"Partial","Pending")))</f>
        <v/>
      </c>
      <c r="P533" s="54">
        <f>N533&gt;0</f>
        <v/>
      </c>
      <c r="Q533" s="60">
        <f>IF(P533,500,0)</f>
        <v/>
      </c>
      <c r="R533" s="60">
        <f>G533+Q533</f>
        <v/>
      </c>
      <c r="S533" s="61" t="n"/>
    </row>
    <row r="534" ht="15" customHeight="1" s="39">
      <c r="A534" s="54" t="inlineStr">
        <is>
          <t>STU0533</t>
        </is>
      </c>
      <c r="B534" s="55">
        <f>VLOOKUP(A534,Marks!$A$2:$B$1001,2,FALSE())</f>
        <v/>
      </c>
      <c r="C534" s="54">
        <f>VLOOKUP(A534,Marks!$A$2:$C$1001,3,FALSE())</f>
        <v/>
      </c>
      <c r="D534" s="54">
        <f>VLOOKUP(A534,Marks!$A$2:$D$1001,4,FALSE())</f>
        <v/>
      </c>
      <c r="E534" s="60" t="n">
        <v>21500</v>
      </c>
      <c r="F534" s="60" t="n">
        <v>5400</v>
      </c>
      <c r="G534" s="60">
        <f>E534-F534</f>
        <v/>
      </c>
      <c r="H534" s="59" t="n">
        <v>0.2</v>
      </c>
      <c r="I534" s="54">
        <f>H534&gt;=0.2</f>
        <v/>
      </c>
      <c r="J534" s="54" t="inlineStr">
        <is>
          <t>Cheque</t>
        </is>
      </c>
      <c r="K534" s="57" t="n">
        <v>46121</v>
      </c>
      <c r="L534" s="58" t="n">
        <v>0.46875</v>
      </c>
      <c r="M534" s="57" t="n">
        <v>46218</v>
      </c>
      <c r="N534" s="54">
        <f>IF(AND(G534&gt;0,TODAY()&gt;M534),TODAY()-M534,0)</f>
        <v/>
      </c>
      <c r="O534" s="54">
        <f>IF(G534&lt;=0,"Paid",IF(N534&gt;0,"Overdue",IF(F534&gt;0,"Partial","Pending")))</f>
        <v/>
      </c>
      <c r="P534" s="54">
        <f>N534&gt;0</f>
        <v/>
      </c>
      <c r="Q534" s="60">
        <f>IF(P534,500,0)</f>
        <v/>
      </c>
      <c r="R534" s="60">
        <f>G534+Q534</f>
        <v/>
      </c>
      <c r="S534" s="61" t="n">
        <v>46244.65625</v>
      </c>
    </row>
    <row r="535" ht="15" customHeight="1" s="39">
      <c r="A535" s="54" t="inlineStr">
        <is>
          <t>STU0534</t>
        </is>
      </c>
      <c r="B535" s="55">
        <f>VLOOKUP(A535,Marks!$A$2:$B$1001,2,FALSE())</f>
        <v/>
      </c>
      <c r="C535" s="54">
        <f>VLOOKUP(A535,Marks!$A$2:$C$1001,3,FALSE())</f>
        <v/>
      </c>
      <c r="D535" s="54">
        <f>VLOOKUP(A535,Marks!$A$2:$D$1001,4,FALSE())</f>
        <v/>
      </c>
      <c r="E535" s="60" t="n">
        <v>15000</v>
      </c>
      <c r="F535" s="60" t="n">
        <v>3800</v>
      </c>
      <c r="G535" s="60">
        <f>E535-F535</f>
        <v/>
      </c>
      <c r="H535" s="59" t="n">
        <v>0.15</v>
      </c>
      <c r="I535" s="54">
        <f>H535&gt;=0.2</f>
        <v/>
      </c>
      <c r="J535" s="54" t="inlineStr">
        <is>
          <t>Cash</t>
        </is>
      </c>
      <c r="K535" s="57" t="n">
        <v>46171</v>
      </c>
      <c r="L535" s="58" t="n">
        <v>0.6875</v>
      </c>
      <c r="M535" s="57" t="n">
        <v>46218</v>
      </c>
      <c r="N535" s="54">
        <f>IF(AND(G535&gt;0,TODAY()&gt;M535),TODAY()-M535,0)</f>
        <v/>
      </c>
      <c r="O535" s="54">
        <f>IF(G535&lt;=0,"Paid",IF(N535&gt;0,"Overdue",IF(F535&gt;0,"Partial","Pending")))</f>
        <v/>
      </c>
      <c r="P535" s="54">
        <f>N535&gt;0</f>
        <v/>
      </c>
      <c r="Q535" s="60">
        <f>IF(P535,500,0)</f>
        <v/>
      </c>
      <c r="R535" s="60">
        <f>G535+Q535</f>
        <v/>
      </c>
      <c r="S535" s="61" t="n">
        <v>46238.45833333334</v>
      </c>
    </row>
    <row r="536" ht="15" customHeight="1" s="39">
      <c r="A536" s="54" t="inlineStr">
        <is>
          <t>STU0535</t>
        </is>
      </c>
      <c r="B536" s="55">
        <f>VLOOKUP(A536,Marks!$A$2:$B$1001,2,FALSE())</f>
        <v/>
      </c>
      <c r="C536" s="54">
        <f>VLOOKUP(A536,Marks!$A$2:$C$1001,3,FALSE())</f>
        <v/>
      </c>
      <c r="D536" s="54">
        <f>VLOOKUP(A536,Marks!$A$2:$D$1001,4,FALSE())</f>
        <v/>
      </c>
      <c r="E536" s="60" t="n">
        <v>19500</v>
      </c>
      <c r="F536" s="60" t="n">
        <v>0</v>
      </c>
      <c r="G536" s="60">
        <f>E536-F536</f>
        <v/>
      </c>
      <c r="H536" s="59" t="n">
        <v>0.05</v>
      </c>
      <c r="I536" s="54">
        <f>H536&gt;=0.2</f>
        <v/>
      </c>
      <c r="J536" s="54" t="inlineStr">
        <is>
          <t>Cheque</t>
        </is>
      </c>
      <c r="K536" s="57" t="n"/>
      <c r="L536" s="58" t="n"/>
      <c r="M536" s="57" t="n">
        <v>46310</v>
      </c>
      <c r="N536" s="54">
        <f>IF(AND(G536&gt;0,TODAY()&gt;M536),TODAY()-M536,0)</f>
        <v/>
      </c>
      <c r="O536" s="54">
        <f>IF(G536&lt;=0,"Paid",IF(N536&gt;0,"Overdue",IF(F536&gt;0,"Partial","Pending")))</f>
        <v/>
      </c>
      <c r="P536" s="54">
        <f>N536&gt;0</f>
        <v/>
      </c>
      <c r="Q536" s="60">
        <f>IF(P536,500,0)</f>
        <v/>
      </c>
      <c r="R536" s="60">
        <f>G536+Q536</f>
        <v/>
      </c>
      <c r="S536" s="61" t="n">
        <v>46257.76041666666</v>
      </c>
    </row>
    <row r="537" ht="15" customHeight="1" s="39">
      <c r="A537" s="54" t="inlineStr">
        <is>
          <t>STU0536</t>
        </is>
      </c>
      <c r="B537" s="55">
        <f>VLOOKUP(A537,Marks!$A$2:$B$1001,2,FALSE())</f>
        <v/>
      </c>
      <c r="C537" s="54">
        <f>VLOOKUP(A537,Marks!$A$2:$C$1001,3,FALSE())</f>
        <v/>
      </c>
      <c r="D537" s="54">
        <f>VLOOKUP(A537,Marks!$A$2:$D$1001,4,FALSE())</f>
        <v/>
      </c>
      <c r="E537" s="60" t="n">
        <v>32000</v>
      </c>
      <c r="F537" s="60" t="n">
        <v>16000</v>
      </c>
      <c r="G537" s="60">
        <f>E537-F537</f>
        <v/>
      </c>
      <c r="H537" s="59" t="n">
        <v>0</v>
      </c>
      <c r="I537" s="54">
        <f>H537&gt;=0.2</f>
        <v/>
      </c>
      <c r="J537" s="54" t="inlineStr">
        <is>
          <t>Cash</t>
        </is>
      </c>
      <c r="K537" s="57" t="n">
        <v>46251</v>
      </c>
      <c r="L537" s="58" t="n">
        <v>0.53125</v>
      </c>
      <c r="M537" s="57" t="n">
        <v>46218</v>
      </c>
      <c r="N537" s="54">
        <f>IF(AND(G537&gt;0,TODAY()&gt;M537),TODAY()-M537,0)</f>
        <v/>
      </c>
      <c r="O537" s="54">
        <f>IF(G537&lt;=0,"Paid",IF(N537&gt;0,"Overdue",IF(F537&gt;0,"Partial","Pending")))</f>
        <v/>
      </c>
      <c r="P537" s="54">
        <f>N537&gt;0</f>
        <v/>
      </c>
      <c r="Q537" s="60">
        <f>IF(P537,500,0)</f>
        <v/>
      </c>
      <c r="R537" s="60">
        <f>G537+Q537</f>
        <v/>
      </c>
      <c r="S537" s="61" t="n">
        <v>46239.53125</v>
      </c>
    </row>
    <row r="538" ht="15" customHeight="1" s="39">
      <c r="A538" s="54" t="inlineStr">
        <is>
          <t>STU0537</t>
        </is>
      </c>
      <c r="B538" s="55">
        <f>VLOOKUP(A538,Marks!$A$2:$B$1001,2,FALSE())</f>
        <v/>
      </c>
      <c r="C538" s="54">
        <f>VLOOKUP(A538,Marks!$A$2:$C$1001,3,FALSE())</f>
        <v/>
      </c>
      <c r="D538" s="54">
        <f>VLOOKUP(A538,Marks!$A$2:$D$1001,4,FALSE())</f>
        <v/>
      </c>
      <c r="E538" s="60" t="n">
        <v>33000</v>
      </c>
      <c r="F538" s="60" t="n">
        <v>33000</v>
      </c>
      <c r="G538" s="60">
        <f>E538-F538</f>
        <v/>
      </c>
      <c r="H538" s="59" t="n">
        <v>0.05</v>
      </c>
      <c r="I538" s="54">
        <f>H538&gt;=0.2</f>
        <v/>
      </c>
      <c r="J538" s="54" t="inlineStr">
        <is>
          <t>Credit Card</t>
        </is>
      </c>
      <c r="K538" s="57" t="n">
        <v>46152</v>
      </c>
      <c r="L538" s="58" t="n">
        <v>0.6354166666666666</v>
      </c>
      <c r="M538" s="57" t="n">
        <v>46402</v>
      </c>
      <c r="N538" s="54">
        <f>IF(AND(G538&gt;0,TODAY()&gt;M538),TODAY()-M538,0)</f>
        <v/>
      </c>
      <c r="O538" s="54">
        <f>IF(G538&lt;=0,"Paid",IF(N538&gt;0,"Overdue",IF(F538&gt;0,"Partial","Pending")))</f>
        <v/>
      </c>
      <c r="P538" s="54">
        <f>N538&gt;0</f>
        <v/>
      </c>
      <c r="Q538" s="60">
        <f>IF(P538,500,0)</f>
        <v/>
      </c>
      <c r="R538" s="60">
        <f>G538+Q538</f>
        <v/>
      </c>
      <c r="S538" s="61" t="n"/>
    </row>
    <row r="539" ht="15" customHeight="1" s="39">
      <c r="A539" s="54" t="inlineStr">
        <is>
          <t>STU0538</t>
        </is>
      </c>
      <c r="B539" s="55">
        <f>VLOOKUP(A539,Marks!$A$2:$B$1001,2,FALSE())</f>
        <v/>
      </c>
      <c r="C539" s="54">
        <f>VLOOKUP(A539,Marks!$A$2:$C$1001,3,FALSE())</f>
        <v/>
      </c>
      <c r="D539" s="54">
        <f>VLOOKUP(A539,Marks!$A$2:$D$1001,4,FALSE())</f>
        <v/>
      </c>
      <c r="E539" s="60" t="n">
        <v>35500</v>
      </c>
      <c r="F539" s="60" t="n">
        <v>35500</v>
      </c>
      <c r="G539" s="60">
        <f>E539-F539</f>
        <v/>
      </c>
      <c r="H539" s="59" t="n">
        <v>0.2</v>
      </c>
      <c r="I539" s="54">
        <f>H539&gt;=0.2</f>
        <v/>
      </c>
      <c r="J539" s="54" t="inlineStr">
        <is>
          <t>Debit Card</t>
        </is>
      </c>
      <c r="K539" s="57" t="n">
        <v>46131</v>
      </c>
      <c r="L539" s="58" t="n">
        <v>0.625</v>
      </c>
      <c r="M539" s="57" t="n">
        <v>46127</v>
      </c>
      <c r="N539" s="54">
        <f>IF(AND(G539&gt;0,TODAY()&gt;M539),TODAY()-M539,0)</f>
        <v/>
      </c>
      <c r="O539" s="54">
        <f>IF(G539&lt;=0,"Paid",IF(N539&gt;0,"Overdue",IF(F539&gt;0,"Partial","Pending")))</f>
        <v/>
      </c>
      <c r="P539" s="54">
        <f>N539&gt;0</f>
        <v/>
      </c>
      <c r="Q539" s="60">
        <f>IF(P539,500,0)</f>
        <v/>
      </c>
      <c r="R539" s="60">
        <f>G539+Q539</f>
        <v/>
      </c>
      <c r="S539" s="61" t="n"/>
    </row>
    <row r="540" ht="15" customHeight="1" s="39">
      <c r="A540" s="54" t="inlineStr">
        <is>
          <t>STU0539</t>
        </is>
      </c>
      <c r="B540" s="55">
        <f>VLOOKUP(A540,Marks!$A$2:$B$1001,2,FALSE())</f>
        <v/>
      </c>
      <c r="C540" s="54">
        <f>VLOOKUP(A540,Marks!$A$2:$C$1001,3,FALSE())</f>
        <v/>
      </c>
      <c r="D540" s="54">
        <f>VLOOKUP(A540,Marks!$A$2:$D$1001,4,FALSE())</f>
        <v/>
      </c>
      <c r="E540" s="60" t="n">
        <v>18500</v>
      </c>
      <c r="F540" s="60" t="n">
        <v>4600</v>
      </c>
      <c r="G540" s="60">
        <f>E540-F540</f>
        <v/>
      </c>
      <c r="H540" s="59" t="n">
        <v>0</v>
      </c>
      <c r="I540" s="54">
        <f>H540&gt;=0.2</f>
        <v/>
      </c>
      <c r="J540" s="54" t="inlineStr">
        <is>
          <t>UPI</t>
        </is>
      </c>
      <c r="K540" s="57" t="n">
        <v>46209</v>
      </c>
      <c r="L540" s="58" t="n">
        <v>0.5625</v>
      </c>
      <c r="M540" s="57" t="n">
        <v>46218</v>
      </c>
      <c r="N540" s="54">
        <f>IF(AND(G540&gt;0,TODAY()&gt;M540),TODAY()-M540,0)</f>
        <v/>
      </c>
      <c r="O540" s="54">
        <f>IF(G540&lt;=0,"Paid",IF(N540&gt;0,"Overdue",IF(F540&gt;0,"Partial","Pending")))</f>
        <v/>
      </c>
      <c r="P540" s="54">
        <f>N540&gt;0</f>
        <v/>
      </c>
      <c r="Q540" s="60">
        <f>IF(P540,500,0)</f>
        <v/>
      </c>
      <c r="R540" s="60">
        <f>G540+Q540</f>
        <v/>
      </c>
      <c r="S540" s="61" t="n">
        <v>46266.70833333334</v>
      </c>
    </row>
    <row r="541" ht="15" customHeight="1" s="39">
      <c r="A541" s="54" t="inlineStr">
        <is>
          <t>STU0540</t>
        </is>
      </c>
      <c r="B541" s="55">
        <f>VLOOKUP(A541,Marks!$A$2:$B$1001,2,FALSE())</f>
        <v/>
      </c>
      <c r="C541" s="54">
        <f>VLOOKUP(A541,Marks!$A$2:$C$1001,3,FALSE())</f>
        <v/>
      </c>
      <c r="D541" s="54">
        <f>VLOOKUP(A541,Marks!$A$2:$D$1001,4,FALSE())</f>
        <v/>
      </c>
      <c r="E541" s="60" t="n">
        <v>35000</v>
      </c>
      <c r="F541" s="60" t="n">
        <v>8800</v>
      </c>
      <c r="G541" s="60">
        <f>E541-F541</f>
        <v/>
      </c>
      <c r="H541" s="59" t="n">
        <v>0.25</v>
      </c>
      <c r="I541" s="54">
        <f>H541&gt;=0.2</f>
        <v/>
      </c>
      <c r="J541" s="54" t="inlineStr">
        <is>
          <t>UPI</t>
        </is>
      </c>
      <c r="K541" s="57" t="n">
        <v>46159</v>
      </c>
      <c r="L541" s="58" t="n">
        <v>0.6145833333333334</v>
      </c>
      <c r="M541" s="57" t="n">
        <v>46310</v>
      </c>
      <c r="N541" s="54">
        <f>IF(AND(G541&gt;0,TODAY()&gt;M541),TODAY()-M541,0)</f>
        <v/>
      </c>
      <c r="O541" s="54">
        <f>IF(G541&lt;=0,"Paid",IF(N541&gt;0,"Overdue",IF(F541&gt;0,"Partial","Pending")))</f>
        <v/>
      </c>
      <c r="P541" s="54">
        <f>N541&gt;0</f>
        <v/>
      </c>
      <c r="Q541" s="60">
        <f>IF(P541,500,0)</f>
        <v/>
      </c>
      <c r="R541" s="60">
        <f>G541+Q541</f>
        <v/>
      </c>
      <c r="S541" s="61" t="n">
        <v>46260.45833333334</v>
      </c>
    </row>
    <row r="542" ht="15" customHeight="1" s="39">
      <c r="A542" s="54" t="inlineStr">
        <is>
          <t>STU0541</t>
        </is>
      </c>
      <c r="B542" s="55">
        <f>VLOOKUP(A542,Marks!$A$2:$B$1001,2,FALSE())</f>
        <v/>
      </c>
      <c r="C542" s="54">
        <f>VLOOKUP(A542,Marks!$A$2:$C$1001,3,FALSE())</f>
        <v/>
      </c>
      <c r="D542" s="54">
        <f>VLOOKUP(A542,Marks!$A$2:$D$1001,4,FALSE())</f>
        <v/>
      </c>
      <c r="E542" s="60" t="n">
        <v>35500</v>
      </c>
      <c r="F542" s="60" t="n">
        <v>17800</v>
      </c>
      <c r="G542" s="60">
        <f>E542-F542</f>
        <v/>
      </c>
      <c r="H542" s="59" t="n">
        <v>0.2</v>
      </c>
      <c r="I542" s="54">
        <f>H542&gt;=0.2</f>
        <v/>
      </c>
      <c r="J542" s="54" t="inlineStr">
        <is>
          <t>Cheque</t>
        </is>
      </c>
      <c r="K542" s="57" t="n">
        <v>46151</v>
      </c>
      <c r="L542" s="58" t="n">
        <v>0.7291666666666666</v>
      </c>
      <c r="M542" s="57" t="n">
        <v>46127</v>
      </c>
      <c r="N542" s="54">
        <f>IF(AND(G542&gt;0,TODAY()&gt;M542),TODAY()-M542,0)</f>
        <v/>
      </c>
      <c r="O542" s="54">
        <f>IF(G542&lt;=0,"Paid",IF(N542&gt;0,"Overdue",IF(F542&gt;0,"Partial","Pending")))</f>
        <v/>
      </c>
      <c r="P542" s="54">
        <f>N542&gt;0</f>
        <v/>
      </c>
      <c r="Q542" s="60">
        <f>IF(P542,500,0)</f>
        <v/>
      </c>
      <c r="R542" s="60">
        <f>G542+Q542</f>
        <v/>
      </c>
      <c r="S542" s="61" t="n">
        <v>46238.76041666666</v>
      </c>
    </row>
    <row r="543" ht="15" customHeight="1" s="39">
      <c r="A543" s="54" t="inlineStr">
        <is>
          <t>STU0542</t>
        </is>
      </c>
      <c r="B543" s="55">
        <f>VLOOKUP(A543,Marks!$A$2:$B$1001,2,FALSE())</f>
        <v/>
      </c>
      <c r="C543" s="54">
        <f>VLOOKUP(A543,Marks!$A$2:$C$1001,3,FALSE())</f>
        <v/>
      </c>
      <c r="D543" s="54">
        <f>VLOOKUP(A543,Marks!$A$2:$D$1001,4,FALSE())</f>
        <v/>
      </c>
      <c r="E543" s="60" t="n">
        <v>19500</v>
      </c>
      <c r="F543" s="60" t="n">
        <v>19500</v>
      </c>
      <c r="G543" s="60">
        <f>E543-F543</f>
        <v/>
      </c>
      <c r="H543" s="59" t="n">
        <v>0</v>
      </c>
      <c r="I543" s="54">
        <f>H543&gt;=0.2</f>
        <v/>
      </c>
      <c r="J543" s="54" t="inlineStr">
        <is>
          <t>Cash</t>
        </is>
      </c>
      <c r="K543" s="57" t="n">
        <v>46158</v>
      </c>
      <c r="L543" s="58" t="n">
        <v>0.4166666666666667</v>
      </c>
      <c r="M543" s="57" t="n">
        <v>46127</v>
      </c>
      <c r="N543" s="54">
        <f>IF(AND(G543&gt;0,TODAY()&gt;M543),TODAY()-M543,0)</f>
        <v/>
      </c>
      <c r="O543" s="54">
        <f>IF(G543&lt;=0,"Paid",IF(N543&gt;0,"Overdue",IF(F543&gt;0,"Partial","Pending")))</f>
        <v/>
      </c>
      <c r="P543" s="54">
        <f>N543&gt;0</f>
        <v/>
      </c>
      <c r="Q543" s="60">
        <f>IF(P543,500,0)</f>
        <v/>
      </c>
      <c r="R543" s="60">
        <f>G543+Q543</f>
        <v/>
      </c>
      <c r="S543" s="61" t="n"/>
    </row>
    <row r="544" ht="15" customHeight="1" s="39">
      <c r="A544" s="54" t="inlineStr">
        <is>
          <t>STU0543</t>
        </is>
      </c>
      <c r="B544" s="55">
        <f>VLOOKUP(A544,Marks!$A$2:$B$1001,2,FALSE())</f>
        <v/>
      </c>
      <c r="C544" s="54">
        <f>VLOOKUP(A544,Marks!$A$2:$C$1001,3,FALSE())</f>
        <v/>
      </c>
      <c r="D544" s="54">
        <f>VLOOKUP(A544,Marks!$A$2:$D$1001,4,FALSE())</f>
        <v/>
      </c>
      <c r="E544" s="60" t="n">
        <v>29000</v>
      </c>
      <c r="F544" s="60" t="n">
        <v>29000</v>
      </c>
      <c r="G544" s="60">
        <f>E544-F544</f>
        <v/>
      </c>
      <c r="H544" s="59" t="n">
        <v>0.25</v>
      </c>
      <c r="I544" s="54">
        <f>H544&gt;=0.2</f>
        <v/>
      </c>
      <c r="J544" s="54" t="inlineStr">
        <is>
          <t>UPI</t>
        </is>
      </c>
      <c r="K544" s="57" t="n">
        <v>46175</v>
      </c>
      <c r="L544" s="58" t="n">
        <v>0.5625</v>
      </c>
      <c r="M544" s="57" t="n">
        <v>46402</v>
      </c>
      <c r="N544" s="54">
        <f>IF(AND(G544&gt;0,TODAY()&gt;M544),TODAY()-M544,0)</f>
        <v/>
      </c>
      <c r="O544" s="54">
        <f>IF(G544&lt;=0,"Paid",IF(N544&gt;0,"Overdue",IF(F544&gt;0,"Partial","Pending")))</f>
        <v/>
      </c>
      <c r="P544" s="54">
        <f>N544&gt;0</f>
        <v/>
      </c>
      <c r="Q544" s="60">
        <f>IF(P544,500,0)</f>
        <v/>
      </c>
      <c r="R544" s="60">
        <f>G544+Q544</f>
        <v/>
      </c>
      <c r="S544" s="61" t="n"/>
    </row>
    <row r="545" ht="15" customHeight="1" s="39">
      <c r="A545" s="54" t="inlineStr">
        <is>
          <t>STU0544</t>
        </is>
      </c>
      <c r="B545" s="55">
        <f>VLOOKUP(A545,Marks!$A$2:$B$1001,2,FALSE())</f>
        <v/>
      </c>
      <c r="C545" s="54">
        <f>VLOOKUP(A545,Marks!$A$2:$C$1001,3,FALSE())</f>
        <v/>
      </c>
      <c r="D545" s="54">
        <f>VLOOKUP(A545,Marks!$A$2:$D$1001,4,FALSE())</f>
        <v/>
      </c>
      <c r="E545" s="60" t="n">
        <v>21500</v>
      </c>
      <c r="F545" s="60" t="n">
        <v>21500</v>
      </c>
      <c r="G545" s="60">
        <f>E545-F545</f>
        <v/>
      </c>
      <c r="H545" s="59" t="n">
        <v>0</v>
      </c>
      <c r="I545" s="54">
        <f>H545&gt;=0.2</f>
        <v/>
      </c>
      <c r="J545" s="54" t="inlineStr">
        <is>
          <t>Cash</t>
        </is>
      </c>
      <c r="K545" s="57" t="n">
        <v>46227</v>
      </c>
      <c r="L545" s="58" t="n">
        <v>0.4479166666666667</v>
      </c>
      <c r="M545" s="57" t="n">
        <v>46402</v>
      </c>
      <c r="N545" s="54">
        <f>IF(AND(G545&gt;0,TODAY()&gt;M545),TODAY()-M545,0)</f>
        <v/>
      </c>
      <c r="O545" s="54">
        <f>IF(G545&lt;=0,"Paid",IF(N545&gt;0,"Overdue",IF(F545&gt;0,"Partial","Pending")))</f>
        <v/>
      </c>
      <c r="P545" s="54">
        <f>N545&gt;0</f>
        <v/>
      </c>
      <c r="Q545" s="60">
        <f>IF(P545,500,0)</f>
        <v/>
      </c>
      <c r="R545" s="60">
        <f>G545+Q545</f>
        <v/>
      </c>
      <c r="S545" s="61" t="n"/>
    </row>
    <row r="546" ht="15" customHeight="1" s="39">
      <c r="A546" s="54" t="inlineStr">
        <is>
          <t>STU0545</t>
        </is>
      </c>
      <c r="B546" s="55">
        <f>VLOOKUP(A546,Marks!$A$2:$B$1001,2,FALSE())</f>
        <v/>
      </c>
      <c r="C546" s="54">
        <f>VLOOKUP(A546,Marks!$A$2:$C$1001,3,FALSE())</f>
        <v/>
      </c>
      <c r="D546" s="54">
        <f>VLOOKUP(A546,Marks!$A$2:$D$1001,4,FALSE())</f>
        <v/>
      </c>
      <c r="E546" s="60" t="n">
        <v>30000</v>
      </c>
      <c r="F546" s="60" t="n">
        <v>30000</v>
      </c>
      <c r="G546" s="60">
        <f>E546-F546</f>
        <v/>
      </c>
      <c r="H546" s="59" t="n">
        <v>0</v>
      </c>
      <c r="I546" s="54">
        <f>H546&gt;=0.2</f>
        <v/>
      </c>
      <c r="J546" s="54" t="inlineStr">
        <is>
          <t>Online Transfer</t>
        </is>
      </c>
      <c r="K546" s="57" t="n">
        <v>46248</v>
      </c>
      <c r="L546" s="58" t="n">
        <v>0.4583333333333333</v>
      </c>
      <c r="M546" s="57" t="n">
        <v>46218</v>
      </c>
      <c r="N546" s="54">
        <f>IF(AND(G546&gt;0,TODAY()&gt;M546),TODAY()-M546,0)</f>
        <v/>
      </c>
      <c r="O546" s="54">
        <f>IF(G546&lt;=0,"Paid",IF(N546&gt;0,"Overdue",IF(F546&gt;0,"Partial","Pending")))</f>
        <v/>
      </c>
      <c r="P546" s="54">
        <f>N546&gt;0</f>
        <v/>
      </c>
      <c r="Q546" s="60">
        <f>IF(P546,500,0)</f>
        <v/>
      </c>
      <c r="R546" s="60">
        <f>G546+Q546</f>
        <v/>
      </c>
      <c r="S546" s="61" t="n"/>
    </row>
    <row r="547" ht="15" customHeight="1" s="39">
      <c r="A547" s="54" t="inlineStr">
        <is>
          <t>STU0546</t>
        </is>
      </c>
      <c r="B547" s="55">
        <f>VLOOKUP(A547,Marks!$A$2:$B$1001,2,FALSE())</f>
        <v/>
      </c>
      <c r="C547" s="54">
        <f>VLOOKUP(A547,Marks!$A$2:$C$1001,3,FALSE())</f>
        <v/>
      </c>
      <c r="D547" s="54">
        <f>VLOOKUP(A547,Marks!$A$2:$D$1001,4,FALSE())</f>
        <v/>
      </c>
      <c r="E547" s="60" t="n">
        <v>32000</v>
      </c>
      <c r="F547" s="60" t="n">
        <v>32000</v>
      </c>
      <c r="G547" s="60">
        <f>E547-F547</f>
        <v/>
      </c>
      <c r="H547" s="59" t="n">
        <v>0.2</v>
      </c>
      <c r="I547" s="54">
        <f>H547&gt;=0.2</f>
        <v/>
      </c>
      <c r="J547" s="54" t="inlineStr">
        <is>
          <t>Cheque</t>
        </is>
      </c>
      <c r="K547" s="57" t="n">
        <v>46229</v>
      </c>
      <c r="L547" s="58" t="n">
        <v>0.3854166666666667</v>
      </c>
      <c r="M547" s="57" t="n">
        <v>46402</v>
      </c>
      <c r="N547" s="54">
        <f>IF(AND(G547&gt;0,TODAY()&gt;M547),TODAY()-M547,0)</f>
        <v/>
      </c>
      <c r="O547" s="54">
        <f>IF(G547&lt;=0,"Paid",IF(N547&gt;0,"Overdue",IF(F547&gt;0,"Partial","Pending")))</f>
        <v/>
      </c>
      <c r="P547" s="54">
        <f>N547&gt;0</f>
        <v/>
      </c>
      <c r="Q547" s="60">
        <f>IF(P547,500,0)</f>
        <v/>
      </c>
      <c r="R547" s="60">
        <f>G547+Q547</f>
        <v/>
      </c>
      <c r="S547" s="61" t="n"/>
    </row>
    <row r="548" ht="15" customHeight="1" s="39">
      <c r="A548" s="54" t="inlineStr">
        <is>
          <t>STU0547</t>
        </is>
      </c>
      <c r="B548" s="55">
        <f>VLOOKUP(A548,Marks!$A$2:$B$1001,2,FALSE())</f>
        <v/>
      </c>
      <c r="C548" s="54">
        <f>VLOOKUP(A548,Marks!$A$2:$C$1001,3,FALSE())</f>
        <v/>
      </c>
      <c r="D548" s="54">
        <f>VLOOKUP(A548,Marks!$A$2:$D$1001,4,FALSE())</f>
        <v/>
      </c>
      <c r="E548" s="60" t="n">
        <v>40500</v>
      </c>
      <c r="F548" s="60" t="n">
        <v>30400</v>
      </c>
      <c r="G548" s="60">
        <f>E548-F548</f>
        <v/>
      </c>
      <c r="H548" s="59" t="n">
        <v>0.15</v>
      </c>
      <c r="I548" s="54">
        <f>H548&gt;=0.2</f>
        <v/>
      </c>
      <c r="J548" s="54" t="inlineStr">
        <is>
          <t>Credit Card</t>
        </is>
      </c>
      <c r="K548" s="57" t="n">
        <v>46114</v>
      </c>
      <c r="L548" s="58" t="n">
        <v>0.6666666666666666</v>
      </c>
      <c r="M548" s="57" t="n">
        <v>46218</v>
      </c>
      <c r="N548" s="54">
        <f>IF(AND(G548&gt;0,TODAY()&gt;M548),TODAY()-M548,0)</f>
        <v/>
      </c>
      <c r="O548" s="54">
        <f>IF(G548&lt;=0,"Paid",IF(N548&gt;0,"Overdue",IF(F548&gt;0,"Partial","Pending")))</f>
        <v/>
      </c>
      <c r="P548" s="54">
        <f>N548&gt;0</f>
        <v/>
      </c>
      <c r="Q548" s="60">
        <f>IF(P548,500,0)</f>
        <v/>
      </c>
      <c r="R548" s="60">
        <f>G548+Q548</f>
        <v/>
      </c>
      <c r="S548" s="61" t="n">
        <v>46266.65625</v>
      </c>
    </row>
    <row r="549" ht="15" customHeight="1" s="39">
      <c r="A549" s="54" t="inlineStr">
        <is>
          <t>STU0548</t>
        </is>
      </c>
      <c r="B549" s="55">
        <f>VLOOKUP(A549,Marks!$A$2:$B$1001,2,FALSE())</f>
        <v/>
      </c>
      <c r="C549" s="54">
        <f>VLOOKUP(A549,Marks!$A$2:$C$1001,3,FALSE())</f>
        <v/>
      </c>
      <c r="D549" s="54">
        <f>VLOOKUP(A549,Marks!$A$2:$D$1001,4,FALSE())</f>
        <v/>
      </c>
      <c r="E549" s="60" t="n">
        <v>40500</v>
      </c>
      <c r="F549" s="60" t="n">
        <v>40500</v>
      </c>
      <c r="G549" s="60">
        <f>E549-F549</f>
        <v/>
      </c>
      <c r="H549" s="59" t="n">
        <v>0</v>
      </c>
      <c r="I549" s="54">
        <f>H549&gt;=0.2</f>
        <v/>
      </c>
      <c r="J549" s="54" t="inlineStr">
        <is>
          <t>Cheque</t>
        </is>
      </c>
      <c r="K549" s="57" t="n">
        <v>46227</v>
      </c>
      <c r="L549" s="58" t="n">
        <v>0.4791666666666667</v>
      </c>
      <c r="M549" s="57" t="n">
        <v>46310</v>
      </c>
      <c r="N549" s="54">
        <f>IF(AND(G549&gt;0,TODAY()&gt;M549),TODAY()-M549,0)</f>
        <v/>
      </c>
      <c r="O549" s="54">
        <f>IF(G549&lt;=0,"Paid",IF(N549&gt;0,"Overdue",IF(F549&gt;0,"Partial","Pending")))</f>
        <v/>
      </c>
      <c r="P549" s="54">
        <f>N549&gt;0</f>
        <v/>
      </c>
      <c r="Q549" s="60">
        <f>IF(P549,500,0)</f>
        <v/>
      </c>
      <c r="R549" s="60">
        <f>G549+Q549</f>
        <v/>
      </c>
      <c r="S549" s="61" t="n"/>
    </row>
    <row r="550" ht="15" customHeight="1" s="39">
      <c r="A550" s="54" t="inlineStr">
        <is>
          <t>STU0549</t>
        </is>
      </c>
      <c r="B550" s="55">
        <f>VLOOKUP(A550,Marks!$A$2:$B$1001,2,FALSE())</f>
        <v/>
      </c>
      <c r="C550" s="54">
        <f>VLOOKUP(A550,Marks!$A$2:$C$1001,3,FALSE())</f>
        <v/>
      </c>
      <c r="D550" s="54">
        <f>VLOOKUP(A550,Marks!$A$2:$D$1001,4,FALSE())</f>
        <v/>
      </c>
      <c r="E550" s="60" t="n">
        <v>39500</v>
      </c>
      <c r="F550" s="60" t="n">
        <v>39500</v>
      </c>
      <c r="G550" s="60">
        <f>E550-F550</f>
        <v/>
      </c>
      <c r="H550" s="59" t="n">
        <v>0.25</v>
      </c>
      <c r="I550" s="54">
        <f>H550&gt;=0.2</f>
        <v/>
      </c>
      <c r="J550" s="54" t="inlineStr">
        <is>
          <t>Online Transfer</t>
        </is>
      </c>
      <c r="K550" s="57" t="n">
        <v>46178</v>
      </c>
      <c r="L550" s="58" t="n">
        <v>0.6875</v>
      </c>
      <c r="M550" s="57" t="n">
        <v>46402</v>
      </c>
      <c r="N550" s="54">
        <f>IF(AND(G550&gt;0,TODAY()&gt;M550),TODAY()-M550,0)</f>
        <v/>
      </c>
      <c r="O550" s="54">
        <f>IF(G550&lt;=0,"Paid",IF(N550&gt;0,"Overdue",IF(F550&gt;0,"Partial","Pending")))</f>
        <v/>
      </c>
      <c r="P550" s="54">
        <f>N550&gt;0</f>
        <v/>
      </c>
      <c r="Q550" s="60">
        <f>IF(P550,500,0)</f>
        <v/>
      </c>
      <c r="R550" s="60">
        <f>G550+Q550</f>
        <v/>
      </c>
      <c r="S550" s="61" t="n"/>
    </row>
    <row r="551" ht="15" customHeight="1" s="39">
      <c r="A551" s="54" t="inlineStr">
        <is>
          <t>STU0550</t>
        </is>
      </c>
      <c r="B551" s="55">
        <f>VLOOKUP(A551,Marks!$A$2:$B$1001,2,FALSE())</f>
        <v/>
      </c>
      <c r="C551" s="54">
        <f>VLOOKUP(A551,Marks!$A$2:$C$1001,3,FALSE())</f>
        <v/>
      </c>
      <c r="D551" s="54">
        <f>VLOOKUP(A551,Marks!$A$2:$D$1001,4,FALSE())</f>
        <v/>
      </c>
      <c r="E551" s="60" t="n">
        <v>38500</v>
      </c>
      <c r="F551" s="60" t="n">
        <v>38500</v>
      </c>
      <c r="G551" s="60">
        <f>E551-F551</f>
        <v/>
      </c>
      <c r="H551" s="59" t="n">
        <v>0</v>
      </c>
      <c r="I551" s="54">
        <f>H551&gt;=0.2</f>
        <v/>
      </c>
      <c r="J551" s="54" t="inlineStr">
        <is>
          <t>Cheque</t>
        </is>
      </c>
      <c r="K551" s="57" t="n">
        <v>46148</v>
      </c>
      <c r="L551" s="58" t="n">
        <v>0.625</v>
      </c>
      <c r="M551" s="57" t="n">
        <v>46402</v>
      </c>
      <c r="N551" s="54">
        <f>IF(AND(G551&gt;0,TODAY()&gt;M551),TODAY()-M551,0)</f>
        <v/>
      </c>
      <c r="O551" s="54">
        <f>IF(G551&lt;=0,"Paid",IF(N551&gt;0,"Overdue",IF(F551&gt;0,"Partial","Pending")))</f>
        <v/>
      </c>
      <c r="P551" s="54">
        <f>N551&gt;0</f>
        <v/>
      </c>
      <c r="Q551" s="60">
        <f>IF(P551,500,0)</f>
        <v/>
      </c>
      <c r="R551" s="60">
        <f>G551+Q551</f>
        <v/>
      </c>
      <c r="S551" s="61" t="n"/>
    </row>
    <row r="552" ht="15" customHeight="1" s="39">
      <c r="A552" s="54" t="inlineStr">
        <is>
          <t>STU0551</t>
        </is>
      </c>
      <c r="B552" s="55">
        <f>VLOOKUP(A552,Marks!$A$2:$B$1001,2,FALSE())</f>
        <v/>
      </c>
      <c r="C552" s="54">
        <f>VLOOKUP(A552,Marks!$A$2:$C$1001,3,FALSE())</f>
        <v/>
      </c>
      <c r="D552" s="54">
        <f>VLOOKUP(A552,Marks!$A$2:$D$1001,4,FALSE())</f>
        <v/>
      </c>
      <c r="E552" s="60" t="n">
        <v>17000</v>
      </c>
      <c r="F552" s="60" t="n">
        <v>0</v>
      </c>
      <c r="G552" s="60">
        <f>E552-F552</f>
        <v/>
      </c>
      <c r="H552" s="59" t="n">
        <v>0</v>
      </c>
      <c r="I552" s="54">
        <f>H552&gt;=0.2</f>
        <v/>
      </c>
      <c r="J552" s="54" t="inlineStr">
        <is>
          <t>UPI</t>
        </is>
      </c>
      <c r="K552" s="57" t="n"/>
      <c r="L552" s="58" t="n"/>
      <c r="M552" s="57" t="n">
        <v>46310</v>
      </c>
      <c r="N552" s="54">
        <f>IF(AND(G552&gt;0,TODAY()&gt;M552),TODAY()-M552,0)</f>
        <v/>
      </c>
      <c r="O552" s="54">
        <f>IF(G552&lt;=0,"Paid",IF(N552&gt;0,"Overdue",IF(F552&gt;0,"Partial","Pending")))</f>
        <v/>
      </c>
      <c r="P552" s="54">
        <f>N552&gt;0</f>
        <v/>
      </c>
      <c r="Q552" s="60">
        <f>IF(P552,500,0)</f>
        <v/>
      </c>
      <c r="R552" s="60">
        <f>G552+Q552</f>
        <v/>
      </c>
      <c r="S552" s="61" t="n">
        <v>46260.65625</v>
      </c>
    </row>
    <row r="553" ht="15" customHeight="1" s="39">
      <c r="A553" s="54" t="inlineStr">
        <is>
          <t>STU0552</t>
        </is>
      </c>
      <c r="B553" s="55">
        <f>VLOOKUP(A553,Marks!$A$2:$B$1001,2,FALSE())</f>
        <v/>
      </c>
      <c r="C553" s="54">
        <f>VLOOKUP(A553,Marks!$A$2:$C$1001,3,FALSE())</f>
        <v/>
      </c>
      <c r="D553" s="54">
        <f>VLOOKUP(A553,Marks!$A$2:$D$1001,4,FALSE())</f>
        <v/>
      </c>
      <c r="E553" s="60" t="n">
        <v>16500</v>
      </c>
      <c r="F553" s="60" t="n">
        <v>4100</v>
      </c>
      <c r="G553" s="60">
        <f>E553-F553</f>
        <v/>
      </c>
      <c r="H553" s="59" t="n">
        <v>0.2</v>
      </c>
      <c r="I553" s="54">
        <f>H553&gt;=0.2</f>
        <v/>
      </c>
      <c r="J553" s="54" t="inlineStr">
        <is>
          <t>Debit Card</t>
        </is>
      </c>
      <c r="K553" s="57" t="n">
        <v>46120</v>
      </c>
      <c r="L553" s="58" t="n">
        <v>0.3854166666666667</v>
      </c>
      <c r="M553" s="57" t="n">
        <v>46127</v>
      </c>
      <c r="N553" s="54">
        <f>IF(AND(G553&gt;0,TODAY()&gt;M553),TODAY()-M553,0)</f>
        <v/>
      </c>
      <c r="O553" s="54">
        <f>IF(G553&lt;=0,"Paid",IF(N553&gt;0,"Overdue",IF(F553&gt;0,"Partial","Pending")))</f>
        <v/>
      </c>
      <c r="P553" s="54">
        <f>N553&gt;0</f>
        <v/>
      </c>
      <c r="Q553" s="60">
        <f>IF(P553,500,0)</f>
        <v/>
      </c>
      <c r="R553" s="60">
        <f>G553+Q553</f>
        <v/>
      </c>
      <c r="S553" s="61" t="n">
        <v>46267.69791666666</v>
      </c>
    </row>
    <row r="554" ht="15" customHeight="1" s="39">
      <c r="A554" s="54" t="inlineStr">
        <is>
          <t>STU0553</t>
        </is>
      </c>
      <c r="B554" s="55">
        <f>VLOOKUP(A554,Marks!$A$2:$B$1001,2,FALSE())</f>
        <v/>
      </c>
      <c r="C554" s="54">
        <f>VLOOKUP(A554,Marks!$A$2:$C$1001,3,FALSE())</f>
        <v/>
      </c>
      <c r="D554" s="54">
        <f>VLOOKUP(A554,Marks!$A$2:$D$1001,4,FALSE())</f>
        <v/>
      </c>
      <c r="E554" s="60" t="n">
        <v>26000</v>
      </c>
      <c r="F554" s="60" t="n">
        <v>26000</v>
      </c>
      <c r="G554" s="60">
        <f>E554-F554</f>
        <v/>
      </c>
      <c r="H554" s="59" t="n">
        <v>0</v>
      </c>
      <c r="I554" s="54">
        <f>H554&gt;=0.2</f>
        <v/>
      </c>
      <c r="J554" s="54" t="inlineStr">
        <is>
          <t>Cheque</t>
        </is>
      </c>
      <c r="K554" s="57" t="n">
        <v>46144</v>
      </c>
      <c r="L554" s="58" t="n">
        <v>0.7083333333333334</v>
      </c>
      <c r="M554" s="57" t="n">
        <v>46218</v>
      </c>
      <c r="N554" s="54">
        <f>IF(AND(G554&gt;0,TODAY()&gt;M554),TODAY()-M554,0)</f>
        <v/>
      </c>
      <c r="O554" s="54">
        <f>IF(G554&lt;=0,"Paid",IF(N554&gt;0,"Overdue",IF(F554&gt;0,"Partial","Pending")))</f>
        <v/>
      </c>
      <c r="P554" s="54">
        <f>N554&gt;0</f>
        <v/>
      </c>
      <c r="Q554" s="60">
        <f>IF(P554,500,0)</f>
        <v/>
      </c>
      <c r="R554" s="60">
        <f>G554+Q554</f>
        <v/>
      </c>
      <c r="S554" s="61" t="n"/>
    </row>
    <row r="555" ht="15" customHeight="1" s="39">
      <c r="A555" s="54" t="inlineStr">
        <is>
          <t>STU0554</t>
        </is>
      </c>
      <c r="B555" s="55">
        <f>VLOOKUP(A555,Marks!$A$2:$B$1001,2,FALSE())</f>
        <v/>
      </c>
      <c r="C555" s="54">
        <f>VLOOKUP(A555,Marks!$A$2:$C$1001,3,FALSE())</f>
        <v/>
      </c>
      <c r="D555" s="54">
        <f>VLOOKUP(A555,Marks!$A$2:$D$1001,4,FALSE())</f>
        <v/>
      </c>
      <c r="E555" s="60" t="n">
        <v>39500</v>
      </c>
      <c r="F555" s="60" t="n">
        <v>0</v>
      </c>
      <c r="G555" s="60">
        <f>E555-F555</f>
        <v/>
      </c>
      <c r="H555" s="59" t="n">
        <v>0</v>
      </c>
      <c r="I555" s="54">
        <f>H555&gt;=0.2</f>
        <v/>
      </c>
      <c r="J555" s="54" t="inlineStr">
        <is>
          <t>Debit Card</t>
        </is>
      </c>
      <c r="K555" s="57" t="n"/>
      <c r="L555" s="58" t="n"/>
      <c r="M555" s="57" t="n">
        <v>46127</v>
      </c>
      <c r="N555" s="54">
        <f>IF(AND(G555&gt;0,TODAY()&gt;M555),TODAY()-M555,0)</f>
        <v/>
      </c>
      <c r="O555" s="54">
        <f>IF(G555&lt;=0,"Paid",IF(N555&gt;0,"Overdue",IF(F555&gt;0,"Partial","Pending")))</f>
        <v/>
      </c>
      <c r="P555" s="54">
        <f>N555&gt;0</f>
        <v/>
      </c>
      <c r="Q555" s="60">
        <f>IF(P555,500,0)</f>
        <v/>
      </c>
      <c r="R555" s="60">
        <f>G555+Q555</f>
        <v/>
      </c>
      <c r="S555" s="61" t="n">
        <v>46251.53125</v>
      </c>
    </row>
    <row r="556" ht="15" customHeight="1" s="39">
      <c r="A556" s="54" t="inlineStr">
        <is>
          <t>STU0555</t>
        </is>
      </c>
      <c r="B556" s="55">
        <f>VLOOKUP(A556,Marks!$A$2:$B$1001,2,FALSE())</f>
        <v/>
      </c>
      <c r="C556" s="54">
        <f>VLOOKUP(A556,Marks!$A$2:$C$1001,3,FALSE())</f>
        <v/>
      </c>
      <c r="D556" s="54">
        <f>VLOOKUP(A556,Marks!$A$2:$D$1001,4,FALSE())</f>
        <v/>
      </c>
      <c r="E556" s="60" t="n">
        <v>40500</v>
      </c>
      <c r="F556" s="60" t="n">
        <v>10100</v>
      </c>
      <c r="G556" s="60">
        <f>E556-F556</f>
        <v/>
      </c>
      <c r="H556" s="59" t="n">
        <v>0.15</v>
      </c>
      <c r="I556" s="54">
        <f>H556&gt;=0.2</f>
        <v/>
      </c>
      <c r="J556" s="54" t="inlineStr">
        <is>
          <t>Cash</t>
        </is>
      </c>
      <c r="K556" s="57" t="n">
        <v>46142</v>
      </c>
      <c r="L556" s="58" t="n">
        <v>0.6875</v>
      </c>
      <c r="M556" s="57" t="n">
        <v>46402</v>
      </c>
      <c r="N556" s="54">
        <f>IF(AND(G556&gt;0,TODAY()&gt;M556),TODAY()-M556,0)</f>
        <v/>
      </c>
      <c r="O556" s="54">
        <f>IF(G556&lt;=0,"Paid",IF(N556&gt;0,"Overdue",IF(F556&gt;0,"Partial","Pending")))</f>
        <v/>
      </c>
      <c r="P556" s="54">
        <f>N556&gt;0</f>
        <v/>
      </c>
      <c r="Q556" s="60">
        <f>IF(P556,500,0)</f>
        <v/>
      </c>
      <c r="R556" s="60">
        <f>G556+Q556</f>
        <v/>
      </c>
      <c r="S556" s="61" t="n">
        <v>46247.69791666666</v>
      </c>
    </row>
    <row r="557" ht="15" customHeight="1" s="39">
      <c r="A557" s="54" t="inlineStr">
        <is>
          <t>STU0556</t>
        </is>
      </c>
      <c r="B557" s="55">
        <f>VLOOKUP(A557,Marks!$A$2:$B$1001,2,FALSE())</f>
        <v/>
      </c>
      <c r="C557" s="54">
        <f>VLOOKUP(A557,Marks!$A$2:$C$1001,3,FALSE())</f>
        <v/>
      </c>
      <c r="D557" s="54">
        <f>VLOOKUP(A557,Marks!$A$2:$D$1001,4,FALSE())</f>
        <v/>
      </c>
      <c r="E557" s="60" t="n">
        <v>24500</v>
      </c>
      <c r="F557" s="60" t="n">
        <v>12200</v>
      </c>
      <c r="G557" s="60">
        <f>E557-F557</f>
        <v/>
      </c>
      <c r="H557" s="59" t="n">
        <v>0.05</v>
      </c>
      <c r="I557" s="54">
        <f>H557&gt;=0.2</f>
        <v/>
      </c>
      <c r="J557" s="54" t="inlineStr">
        <is>
          <t>Cash</t>
        </is>
      </c>
      <c r="K557" s="57" t="n">
        <v>46172</v>
      </c>
      <c r="L557" s="58" t="n">
        <v>0.625</v>
      </c>
      <c r="M557" s="57" t="n">
        <v>46310</v>
      </c>
      <c r="N557" s="54">
        <f>IF(AND(G557&gt;0,TODAY()&gt;M557),TODAY()-M557,0)</f>
        <v/>
      </c>
      <c r="O557" s="54">
        <f>IF(G557&lt;=0,"Paid",IF(N557&gt;0,"Overdue",IF(F557&gt;0,"Partial","Pending")))</f>
        <v/>
      </c>
      <c r="P557" s="54">
        <f>N557&gt;0</f>
        <v/>
      </c>
      <c r="Q557" s="60">
        <f>IF(P557,500,0)</f>
        <v/>
      </c>
      <c r="R557" s="60">
        <f>G557+Q557</f>
        <v/>
      </c>
      <c r="S557" s="61" t="n">
        <v>46246.60416666666</v>
      </c>
    </row>
    <row r="558" ht="15" customHeight="1" s="39">
      <c r="A558" s="54" t="inlineStr">
        <is>
          <t>STU0557</t>
        </is>
      </c>
      <c r="B558" s="55">
        <f>VLOOKUP(A558,Marks!$A$2:$B$1001,2,FALSE())</f>
        <v/>
      </c>
      <c r="C558" s="54">
        <f>VLOOKUP(A558,Marks!$A$2:$C$1001,3,FALSE())</f>
        <v/>
      </c>
      <c r="D558" s="54">
        <f>VLOOKUP(A558,Marks!$A$2:$D$1001,4,FALSE())</f>
        <v/>
      </c>
      <c r="E558" s="60" t="n">
        <v>35000</v>
      </c>
      <c r="F558" s="60" t="n">
        <v>8800</v>
      </c>
      <c r="G558" s="60">
        <f>E558-F558</f>
        <v/>
      </c>
      <c r="H558" s="59" t="n">
        <v>0</v>
      </c>
      <c r="I558" s="54">
        <f>H558&gt;=0.2</f>
        <v/>
      </c>
      <c r="J558" s="54" t="inlineStr">
        <is>
          <t>UPI</t>
        </is>
      </c>
      <c r="K558" s="57" t="n">
        <v>46217</v>
      </c>
      <c r="L558" s="58" t="n">
        <v>0.5520833333333334</v>
      </c>
      <c r="M558" s="57" t="n">
        <v>46310</v>
      </c>
      <c r="N558" s="54">
        <f>IF(AND(G558&gt;0,TODAY()&gt;M558),TODAY()-M558,0)</f>
        <v/>
      </c>
      <c r="O558" s="54">
        <f>IF(G558&lt;=0,"Paid",IF(N558&gt;0,"Overdue",IF(F558&gt;0,"Partial","Pending")))</f>
        <v/>
      </c>
      <c r="P558" s="54">
        <f>N558&gt;0</f>
        <v/>
      </c>
      <c r="Q558" s="60">
        <f>IF(P558,500,0)</f>
        <v/>
      </c>
      <c r="R558" s="60">
        <f>G558+Q558</f>
        <v/>
      </c>
      <c r="S558" s="61" t="n">
        <v>46246.58333333334</v>
      </c>
    </row>
    <row r="559" ht="15" customHeight="1" s="39">
      <c r="A559" s="54" t="inlineStr">
        <is>
          <t>STU0558</t>
        </is>
      </c>
      <c r="B559" s="55">
        <f>VLOOKUP(A559,Marks!$A$2:$B$1001,2,FALSE())</f>
        <v/>
      </c>
      <c r="C559" s="54">
        <f>VLOOKUP(A559,Marks!$A$2:$C$1001,3,FALSE())</f>
        <v/>
      </c>
      <c r="D559" s="54">
        <f>VLOOKUP(A559,Marks!$A$2:$D$1001,4,FALSE())</f>
        <v/>
      </c>
      <c r="E559" s="60" t="n">
        <v>31000</v>
      </c>
      <c r="F559" s="60" t="n">
        <v>15500</v>
      </c>
      <c r="G559" s="60">
        <f>E559-F559</f>
        <v/>
      </c>
      <c r="H559" s="59" t="n">
        <v>0.15</v>
      </c>
      <c r="I559" s="54">
        <f>H559&gt;=0.2</f>
        <v/>
      </c>
      <c r="J559" s="54" t="inlineStr">
        <is>
          <t>Cash</t>
        </is>
      </c>
      <c r="K559" s="57" t="n">
        <v>46122</v>
      </c>
      <c r="L559" s="58" t="n">
        <v>0.375</v>
      </c>
      <c r="M559" s="57" t="n">
        <v>46127</v>
      </c>
      <c r="N559" s="54">
        <f>IF(AND(G559&gt;0,TODAY()&gt;M559),TODAY()-M559,0)</f>
        <v/>
      </c>
      <c r="O559" s="54">
        <f>IF(G559&lt;=0,"Paid",IF(N559&gt;0,"Overdue",IF(F559&gt;0,"Partial","Pending")))</f>
        <v/>
      </c>
      <c r="P559" s="54">
        <f>N559&gt;0</f>
        <v/>
      </c>
      <c r="Q559" s="60">
        <f>IF(P559,500,0)</f>
        <v/>
      </c>
      <c r="R559" s="60">
        <f>G559+Q559</f>
        <v/>
      </c>
      <c r="S559" s="61" t="n">
        <v>46243.54166666666</v>
      </c>
    </row>
    <row r="560" ht="15" customHeight="1" s="39">
      <c r="A560" s="54" t="inlineStr">
        <is>
          <t>STU0559</t>
        </is>
      </c>
      <c r="B560" s="55">
        <f>VLOOKUP(A560,Marks!$A$2:$B$1001,2,FALSE())</f>
        <v/>
      </c>
      <c r="C560" s="54">
        <f>VLOOKUP(A560,Marks!$A$2:$C$1001,3,FALSE())</f>
        <v/>
      </c>
      <c r="D560" s="54">
        <f>VLOOKUP(A560,Marks!$A$2:$D$1001,4,FALSE())</f>
        <v/>
      </c>
      <c r="E560" s="60" t="n">
        <v>18000</v>
      </c>
      <c r="F560" s="60" t="n">
        <v>18000</v>
      </c>
      <c r="G560" s="60">
        <f>E560-F560</f>
        <v/>
      </c>
      <c r="H560" s="59" t="n">
        <v>0.25</v>
      </c>
      <c r="I560" s="54">
        <f>H560&gt;=0.2</f>
        <v/>
      </c>
      <c r="J560" s="54" t="inlineStr">
        <is>
          <t>Online Transfer</t>
        </is>
      </c>
      <c r="K560" s="57" t="n">
        <v>46246</v>
      </c>
      <c r="L560" s="58" t="n">
        <v>0.4166666666666667</v>
      </c>
      <c r="M560" s="57" t="n">
        <v>46310</v>
      </c>
      <c r="N560" s="54">
        <f>IF(AND(G560&gt;0,TODAY()&gt;M560),TODAY()-M560,0)</f>
        <v/>
      </c>
      <c r="O560" s="54">
        <f>IF(G560&lt;=0,"Paid",IF(N560&gt;0,"Overdue",IF(F560&gt;0,"Partial","Pending")))</f>
        <v/>
      </c>
      <c r="P560" s="54">
        <f>N560&gt;0</f>
        <v/>
      </c>
      <c r="Q560" s="60">
        <f>IF(P560,500,0)</f>
        <v/>
      </c>
      <c r="R560" s="60">
        <f>G560+Q560</f>
        <v/>
      </c>
      <c r="S560" s="61" t="n"/>
    </row>
    <row r="561" ht="15" customHeight="1" s="39">
      <c r="A561" s="54" t="inlineStr">
        <is>
          <t>STU0560</t>
        </is>
      </c>
      <c r="B561" s="55">
        <f>VLOOKUP(A561,Marks!$A$2:$B$1001,2,FALSE())</f>
        <v/>
      </c>
      <c r="C561" s="54">
        <f>VLOOKUP(A561,Marks!$A$2:$C$1001,3,FALSE())</f>
        <v/>
      </c>
      <c r="D561" s="54">
        <f>VLOOKUP(A561,Marks!$A$2:$D$1001,4,FALSE())</f>
        <v/>
      </c>
      <c r="E561" s="60" t="n">
        <v>37000</v>
      </c>
      <c r="F561" s="60" t="n">
        <v>0</v>
      </c>
      <c r="G561" s="60">
        <f>E561-F561</f>
        <v/>
      </c>
      <c r="H561" s="59" t="n">
        <v>0</v>
      </c>
      <c r="I561" s="54">
        <f>H561&gt;=0.2</f>
        <v/>
      </c>
      <c r="J561" s="54" t="inlineStr">
        <is>
          <t>Cheque</t>
        </is>
      </c>
      <c r="K561" s="57" t="n"/>
      <c r="L561" s="58" t="n"/>
      <c r="M561" s="57" t="n">
        <v>46218</v>
      </c>
      <c r="N561" s="54">
        <f>IF(AND(G561&gt;0,TODAY()&gt;M561),TODAY()-M561,0)</f>
        <v/>
      </c>
      <c r="O561" s="54">
        <f>IF(G561&lt;=0,"Paid",IF(N561&gt;0,"Overdue",IF(F561&gt;0,"Partial","Pending")))</f>
        <v/>
      </c>
      <c r="P561" s="54">
        <f>N561&gt;0</f>
        <v/>
      </c>
      <c r="Q561" s="60">
        <f>IF(P561,500,0)</f>
        <v/>
      </c>
      <c r="R561" s="60">
        <f>G561+Q561</f>
        <v/>
      </c>
      <c r="S561" s="61" t="n">
        <v>46256.60416666666</v>
      </c>
    </row>
    <row r="562" ht="15" customHeight="1" s="39">
      <c r="A562" s="54" t="inlineStr">
        <is>
          <t>STU0561</t>
        </is>
      </c>
      <c r="B562" s="55">
        <f>VLOOKUP(A562,Marks!$A$2:$B$1001,2,FALSE())</f>
        <v/>
      </c>
      <c r="C562" s="54">
        <f>VLOOKUP(A562,Marks!$A$2:$C$1001,3,FALSE())</f>
        <v/>
      </c>
      <c r="D562" s="54">
        <f>VLOOKUP(A562,Marks!$A$2:$D$1001,4,FALSE())</f>
        <v/>
      </c>
      <c r="E562" s="60" t="n">
        <v>25000</v>
      </c>
      <c r="F562" s="60" t="n">
        <v>25000</v>
      </c>
      <c r="G562" s="60">
        <f>E562-F562</f>
        <v/>
      </c>
      <c r="H562" s="59" t="n">
        <v>0</v>
      </c>
      <c r="I562" s="54">
        <f>H562&gt;=0.2</f>
        <v/>
      </c>
      <c r="J562" s="54" t="inlineStr">
        <is>
          <t>Debit Card</t>
        </is>
      </c>
      <c r="K562" s="57" t="n">
        <v>46116</v>
      </c>
      <c r="L562" s="58" t="n">
        <v>0.5520833333333334</v>
      </c>
      <c r="M562" s="57" t="n">
        <v>46402</v>
      </c>
      <c r="N562" s="54">
        <f>IF(AND(G562&gt;0,TODAY()&gt;M562),TODAY()-M562,0)</f>
        <v/>
      </c>
      <c r="O562" s="54">
        <f>IF(G562&lt;=0,"Paid",IF(N562&gt;0,"Overdue",IF(F562&gt;0,"Partial","Pending")))</f>
        <v/>
      </c>
      <c r="P562" s="54">
        <f>N562&gt;0</f>
        <v/>
      </c>
      <c r="Q562" s="60">
        <f>IF(P562,500,0)</f>
        <v/>
      </c>
      <c r="R562" s="60">
        <f>G562+Q562</f>
        <v/>
      </c>
      <c r="S562" s="61" t="n"/>
    </row>
    <row r="563" ht="15" customHeight="1" s="39">
      <c r="A563" s="54" t="inlineStr">
        <is>
          <t>STU0562</t>
        </is>
      </c>
      <c r="B563" s="55">
        <f>VLOOKUP(A563,Marks!$A$2:$B$1001,2,FALSE())</f>
        <v/>
      </c>
      <c r="C563" s="54">
        <f>VLOOKUP(A563,Marks!$A$2:$C$1001,3,FALSE())</f>
        <v/>
      </c>
      <c r="D563" s="54">
        <f>VLOOKUP(A563,Marks!$A$2:$D$1001,4,FALSE())</f>
        <v/>
      </c>
      <c r="E563" s="60" t="n">
        <v>25000</v>
      </c>
      <c r="F563" s="60" t="n">
        <v>6200</v>
      </c>
      <c r="G563" s="60">
        <f>E563-F563</f>
        <v/>
      </c>
      <c r="H563" s="59" t="n">
        <v>0.25</v>
      </c>
      <c r="I563" s="54">
        <f>H563&gt;=0.2</f>
        <v/>
      </c>
      <c r="J563" s="54" t="inlineStr">
        <is>
          <t>Cheque</t>
        </is>
      </c>
      <c r="K563" s="57" t="n">
        <v>46130</v>
      </c>
      <c r="L563" s="58" t="n">
        <v>0.5729166666666666</v>
      </c>
      <c r="M563" s="57" t="n">
        <v>46402</v>
      </c>
      <c r="N563" s="54">
        <f>IF(AND(G563&gt;0,TODAY()&gt;M563),TODAY()-M563,0)</f>
        <v/>
      </c>
      <c r="O563" s="54">
        <f>IF(G563&lt;=0,"Paid",IF(N563&gt;0,"Overdue",IF(F563&gt;0,"Partial","Pending")))</f>
        <v/>
      </c>
      <c r="P563" s="54">
        <f>N563&gt;0</f>
        <v/>
      </c>
      <c r="Q563" s="60">
        <f>IF(P563,500,0)</f>
        <v/>
      </c>
      <c r="R563" s="60">
        <f>G563+Q563</f>
        <v/>
      </c>
      <c r="S563" s="61" t="n">
        <v>46243.58333333334</v>
      </c>
    </row>
    <row r="564" ht="15" customHeight="1" s="39">
      <c r="A564" s="54" t="inlineStr">
        <is>
          <t>STU0563</t>
        </is>
      </c>
      <c r="B564" s="55">
        <f>VLOOKUP(A564,Marks!$A$2:$B$1001,2,FALSE())</f>
        <v/>
      </c>
      <c r="C564" s="54">
        <f>VLOOKUP(A564,Marks!$A$2:$C$1001,3,FALSE())</f>
        <v/>
      </c>
      <c r="D564" s="54">
        <f>VLOOKUP(A564,Marks!$A$2:$D$1001,4,FALSE())</f>
        <v/>
      </c>
      <c r="E564" s="60" t="n">
        <v>24000</v>
      </c>
      <c r="F564" s="60" t="n">
        <v>24000</v>
      </c>
      <c r="G564" s="60">
        <f>E564-F564</f>
        <v/>
      </c>
      <c r="H564" s="59" t="n">
        <v>0</v>
      </c>
      <c r="I564" s="54">
        <f>H564&gt;=0.2</f>
        <v/>
      </c>
      <c r="J564" s="54" t="inlineStr">
        <is>
          <t>Online Transfer</t>
        </is>
      </c>
      <c r="K564" s="57" t="n">
        <v>46142</v>
      </c>
      <c r="L564" s="58" t="n">
        <v>0.40625</v>
      </c>
      <c r="M564" s="57" t="n">
        <v>46310</v>
      </c>
      <c r="N564" s="54">
        <f>IF(AND(G564&gt;0,TODAY()&gt;M564),TODAY()-M564,0)</f>
        <v/>
      </c>
      <c r="O564" s="54">
        <f>IF(G564&lt;=0,"Paid",IF(N564&gt;0,"Overdue",IF(F564&gt;0,"Partial","Pending")))</f>
        <v/>
      </c>
      <c r="P564" s="54">
        <f>N564&gt;0</f>
        <v/>
      </c>
      <c r="Q564" s="60">
        <f>IF(P564,500,0)</f>
        <v/>
      </c>
      <c r="R564" s="60">
        <f>G564+Q564</f>
        <v/>
      </c>
      <c r="S564" s="61" t="n"/>
    </row>
    <row r="565" ht="15" customHeight="1" s="39">
      <c r="A565" s="54" t="inlineStr">
        <is>
          <t>STU0564</t>
        </is>
      </c>
      <c r="B565" s="55">
        <f>VLOOKUP(A565,Marks!$A$2:$B$1001,2,FALSE())</f>
        <v/>
      </c>
      <c r="C565" s="54">
        <f>VLOOKUP(A565,Marks!$A$2:$C$1001,3,FALSE())</f>
        <v/>
      </c>
      <c r="D565" s="54">
        <f>VLOOKUP(A565,Marks!$A$2:$D$1001,4,FALSE())</f>
        <v/>
      </c>
      <c r="E565" s="60" t="n">
        <v>39000</v>
      </c>
      <c r="F565" s="60" t="n">
        <v>19500</v>
      </c>
      <c r="G565" s="60">
        <f>E565-F565</f>
        <v/>
      </c>
      <c r="H565" s="59" t="n">
        <v>0.05</v>
      </c>
      <c r="I565" s="54">
        <f>H565&gt;=0.2</f>
        <v/>
      </c>
      <c r="J565" s="54" t="inlineStr">
        <is>
          <t>Online Transfer</t>
        </is>
      </c>
      <c r="K565" s="57" t="n">
        <v>46217</v>
      </c>
      <c r="L565" s="58" t="n">
        <v>0.5</v>
      </c>
      <c r="M565" s="57" t="n">
        <v>46310</v>
      </c>
      <c r="N565" s="54">
        <f>IF(AND(G565&gt;0,TODAY()&gt;M565),TODAY()-M565,0)</f>
        <v/>
      </c>
      <c r="O565" s="54">
        <f>IF(G565&lt;=0,"Paid",IF(N565&gt;0,"Overdue",IF(F565&gt;0,"Partial","Pending")))</f>
        <v/>
      </c>
      <c r="P565" s="54">
        <f>N565&gt;0</f>
        <v/>
      </c>
      <c r="Q565" s="60">
        <f>IF(P565,500,0)</f>
        <v/>
      </c>
      <c r="R565" s="60">
        <f>G565+Q565</f>
        <v/>
      </c>
      <c r="S565" s="61" t="n">
        <v>46240.38541666666</v>
      </c>
    </row>
    <row r="566" ht="15" customHeight="1" s="39">
      <c r="A566" s="54" t="inlineStr">
        <is>
          <t>STU0565</t>
        </is>
      </c>
      <c r="B566" s="55">
        <f>VLOOKUP(A566,Marks!$A$2:$B$1001,2,FALSE())</f>
        <v/>
      </c>
      <c r="C566" s="54">
        <f>VLOOKUP(A566,Marks!$A$2:$C$1001,3,FALSE())</f>
        <v/>
      </c>
      <c r="D566" s="54">
        <f>VLOOKUP(A566,Marks!$A$2:$D$1001,4,FALSE())</f>
        <v/>
      </c>
      <c r="E566" s="60" t="n">
        <v>31000</v>
      </c>
      <c r="F566" s="60" t="n">
        <v>23200</v>
      </c>
      <c r="G566" s="60">
        <f>E566-F566</f>
        <v/>
      </c>
      <c r="H566" s="59" t="n">
        <v>0.2</v>
      </c>
      <c r="I566" s="54">
        <f>H566&gt;=0.2</f>
        <v/>
      </c>
      <c r="J566" s="54" t="inlineStr">
        <is>
          <t>Online Transfer</t>
        </is>
      </c>
      <c r="K566" s="57" t="n">
        <v>46258</v>
      </c>
      <c r="L566" s="58" t="n">
        <v>0.4270833333333333</v>
      </c>
      <c r="M566" s="57" t="n">
        <v>46127</v>
      </c>
      <c r="N566" s="54">
        <f>IF(AND(G566&gt;0,TODAY()&gt;M566),TODAY()-M566,0)</f>
        <v/>
      </c>
      <c r="O566" s="54">
        <f>IF(G566&lt;=0,"Paid",IF(N566&gt;0,"Overdue",IF(F566&gt;0,"Partial","Pending")))</f>
        <v/>
      </c>
      <c r="P566" s="54">
        <f>N566&gt;0</f>
        <v/>
      </c>
      <c r="Q566" s="60">
        <f>IF(P566,500,0)</f>
        <v/>
      </c>
      <c r="R566" s="60">
        <f>G566+Q566</f>
        <v/>
      </c>
      <c r="S566" s="61" t="n">
        <v>46249.76041666666</v>
      </c>
    </row>
    <row r="567" ht="15" customHeight="1" s="39">
      <c r="A567" s="54" t="inlineStr">
        <is>
          <t>STU0566</t>
        </is>
      </c>
      <c r="B567" s="55">
        <f>VLOOKUP(A567,Marks!$A$2:$B$1001,2,FALSE())</f>
        <v/>
      </c>
      <c r="C567" s="54">
        <f>VLOOKUP(A567,Marks!$A$2:$C$1001,3,FALSE())</f>
        <v/>
      </c>
      <c r="D567" s="54">
        <f>VLOOKUP(A567,Marks!$A$2:$D$1001,4,FALSE())</f>
        <v/>
      </c>
      <c r="E567" s="60" t="n">
        <v>34500</v>
      </c>
      <c r="F567" s="60" t="n">
        <v>0</v>
      </c>
      <c r="G567" s="60">
        <f>E567-F567</f>
        <v/>
      </c>
      <c r="H567" s="59" t="n">
        <v>0.25</v>
      </c>
      <c r="I567" s="54">
        <f>H567&gt;=0.2</f>
        <v/>
      </c>
      <c r="J567" s="54" t="inlineStr">
        <is>
          <t>Cheque</t>
        </is>
      </c>
      <c r="K567" s="57" t="n"/>
      <c r="L567" s="58" t="n"/>
      <c r="M567" s="57" t="n">
        <v>46402</v>
      </c>
      <c r="N567" s="54">
        <f>IF(AND(G567&gt;0,TODAY()&gt;M567),TODAY()-M567,0)</f>
        <v/>
      </c>
      <c r="O567" s="54">
        <f>IF(G567&lt;=0,"Paid",IF(N567&gt;0,"Overdue",IF(F567&gt;0,"Partial","Pending")))</f>
        <v/>
      </c>
      <c r="P567" s="54">
        <f>N567&gt;0</f>
        <v/>
      </c>
      <c r="Q567" s="60">
        <f>IF(P567,500,0)</f>
        <v/>
      </c>
      <c r="R567" s="60">
        <f>G567+Q567</f>
        <v/>
      </c>
      <c r="S567" s="61" t="n">
        <v>46255.60416666666</v>
      </c>
    </row>
    <row r="568" ht="15" customHeight="1" s="39">
      <c r="A568" s="54" t="inlineStr">
        <is>
          <t>STU0567</t>
        </is>
      </c>
      <c r="B568" s="55">
        <f>VLOOKUP(A568,Marks!$A$2:$B$1001,2,FALSE())</f>
        <v/>
      </c>
      <c r="C568" s="54">
        <f>VLOOKUP(A568,Marks!$A$2:$C$1001,3,FALSE())</f>
        <v/>
      </c>
      <c r="D568" s="54">
        <f>VLOOKUP(A568,Marks!$A$2:$D$1001,4,FALSE())</f>
        <v/>
      </c>
      <c r="E568" s="60" t="n">
        <v>40500</v>
      </c>
      <c r="F568" s="60" t="n">
        <v>40500</v>
      </c>
      <c r="G568" s="60">
        <f>E568-F568</f>
        <v/>
      </c>
      <c r="H568" s="59" t="n">
        <v>0</v>
      </c>
      <c r="I568" s="54">
        <f>H568&gt;=0.2</f>
        <v/>
      </c>
      <c r="J568" s="54" t="inlineStr">
        <is>
          <t>Cheque</t>
        </is>
      </c>
      <c r="K568" s="57" t="n">
        <v>46121</v>
      </c>
      <c r="L568" s="58" t="n">
        <v>0.5729166666666666</v>
      </c>
      <c r="M568" s="57" t="n">
        <v>46127</v>
      </c>
      <c r="N568" s="54">
        <f>IF(AND(G568&gt;0,TODAY()&gt;M568),TODAY()-M568,0)</f>
        <v/>
      </c>
      <c r="O568" s="54">
        <f>IF(G568&lt;=0,"Paid",IF(N568&gt;0,"Overdue",IF(F568&gt;0,"Partial","Pending")))</f>
        <v/>
      </c>
      <c r="P568" s="54">
        <f>N568&gt;0</f>
        <v/>
      </c>
      <c r="Q568" s="60">
        <f>IF(P568,500,0)</f>
        <v/>
      </c>
      <c r="R568" s="60">
        <f>G568+Q568</f>
        <v/>
      </c>
      <c r="S568" s="61" t="n"/>
    </row>
    <row r="569" ht="15" customHeight="1" s="39">
      <c r="A569" s="54" t="inlineStr">
        <is>
          <t>STU0568</t>
        </is>
      </c>
      <c r="B569" s="55">
        <f>VLOOKUP(A569,Marks!$A$2:$B$1001,2,FALSE())</f>
        <v/>
      </c>
      <c r="C569" s="54">
        <f>VLOOKUP(A569,Marks!$A$2:$C$1001,3,FALSE())</f>
        <v/>
      </c>
      <c r="D569" s="54">
        <f>VLOOKUP(A569,Marks!$A$2:$D$1001,4,FALSE())</f>
        <v/>
      </c>
      <c r="E569" s="60" t="n">
        <v>22000</v>
      </c>
      <c r="F569" s="60" t="n">
        <v>16500</v>
      </c>
      <c r="G569" s="60">
        <f>E569-F569</f>
        <v/>
      </c>
      <c r="H569" s="59" t="n">
        <v>0</v>
      </c>
      <c r="I569" s="54">
        <f>H569&gt;=0.2</f>
        <v/>
      </c>
      <c r="J569" s="54" t="inlineStr">
        <is>
          <t>Debit Card</t>
        </is>
      </c>
      <c r="K569" s="57" t="n">
        <v>46178</v>
      </c>
      <c r="L569" s="58" t="n">
        <v>0.7395833333333334</v>
      </c>
      <c r="M569" s="57" t="n">
        <v>46402</v>
      </c>
      <c r="N569" s="54">
        <f>IF(AND(G569&gt;0,TODAY()&gt;M569),TODAY()-M569,0)</f>
        <v/>
      </c>
      <c r="O569" s="54">
        <f>IF(G569&lt;=0,"Paid",IF(N569&gt;0,"Overdue",IF(F569&gt;0,"Partial","Pending")))</f>
        <v/>
      </c>
      <c r="P569" s="54">
        <f>N569&gt;0</f>
        <v/>
      </c>
      <c r="Q569" s="60">
        <f>IF(P569,500,0)</f>
        <v/>
      </c>
      <c r="R569" s="60">
        <f>G569+Q569</f>
        <v/>
      </c>
      <c r="S569" s="61" t="n">
        <v>46243.5</v>
      </c>
    </row>
    <row r="570" ht="15" customHeight="1" s="39">
      <c r="A570" s="54" t="inlineStr">
        <is>
          <t>STU0569</t>
        </is>
      </c>
      <c r="B570" s="55">
        <f>VLOOKUP(A570,Marks!$A$2:$B$1001,2,FALSE())</f>
        <v/>
      </c>
      <c r="C570" s="54">
        <f>VLOOKUP(A570,Marks!$A$2:$C$1001,3,FALSE())</f>
        <v/>
      </c>
      <c r="D570" s="54">
        <f>VLOOKUP(A570,Marks!$A$2:$D$1001,4,FALSE())</f>
        <v/>
      </c>
      <c r="E570" s="60" t="n">
        <v>38500</v>
      </c>
      <c r="F570" s="60" t="n">
        <v>38500</v>
      </c>
      <c r="G570" s="60">
        <f>E570-F570</f>
        <v/>
      </c>
      <c r="H570" s="59" t="n">
        <v>0.2</v>
      </c>
      <c r="I570" s="54">
        <f>H570&gt;=0.2</f>
        <v/>
      </c>
      <c r="J570" s="54" t="inlineStr">
        <is>
          <t>UPI</t>
        </is>
      </c>
      <c r="K570" s="57" t="n">
        <v>46127</v>
      </c>
      <c r="L570" s="58" t="n">
        <v>0.4166666666666667</v>
      </c>
      <c r="M570" s="57" t="n">
        <v>46218</v>
      </c>
      <c r="N570" s="54">
        <f>IF(AND(G570&gt;0,TODAY()&gt;M570),TODAY()-M570,0)</f>
        <v/>
      </c>
      <c r="O570" s="54">
        <f>IF(G570&lt;=0,"Paid",IF(N570&gt;0,"Overdue",IF(F570&gt;0,"Partial","Pending")))</f>
        <v/>
      </c>
      <c r="P570" s="54">
        <f>N570&gt;0</f>
        <v/>
      </c>
      <c r="Q570" s="60">
        <f>IF(P570,500,0)</f>
        <v/>
      </c>
      <c r="R570" s="60">
        <f>G570+Q570</f>
        <v/>
      </c>
      <c r="S570" s="61" t="n"/>
    </row>
    <row r="571" ht="15" customHeight="1" s="39">
      <c r="A571" s="54" t="inlineStr">
        <is>
          <t>STU0570</t>
        </is>
      </c>
      <c r="B571" s="55">
        <f>VLOOKUP(A571,Marks!$A$2:$B$1001,2,FALSE())</f>
        <v/>
      </c>
      <c r="C571" s="54">
        <f>VLOOKUP(A571,Marks!$A$2:$C$1001,3,FALSE())</f>
        <v/>
      </c>
      <c r="D571" s="54">
        <f>VLOOKUP(A571,Marks!$A$2:$D$1001,4,FALSE())</f>
        <v/>
      </c>
      <c r="E571" s="60" t="n">
        <v>30500</v>
      </c>
      <c r="F571" s="60" t="n">
        <v>30500</v>
      </c>
      <c r="G571" s="60">
        <f>E571-F571</f>
        <v/>
      </c>
      <c r="H571" s="59" t="n">
        <v>0.25</v>
      </c>
      <c r="I571" s="54">
        <f>H571&gt;=0.2</f>
        <v/>
      </c>
      <c r="J571" s="54" t="inlineStr">
        <is>
          <t>Cheque</t>
        </is>
      </c>
      <c r="K571" s="57" t="n">
        <v>46136</v>
      </c>
      <c r="L571" s="58" t="n">
        <v>0.3854166666666667</v>
      </c>
      <c r="M571" s="57" t="n">
        <v>46218</v>
      </c>
      <c r="N571" s="54">
        <f>IF(AND(G571&gt;0,TODAY()&gt;M571),TODAY()-M571,0)</f>
        <v/>
      </c>
      <c r="O571" s="54">
        <f>IF(G571&lt;=0,"Paid",IF(N571&gt;0,"Overdue",IF(F571&gt;0,"Partial","Pending")))</f>
        <v/>
      </c>
      <c r="P571" s="54">
        <f>N571&gt;0</f>
        <v/>
      </c>
      <c r="Q571" s="60">
        <f>IF(P571,500,0)</f>
        <v/>
      </c>
      <c r="R571" s="60">
        <f>G571+Q571</f>
        <v/>
      </c>
      <c r="S571" s="61" t="n"/>
    </row>
    <row r="572" ht="15" customHeight="1" s="39">
      <c r="A572" s="54" t="inlineStr">
        <is>
          <t>STU0571</t>
        </is>
      </c>
      <c r="B572" s="55">
        <f>VLOOKUP(A572,Marks!$A$2:$B$1001,2,FALSE())</f>
        <v/>
      </c>
      <c r="C572" s="54">
        <f>VLOOKUP(A572,Marks!$A$2:$C$1001,3,FALSE())</f>
        <v/>
      </c>
      <c r="D572" s="54">
        <f>VLOOKUP(A572,Marks!$A$2:$D$1001,4,FALSE())</f>
        <v/>
      </c>
      <c r="E572" s="60" t="n">
        <v>27500</v>
      </c>
      <c r="F572" s="60" t="n">
        <v>27500</v>
      </c>
      <c r="G572" s="60">
        <f>E572-F572</f>
        <v/>
      </c>
      <c r="H572" s="59" t="n">
        <v>0</v>
      </c>
      <c r="I572" s="54">
        <f>H572&gt;=0.2</f>
        <v/>
      </c>
      <c r="J572" s="54" t="inlineStr">
        <is>
          <t>Cheque</t>
        </is>
      </c>
      <c r="K572" s="57" t="n">
        <v>46149</v>
      </c>
      <c r="L572" s="58" t="n">
        <v>0.40625</v>
      </c>
      <c r="M572" s="57" t="n">
        <v>46310</v>
      </c>
      <c r="N572" s="54">
        <f>IF(AND(G572&gt;0,TODAY()&gt;M572),TODAY()-M572,0)</f>
        <v/>
      </c>
      <c r="O572" s="54">
        <f>IF(G572&lt;=0,"Paid",IF(N572&gt;0,"Overdue",IF(F572&gt;0,"Partial","Pending")))</f>
        <v/>
      </c>
      <c r="P572" s="54">
        <f>N572&gt;0</f>
        <v/>
      </c>
      <c r="Q572" s="60">
        <f>IF(P572,500,0)</f>
        <v/>
      </c>
      <c r="R572" s="60">
        <f>G572+Q572</f>
        <v/>
      </c>
      <c r="S572" s="61" t="n"/>
    </row>
    <row r="573" ht="15" customHeight="1" s="39">
      <c r="A573" s="54" t="inlineStr">
        <is>
          <t>STU0572</t>
        </is>
      </c>
      <c r="B573" s="55">
        <f>VLOOKUP(A573,Marks!$A$2:$B$1001,2,FALSE())</f>
        <v/>
      </c>
      <c r="C573" s="54">
        <f>VLOOKUP(A573,Marks!$A$2:$C$1001,3,FALSE())</f>
        <v/>
      </c>
      <c r="D573" s="54">
        <f>VLOOKUP(A573,Marks!$A$2:$D$1001,4,FALSE())</f>
        <v/>
      </c>
      <c r="E573" s="60" t="n">
        <v>26500</v>
      </c>
      <c r="F573" s="60" t="n">
        <v>26500</v>
      </c>
      <c r="G573" s="60">
        <f>E573-F573</f>
        <v/>
      </c>
      <c r="H573" s="59" t="n">
        <v>0.1</v>
      </c>
      <c r="I573" s="54">
        <f>H573&gt;=0.2</f>
        <v/>
      </c>
      <c r="J573" s="54" t="inlineStr">
        <is>
          <t>Debit Card</t>
        </is>
      </c>
      <c r="K573" s="57" t="n">
        <v>46147</v>
      </c>
      <c r="L573" s="58" t="n">
        <v>0.5208333333333334</v>
      </c>
      <c r="M573" s="57" t="n">
        <v>46127</v>
      </c>
      <c r="N573" s="54">
        <f>IF(AND(G573&gt;0,TODAY()&gt;M573),TODAY()-M573,0)</f>
        <v/>
      </c>
      <c r="O573" s="54">
        <f>IF(G573&lt;=0,"Paid",IF(N573&gt;0,"Overdue",IF(F573&gt;0,"Partial","Pending")))</f>
        <v/>
      </c>
      <c r="P573" s="54">
        <f>N573&gt;0</f>
        <v/>
      </c>
      <c r="Q573" s="60">
        <f>IF(P573,500,0)</f>
        <v/>
      </c>
      <c r="R573" s="60">
        <f>G573+Q573</f>
        <v/>
      </c>
      <c r="S573" s="61" t="n"/>
    </row>
    <row r="574" ht="15" customHeight="1" s="39">
      <c r="A574" s="54" t="inlineStr">
        <is>
          <t>STU0573</t>
        </is>
      </c>
      <c r="B574" s="55">
        <f>VLOOKUP(A574,Marks!$A$2:$B$1001,2,FALSE())</f>
        <v/>
      </c>
      <c r="C574" s="54">
        <f>VLOOKUP(A574,Marks!$A$2:$C$1001,3,FALSE())</f>
        <v/>
      </c>
      <c r="D574" s="54">
        <f>VLOOKUP(A574,Marks!$A$2:$D$1001,4,FALSE())</f>
        <v/>
      </c>
      <c r="E574" s="60" t="n">
        <v>35000</v>
      </c>
      <c r="F574" s="60" t="n">
        <v>26200</v>
      </c>
      <c r="G574" s="60">
        <f>E574-F574</f>
        <v/>
      </c>
      <c r="H574" s="59" t="n">
        <v>0.1</v>
      </c>
      <c r="I574" s="54">
        <f>H574&gt;=0.2</f>
        <v/>
      </c>
      <c r="J574" s="54" t="inlineStr">
        <is>
          <t>Cash</t>
        </is>
      </c>
      <c r="K574" s="57" t="n">
        <v>46225</v>
      </c>
      <c r="L574" s="58" t="n">
        <v>0.6666666666666666</v>
      </c>
      <c r="M574" s="57" t="n">
        <v>46218</v>
      </c>
      <c r="N574" s="54">
        <f>IF(AND(G574&gt;0,TODAY()&gt;M574),TODAY()-M574,0)</f>
        <v/>
      </c>
      <c r="O574" s="54">
        <f>IF(G574&lt;=0,"Paid",IF(N574&gt;0,"Overdue",IF(F574&gt;0,"Partial","Pending")))</f>
        <v/>
      </c>
      <c r="P574" s="54">
        <f>N574&gt;0</f>
        <v/>
      </c>
      <c r="Q574" s="60">
        <f>IF(P574,500,0)</f>
        <v/>
      </c>
      <c r="R574" s="60">
        <f>G574+Q574</f>
        <v/>
      </c>
      <c r="S574" s="61" t="n">
        <v>46254.76041666666</v>
      </c>
    </row>
    <row r="575" ht="15" customHeight="1" s="39">
      <c r="A575" s="54" t="inlineStr">
        <is>
          <t>STU0574</t>
        </is>
      </c>
      <c r="B575" s="55">
        <f>VLOOKUP(A575,Marks!$A$2:$B$1001,2,FALSE())</f>
        <v/>
      </c>
      <c r="C575" s="54">
        <f>VLOOKUP(A575,Marks!$A$2:$C$1001,3,FALSE())</f>
        <v/>
      </c>
      <c r="D575" s="54">
        <f>VLOOKUP(A575,Marks!$A$2:$D$1001,4,FALSE())</f>
        <v/>
      </c>
      <c r="E575" s="60" t="n">
        <v>41000</v>
      </c>
      <c r="F575" s="60" t="n">
        <v>41000</v>
      </c>
      <c r="G575" s="60">
        <f>E575-F575</f>
        <v/>
      </c>
      <c r="H575" s="59" t="n">
        <v>0</v>
      </c>
      <c r="I575" s="54">
        <f>H575&gt;=0.2</f>
        <v/>
      </c>
      <c r="J575" s="54" t="inlineStr">
        <is>
          <t>Cheque</t>
        </is>
      </c>
      <c r="K575" s="57" t="n">
        <v>46155</v>
      </c>
      <c r="L575" s="58" t="n">
        <v>0.4895833333333333</v>
      </c>
      <c r="M575" s="57" t="n">
        <v>46127</v>
      </c>
      <c r="N575" s="54">
        <f>IF(AND(G575&gt;0,TODAY()&gt;M575),TODAY()-M575,0)</f>
        <v/>
      </c>
      <c r="O575" s="54">
        <f>IF(G575&lt;=0,"Paid",IF(N575&gt;0,"Overdue",IF(F575&gt;0,"Partial","Pending")))</f>
        <v/>
      </c>
      <c r="P575" s="54">
        <f>N575&gt;0</f>
        <v/>
      </c>
      <c r="Q575" s="60">
        <f>IF(P575,500,0)</f>
        <v/>
      </c>
      <c r="R575" s="60">
        <f>G575+Q575</f>
        <v/>
      </c>
      <c r="S575" s="61" t="n"/>
    </row>
    <row r="576" ht="15" customHeight="1" s="39">
      <c r="A576" s="54" t="inlineStr">
        <is>
          <t>STU0575</t>
        </is>
      </c>
      <c r="B576" s="55">
        <f>VLOOKUP(A576,Marks!$A$2:$B$1001,2,FALSE())</f>
        <v/>
      </c>
      <c r="C576" s="54">
        <f>VLOOKUP(A576,Marks!$A$2:$C$1001,3,FALSE())</f>
        <v/>
      </c>
      <c r="D576" s="54">
        <f>VLOOKUP(A576,Marks!$A$2:$D$1001,4,FALSE())</f>
        <v/>
      </c>
      <c r="E576" s="60" t="n">
        <v>28500</v>
      </c>
      <c r="F576" s="60" t="n">
        <v>21400</v>
      </c>
      <c r="G576" s="60">
        <f>E576-F576</f>
        <v/>
      </c>
      <c r="H576" s="59" t="n">
        <v>0</v>
      </c>
      <c r="I576" s="54">
        <f>H576&gt;=0.2</f>
        <v/>
      </c>
      <c r="J576" s="54" t="inlineStr">
        <is>
          <t>Cheque</t>
        </is>
      </c>
      <c r="K576" s="57" t="n">
        <v>46239</v>
      </c>
      <c r="L576" s="58" t="n">
        <v>0.4895833333333333</v>
      </c>
      <c r="M576" s="57" t="n">
        <v>46218</v>
      </c>
      <c r="N576" s="54">
        <f>IF(AND(G576&gt;0,TODAY()&gt;M576),TODAY()-M576,0)</f>
        <v/>
      </c>
      <c r="O576" s="54">
        <f>IF(G576&lt;=0,"Paid",IF(N576&gt;0,"Overdue",IF(F576&gt;0,"Partial","Pending")))</f>
        <v/>
      </c>
      <c r="P576" s="54">
        <f>N576&gt;0</f>
        <v/>
      </c>
      <c r="Q576" s="60">
        <f>IF(P576,500,0)</f>
        <v/>
      </c>
      <c r="R576" s="60">
        <f>G576+Q576</f>
        <v/>
      </c>
      <c r="S576" s="61" t="n">
        <v>46243.51041666666</v>
      </c>
    </row>
    <row r="577" ht="15" customHeight="1" s="39">
      <c r="A577" s="54" t="inlineStr">
        <is>
          <t>STU0576</t>
        </is>
      </c>
      <c r="B577" s="55">
        <f>VLOOKUP(A577,Marks!$A$2:$B$1001,2,FALSE())</f>
        <v/>
      </c>
      <c r="C577" s="54">
        <f>VLOOKUP(A577,Marks!$A$2:$C$1001,3,FALSE())</f>
        <v/>
      </c>
      <c r="D577" s="54">
        <f>VLOOKUP(A577,Marks!$A$2:$D$1001,4,FALSE())</f>
        <v/>
      </c>
      <c r="E577" s="60" t="n">
        <v>32500</v>
      </c>
      <c r="F577" s="60" t="n">
        <v>32500</v>
      </c>
      <c r="G577" s="60">
        <f>E577-F577</f>
        <v/>
      </c>
      <c r="H577" s="59" t="n">
        <v>0.15</v>
      </c>
      <c r="I577" s="54">
        <f>H577&gt;=0.2</f>
        <v/>
      </c>
      <c r="J577" s="54" t="inlineStr">
        <is>
          <t>Debit Card</t>
        </is>
      </c>
      <c r="K577" s="57" t="n">
        <v>46197</v>
      </c>
      <c r="L577" s="58" t="n">
        <v>0.6770833333333334</v>
      </c>
      <c r="M577" s="57" t="n">
        <v>46310</v>
      </c>
      <c r="N577" s="54">
        <f>IF(AND(G577&gt;0,TODAY()&gt;M577),TODAY()-M577,0)</f>
        <v/>
      </c>
      <c r="O577" s="54">
        <f>IF(G577&lt;=0,"Paid",IF(N577&gt;0,"Overdue",IF(F577&gt;0,"Partial","Pending")))</f>
        <v/>
      </c>
      <c r="P577" s="54">
        <f>N577&gt;0</f>
        <v/>
      </c>
      <c r="Q577" s="60">
        <f>IF(P577,500,0)</f>
        <v/>
      </c>
      <c r="R577" s="60">
        <f>G577+Q577</f>
        <v/>
      </c>
      <c r="S577" s="61" t="n"/>
    </row>
    <row r="578" ht="15" customHeight="1" s="39">
      <c r="A578" s="54" t="inlineStr">
        <is>
          <t>STU0577</t>
        </is>
      </c>
      <c r="B578" s="55">
        <f>VLOOKUP(A578,Marks!$A$2:$B$1001,2,FALSE())</f>
        <v/>
      </c>
      <c r="C578" s="54">
        <f>VLOOKUP(A578,Marks!$A$2:$C$1001,3,FALSE())</f>
        <v/>
      </c>
      <c r="D578" s="54">
        <f>VLOOKUP(A578,Marks!$A$2:$D$1001,4,FALSE())</f>
        <v/>
      </c>
      <c r="E578" s="60" t="n">
        <v>27000</v>
      </c>
      <c r="F578" s="60" t="n">
        <v>6800</v>
      </c>
      <c r="G578" s="60">
        <f>E578-F578</f>
        <v/>
      </c>
      <c r="H578" s="59" t="n">
        <v>0.1</v>
      </c>
      <c r="I578" s="54">
        <f>H578&gt;=0.2</f>
        <v/>
      </c>
      <c r="J578" s="54" t="inlineStr">
        <is>
          <t>Debit Card</t>
        </is>
      </c>
      <c r="K578" s="57" t="n">
        <v>46148</v>
      </c>
      <c r="L578" s="58" t="n">
        <v>0.6666666666666666</v>
      </c>
      <c r="M578" s="57" t="n">
        <v>46127</v>
      </c>
      <c r="N578" s="54">
        <f>IF(AND(G578&gt;0,TODAY()&gt;M578),TODAY()-M578,0)</f>
        <v/>
      </c>
      <c r="O578" s="54">
        <f>IF(G578&lt;=0,"Paid",IF(N578&gt;0,"Overdue",IF(F578&gt;0,"Partial","Pending")))</f>
        <v/>
      </c>
      <c r="P578" s="54">
        <f>N578&gt;0</f>
        <v/>
      </c>
      <c r="Q578" s="60">
        <f>IF(P578,500,0)</f>
        <v/>
      </c>
      <c r="R578" s="60">
        <f>G578+Q578</f>
        <v/>
      </c>
      <c r="S578" s="61" t="n">
        <v>46257.42708333334</v>
      </c>
    </row>
    <row r="579" ht="15" customHeight="1" s="39">
      <c r="A579" s="54" t="inlineStr">
        <is>
          <t>STU0578</t>
        </is>
      </c>
      <c r="B579" s="55">
        <f>VLOOKUP(A579,Marks!$A$2:$B$1001,2,FALSE())</f>
        <v/>
      </c>
      <c r="C579" s="54">
        <f>VLOOKUP(A579,Marks!$A$2:$C$1001,3,FALSE())</f>
        <v/>
      </c>
      <c r="D579" s="54">
        <f>VLOOKUP(A579,Marks!$A$2:$D$1001,4,FALSE())</f>
        <v/>
      </c>
      <c r="E579" s="60" t="n">
        <v>31000</v>
      </c>
      <c r="F579" s="60" t="n">
        <v>31000</v>
      </c>
      <c r="G579" s="60">
        <f>E579-F579</f>
        <v/>
      </c>
      <c r="H579" s="59" t="n">
        <v>0</v>
      </c>
      <c r="I579" s="54">
        <f>H579&gt;=0.2</f>
        <v/>
      </c>
      <c r="J579" s="54" t="inlineStr">
        <is>
          <t>Credit Card</t>
        </is>
      </c>
      <c r="K579" s="57" t="n">
        <v>46140</v>
      </c>
      <c r="L579" s="58" t="n">
        <v>0.6666666666666666</v>
      </c>
      <c r="M579" s="57" t="n">
        <v>46310</v>
      </c>
      <c r="N579" s="54">
        <f>IF(AND(G579&gt;0,TODAY()&gt;M579),TODAY()-M579,0)</f>
        <v/>
      </c>
      <c r="O579" s="54">
        <f>IF(G579&lt;=0,"Paid",IF(N579&gt;0,"Overdue",IF(F579&gt;0,"Partial","Pending")))</f>
        <v/>
      </c>
      <c r="P579" s="54">
        <f>N579&gt;0</f>
        <v/>
      </c>
      <c r="Q579" s="60">
        <f>IF(P579,500,0)</f>
        <v/>
      </c>
      <c r="R579" s="60">
        <f>G579+Q579</f>
        <v/>
      </c>
      <c r="S579" s="61" t="n"/>
    </row>
    <row r="580" ht="15" customHeight="1" s="39">
      <c r="A580" s="54" t="inlineStr">
        <is>
          <t>STU0579</t>
        </is>
      </c>
      <c r="B580" s="55">
        <f>VLOOKUP(A580,Marks!$A$2:$B$1001,2,FALSE())</f>
        <v/>
      </c>
      <c r="C580" s="54">
        <f>VLOOKUP(A580,Marks!$A$2:$C$1001,3,FALSE())</f>
        <v/>
      </c>
      <c r="D580" s="54">
        <f>VLOOKUP(A580,Marks!$A$2:$D$1001,4,FALSE())</f>
        <v/>
      </c>
      <c r="E580" s="60" t="n">
        <v>14000</v>
      </c>
      <c r="F580" s="60" t="n">
        <v>3500</v>
      </c>
      <c r="G580" s="60">
        <f>E580-F580</f>
        <v/>
      </c>
      <c r="H580" s="59" t="n">
        <v>0</v>
      </c>
      <c r="I580" s="54">
        <f>H580&gt;=0.2</f>
        <v/>
      </c>
      <c r="J580" s="54" t="inlineStr">
        <is>
          <t>Credit Card</t>
        </is>
      </c>
      <c r="K580" s="57" t="n">
        <v>46130</v>
      </c>
      <c r="L580" s="58" t="n">
        <v>0.5416666666666666</v>
      </c>
      <c r="M580" s="57" t="n">
        <v>46402</v>
      </c>
      <c r="N580" s="54">
        <f>IF(AND(G580&gt;0,TODAY()&gt;M580),TODAY()-M580,0)</f>
        <v/>
      </c>
      <c r="O580" s="54">
        <f>IF(G580&lt;=0,"Paid",IF(N580&gt;0,"Overdue",IF(F580&gt;0,"Partial","Pending")))</f>
        <v/>
      </c>
      <c r="P580" s="54">
        <f>N580&gt;0</f>
        <v/>
      </c>
      <c r="Q580" s="60">
        <f>IF(P580,500,0)</f>
        <v/>
      </c>
      <c r="R580" s="60">
        <f>G580+Q580</f>
        <v/>
      </c>
      <c r="S580" s="61" t="n">
        <v>46248.4375</v>
      </c>
    </row>
    <row r="581" ht="15" customHeight="1" s="39">
      <c r="A581" s="54" t="inlineStr">
        <is>
          <t>STU0580</t>
        </is>
      </c>
      <c r="B581" s="55">
        <f>VLOOKUP(A581,Marks!$A$2:$B$1001,2,FALSE())</f>
        <v/>
      </c>
      <c r="C581" s="54">
        <f>VLOOKUP(A581,Marks!$A$2:$C$1001,3,FALSE())</f>
        <v/>
      </c>
      <c r="D581" s="54">
        <f>VLOOKUP(A581,Marks!$A$2:$D$1001,4,FALSE())</f>
        <v/>
      </c>
      <c r="E581" s="60" t="n">
        <v>41500</v>
      </c>
      <c r="F581" s="60" t="n">
        <v>41500</v>
      </c>
      <c r="G581" s="60">
        <f>E581-F581</f>
        <v/>
      </c>
      <c r="H581" s="59" t="n">
        <v>0.1</v>
      </c>
      <c r="I581" s="54">
        <f>H581&gt;=0.2</f>
        <v/>
      </c>
      <c r="J581" s="54" t="inlineStr">
        <is>
          <t>UPI</t>
        </is>
      </c>
      <c r="K581" s="57" t="n">
        <v>46179</v>
      </c>
      <c r="L581" s="58" t="n">
        <v>0.4791666666666667</v>
      </c>
      <c r="M581" s="57" t="n">
        <v>46218</v>
      </c>
      <c r="N581" s="54">
        <f>IF(AND(G581&gt;0,TODAY()&gt;M581),TODAY()-M581,0)</f>
        <v/>
      </c>
      <c r="O581" s="54">
        <f>IF(G581&lt;=0,"Paid",IF(N581&gt;0,"Overdue",IF(F581&gt;0,"Partial","Pending")))</f>
        <v/>
      </c>
      <c r="P581" s="54">
        <f>N581&gt;0</f>
        <v/>
      </c>
      <c r="Q581" s="60">
        <f>IF(P581,500,0)</f>
        <v/>
      </c>
      <c r="R581" s="60">
        <f>G581+Q581</f>
        <v/>
      </c>
      <c r="S581" s="61" t="n"/>
    </row>
    <row r="582" ht="15" customHeight="1" s="39">
      <c r="A582" s="54" t="inlineStr">
        <is>
          <t>STU0581</t>
        </is>
      </c>
      <c r="B582" s="55">
        <f>VLOOKUP(A582,Marks!$A$2:$B$1001,2,FALSE())</f>
        <v/>
      </c>
      <c r="C582" s="54">
        <f>VLOOKUP(A582,Marks!$A$2:$C$1001,3,FALSE())</f>
        <v/>
      </c>
      <c r="D582" s="54">
        <f>VLOOKUP(A582,Marks!$A$2:$D$1001,4,FALSE())</f>
        <v/>
      </c>
      <c r="E582" s="60" t="n">
        <v>19500</v>
      </c>
      <c r="F582" s="60" t="n">
        <v>19500</v>
      </c>
      <c r="G582" s="60">
        <f>E582-F582</f>
        <v/>
      </c>
      <c r="H582" s="59" t="n">
        <v>0.1</v>
      </c>
      <c r="I582" s="54">
        <f>H582&gt;=0.2</f>
        <v/>
      </c>
      <c r="J582" s="54" t="inlineStr">
        <is>
          <t>UPI</t>
        </is>
      </c>
      <c r="K582" s="57" t="n">
        <v>46133</v>
      </c>
      <c r="L582" s="58" t="n">
        <v>0.4166666666666667</v>
      </c>
      <c r="M582" s="57" t="n">
        <v>46402</v>
      </c>
      <c r="N582" s="54">
        <f>IF(AND(G582&gt;0,TODAY()&gt;M582),TODAY()-M582,0)</f>
        <v/>
      </c>
      <c r="O582" s="54">
        <f>IF(G582&lt;=0,"Paid",IF(N582&gt;0,"Overdue",IF(F582&gt;0,"Partial","Pending")))</f>
        <v/>
      </c>
      <c r="P582" s="54">
        <f>N582&gt;0</f>
        <v/>
      </c>
      <c r="Q582" s="60">
        <f>IF(P582,500,0)</f>
        <v/>
      </c>
      <c r="R582" s="60">
        <f>G582+Q582</f>
        <v/>
      </c>
      <c r="S582" s="61" t="n"/>
    </row>
    <row r="583" ht="15" customHeight="1" s="39">
      <c r="A583" s="54" t="inlineStr">
        <is>
          <t>STU0582</t>
        </is>
      </c>
      <c r="B583" s="55">
        <f>VLOOKUP(A583,Marks!$A$2:$B$1001,2,FALSE())</f>
        <v/>
      </c>
      <c r="C583" s="54">
        <f>VLOOKUP(A583,Marks!$A$2:$C$1001,3,FALSE())</f>
        <v/>
      </c>
      <c r="D583" s="54">
        <f>VLOOKUP(A583,Marks!$A$2:$D$1001,4,FALSE())</f>
        <v/>
      </c>
      <c r="E583" s="60" t="n">
        <v>28000</v>
      </c>
      <c r="F583" s="60" t="n">
        <v>7000</v>
      </c>
      <c r="G583" s="60">
        <f>E583-F583</f>
        <v/>
      </c>
      <c r="H583" s="59" t="n">
        <v>0.15</v>
      </c>
      <c r="I583" s="54">
        <f>H583&gt;=0.2</f>
        <v/>
      </c>
      <c r="J583" s="54" t="inlineStr">
        <is>
          <t>Online Transfer</t>
        </is>
      </c>
      <c r="K583" s="57" t="n">
        <v>46117</v>
      </c>
      <c r="L583" s="58" t="n">
        <v>0.6041666666666666</v>
      </c>
      <c r="M583" s="57" t="n">
        <v>46218</v>
      </c>
      <c r="N583" s="54">
        <f>IF(AND(G583&gt;0,TODAY()&gt;M583),TODAY()-M583,0)</f>
        <v/>
      </c>
      <c r="O583" s="54">
        <f>IF(G583&lt;=0,"Paid",IF(N583&gt;0,"Overdue",IF(F583&gt;0,"Partial","Pending")))</f>
        <v/>
      </c>
      <c r="P583" s="54">
        <f>N583&gt;0</f>
        <v/>
      </c>
      <c r="Q583" s="60">
        <f>IF(P583,500,0)</f>
        <v/>
      </c>
      <c r="R583" s="60">
        <f>G583+Q583</f>
        <v/>
      </c>
      <c r="S583" s="61" t="n">
        <v>46257.72916666666</v>
      </c>
    </row>
    <row r="584" ht="15" customHeight="1" s="39">
      <c r="A584" s="54" t="inlineStr">
        <is>
          <t>STU0583</t>
        </is>
      </c>
      <c r="B584" s="55">
        <f>VLOOKUP(A584,Marks!$A$2:$B$1001,2,FALSE())</f>
        <v/>
      </c>
      <c r="C584" s="54">
        <f>VLOOKUP(A584,Marks!$A$2:$C$1001,3,FALSE())</f>
        <v/>
      </c>
      <c r="D584" s="54">
        <f>VLOOKUP(A584,Marks!$A$2:$D$1001,4,FALSE())</f>
        <v/>
      </c>
      <c r="E584" s="60" t="n">
        <v>16000</v>
      </c>
      <c r="F584" s="60" t="n">
        <v>8000</v>
      </c>
      <c r="G584" s="60">
        <f>E584-F584</f>
        <v/>
      </c>
      <c r="H584" s="59" t="n">
        <v>0</v>
      </c>
      <c r="I584" s="54">
        <f>H584&gt;=0.2</f>
        <v/>
      </c>
      <c r="J584" s="54" t="inlineStr">
        <is>
          <t>Online Transfer</t>
        </is>
      </c>
      <c r="K584" s="57" t="n">
        <v>46138</v>
      </c>
      <c r="L584" s="58" t="n">
        <v>0.34375</v>
      </c>
      <c r="M584" s="57" t="n">
        <v>46127</v>
      </c>
      <c r="N584" s="54">
        <f>IF(AND(G584&gt;0,TODAY()&gt;M584),TODAY()-M584,0)</f>
        <v/>
      </c>
      <c r="O584" s="54">
        <f>IF(G584&lt;=0,"Paid",IF(N584&gt;0,"Overdue",IF(F584&gt;0,"Partial","Pending")))</f>
        <v/>
      </c>
      <c r="P584" s="54">
        <f>N584&gt;0</f>
        <v/>
      </c>
      <c r="Q584" s="60">
        <f>IF(P584,500,0)</f>
        <v/>
      </c>
      <c r="R584" s="60">
        <f>G584+Q584</f>
        <v/>
      </c>
      <c r="S584" s="61" t="n">
        <v>46247.40625</v>
      </c>
    </row>
    <row r="585" ht="15" customHeight="1" s="39">
      <c r="A585" s="54" t="inlineStr">
        <is>
          <t>STU0584</t>
        </is>
      </c>
      <c r="B585" s="55">
        <f>VLOOKUP(A585,Marks!$A$2:$B$1001,2,FALSE())</f>
        <v/>
      </c>
      <c r="C585" s="54">
        <f>VLOOKUP(A585,Marks!$A$2:$C$1001,3,FALSE())</f>
        <v/>
      </c>
      <c r="D585" s="54">
        <f>VLOOKUP(A585,Marks!$A$2:$D$1001,4,FALSE())</f>
        <v/>
      </c>
      <c r="E585" s="60" t="n">
        <v>37500</v>
      </c>
      <c r="F585" s="60" t="n">
        <v>0</v>
      </c>
      <c r="G585" s="60">
        <f>E585-F585</f>
        <v/>
      </c>
      <c r="H585" s="59" t="n">
        <v>0</v>
      </c>
      <c r="I585" s="54">
        <f>H585&gt;=0.2</f>
        <v/>
      </c>
      <c r="J585" s="54" t="inlineStr">
        <is>
          <t>Cheque</t>
        </is>
      </c>
      <c r="K585" s="57" t="n"/>
      <c r="L585" s="58" t="n"/>
      <c r="M585" s="57" t="n">
        <v>46310</v>
      </c>
      <c r="N585" s="54">
        <f>IF(AND(G585&gt;0,TODAY()&gt;M585),TODAY()-M585,0)</f>
        <v/>
      </c>
      <c r="O585" s="54">
        <f>IF(G585&lt;=0,"Paid",IF(N585&gt;0,"Overdue",IF(F585&gt;0,"Partial","Pending")))</f>
        <v/>
      </c>
      <c r="P585" s="54">
        <f>N585&gt;0</f>
        <v/>
      </c>
      <c r="Q585" s="60">
        <f>IF(P585,500,0)</f>
        <v/>
      </c>
      <c r="R585" s="60">
        <f>G585+Q585</f>
        <v/>
      </c>
      <c r="S585" s="61" t="n">
        <v>46237.48958333334</v>
      </c>
    </row>
    <row r="586" ht="15" customHeight="1" s="39">
      <c r="A586" s="54" t="inlineStr">
        <is>
          <t>STU0585</t>
        </is>
      </c>
      <c r="B586" s="55">
        <f>VLOOKUP(A586,Marks!$A$2:$B$1001,2,FALSE())</f>
        <v/>
      </c>
      <c r="C586" s="54">
        <f>VLOOKUP(A586,Marks!$A$2:$C$1001,3,FALSE())</f>
        <v/>
      </c>
      <c r="D586" s="54">
        <f>VLOOKUP(A586,Marks!$A$2:$D$1001,4,FALSE())</f>
        <v/>
      </c>
      <c r="E586" s="60" t="n">
        <v>40500</v>
      </c>
      <c r="F586" s="60" t="n">
        <v>10100</v>
      </c>
      <c r="G586" s="60">
        <f>E586-F586</f>
        <v/>
      </c>
      <c r="H586" s="59" t="n">
        <v>0.25</v>
      </c>
      <c r="I586" s="54">
        <f>H586&gt;=0.2</f>
        <v/>
      </c>
      <c r="J586" s="54" t="inlineStr">
        <is>
          <t>Online Transfer</t>
        </is>
      </c>
      <c r="K586" s="57" t="n">
        <v>46199</v>
      </c>
      <c r="L586" s="58" t="n">
        <v>0.6770833333333334</v>
      </c>
      <c r="M586" s="57" t="n">
        <v>46218</v>
      </c>
      <c r="N586" s="54">
        <f>IF(AND(G586&gt;0,TODAY()&gt;M586),TODAY()-M586,0)</f>
        <v/>
      </c>
      <c r="O586" s="54">
        <f>IF(G586&lt;=0,"Paid",IF(N586&gt;0,"Overdue",IF(F586&gt;0,"Partial","Pending")))</f>
        <v/>
      </c>
      <c r="P586" s="54">
        <f>N586&gt;0</f>
        <v/>
      </c>
      <c r="Q586" s="60">
        <f>IF(P586,500,0)</f>
        <v/>
      </c>
      <c r="R586" s="60">
        <f>G586+Q586</f>
        <v/>
      </c>
      <c r="S586" s="61" t="n">
        <v>46245.40625</v>
      </c>
    </row>
    <row r="587" ht="15" customHeight="1" s="39">
      <c r="A587" s="54" t="inlineStr">
        <is>
          <t>STU0586</t>
        </is>
      </c>
      <c r="B587" s="55">
        <f>VLOOKUP(A587,Marks!$A$2:$B$1001,2,FALSE())</f>
        <v/>
      </c>
      <c r="C587" s="54">
        <f>VLOOKUP(A587,Marks!$A$2:$C$1001,3,FALSE())</f>
        <v/>
      </c>
      <c r="D587" s="54">
        <f>VLOOKUP(A587,Marks!$A$2:$D$1001,4,FALSE())</f>
        <v/>
      </c>
      <c r="E587" s="60" t="n">
        <v>16500</v>
      </c>
      <c r="F587" s="60" t="n">
        <v>8200</v>
      </c>
      <c r="G587" s="60">
        <f>E587-F587</f>
        <v/>
      </c>
      <c r="H587" s="59" t="n">
        <v>0.05</v>
      </c>
      <c r="I587" s="54">
        <f>H587&gt;=0.2</f>
        <v/>
      </c>
      <c r="J587" s="54" t="inlineStr">
        <is>
          <t>Cash</t>
        </is>
      </c>
      <c r="K587" s="57" t="n">
        <v>46220</v>
      </c>
      <c r="L587" s="58" t="n">
        <v>0.6666666666666666</v>
      </c>
      <c r="M587" s="57" t="n">
        <v>46402</v>
      </c>
      <c r="N587" s="54">
        <f>IF(AND(G587&gt;0,TODAY()&gt;M587),TODAY()-M587,0)</f>
        <v/>
      </c>
      <c r="O587" s="54">
        <f>IF(G587&lt;=0,"Paid",IF(N587&gt;0,"Overdue",IF(F587&gt;0,"Partial","Pending")))</f>
        <v/>
      </c>
      <c r="P587" s="54">
        <f>N587&gt;0</f>
        <v/>
      </c>
      <c r="Q587" s="60">
        <f>IF(P587,500,0)</f>
        <v/>
      </c>
      <c r="R587" s="60">
        <f>G587+Q587</f>
        <v/>
      </c>
      <c r="S587" s="61" t="n">
        <v>46241.625</v>
      </c>
    </row>
    <row r="588" ht="15" customHeight="1" s="39">
      <c r="A588" s="54" t="inlineStr">
        <is>
          <t>STU0587</t>
        </is>
      </c>
      <c r="B588" s="55">
        <f>VLOOKUP(A588,Marks!$A$2:$B$1001,2,FALSE())</f>
        <v/>
      </c>
      <c r="C588" s="54">
        <f>VLOOKUP(A588,Marks!$A$2:$C$1001,3,FALSE())</f>
        <v/>
      </c>
      <c r="D588" s="54">
        <f>VLOOKUP(A588,Marks!$A$2:$D$1001,4,FALSE())</f>
        <v/>
      </c>
      <c r="E588" s="60" t="n">
        <v>41500</v>
      </c>
      <c r="F588" s="60" t="n">
        <v>0</v>
      </c>
      <c r="G588" s="60">
        <f>E588-F588</f>
        <v/>
      </c>
      <c r="H588" s="59" t="n">
        <v>0.2</v>
      </c>
      <c r="I588" s="54">
        <f>H588&gt;=0.2</f>
        <v/>
      </c>
      <c r="J588" s="54" t="inlineStr">
        <is>
          <t>UPI</t>
        </is>
      </c>
      <c r="K588" s="57" t="n"/>
      <c r="L588" s="58" t="n"/>
      <c r="M588" s="57" t="n">
        <v>46310</v>
      </c>
      <c r="N588" s="54">
        <f>IF(AND(G588&gt;0,TODAY()&gt;M588),TODAY()-M588,0)</f>
        <v/>
      </c>
      <c r="O588" s="54">
        <f>IF(G588&lt;=0,"Paid",IF(N588&gt;0,"Overdue",IF(F588&gt;0,"Partial","Pending")))</f>
        <v/>
      </c>
      <c r="P588" s="54">
        <f>N588&gt;0</f>
        <v/>
      </c>
      <c r="Q588" s="60">
        <f>IF(P588,500,0)</f>
        <v/>
      </c>
      <c r="R588" s="60">
        <f>G588+Q588</f>
        <v/>
      </c>
      <c r="S588" s="61" t="n">
        <v>46249.6875</v>
      </c>
    </row>
    <row r="589" ht="15" customHeight="1" s="39">
      <c r="A589" s="54" t="inlineStr">
        <is>
          <t>STU0588</t>
        </is>
      </c>
      <c r="B589" s="55">
        <f>VLOOKUP(A589,Marks!$A$2:$B$1001,2,FALSE())</f>
        <v/>
      </c>
      <c r="C589" s="54">
        <f>VLOOKUP(A589,Marks!$A$2:$C$1001,3,FALSE())</f>
        <v/>
      </c>
      <c r="D589" s="54">
        <f>VLOOKUP(A589,Marks!$A$2:$D$1001,4,FALSE())</f>
        <v/>
      </c>
      <c r="E589" s="60" t="n">
        <v>17000</v>
      </c>
      <c r="F589" s="60" t="n">
        <v>17000</v>
      </c>
      <c r="G589" s="60">
        <f>E589-F589</f>
        <v/>
      </c>
      <c r="H589" s="59" t="n">
        <v>0</v>
      </c>
      <c r="I589" s="54">
        <f>H589&gt;=0.2</f>
        <v/>
      </c>
      <c r="J589" s="54" t="inlineStr">
        <is>
          <t>Online Transfer</t>
        </is>
      </c>
      <c r="K589" s="57" t="n">
        <v>46241</v>
      </c>
      <c r="L589" s="58" t="n">
        <v>0.3854166666666667</v>
      </c>
      <c r="M589" s="57" t="n">
        <v>46310</v>
      </c>
      <c r="N589" s="54">
        <f>IF(AND(G589&gt;0,TODAY()&gt;M589),TODAY()-M589,0)</f>
        <v/>
      </c>
      <c r="O589" s="54">
        <f>IF(G589&lt;=0,"Paid",IF(N589&gt;0,"Overdue",IF(F589&gt;0,"Partial","Pending")))</f>
        <v/>
      </c>
      <c r="P589" s="54">
        <f>N589&gt;0</f>
        <v/>
      </c>
      <c r="Q589" s="60">
        <f>IF(P589,500,0)</f>
        <v/>
      </c>
      <c r="R589" s="60">
        <f>G589+Q589</f>
        <v/>
      </c>
      <c r="S589" s="61" t="n"/>
    </row>
    <row r="590" ht="15" customHeight="1" s="39">
      <c r="A590" s="54" t="inlineStr">
        <is>
          <t>STU0589</t>
        </is>
      </c>
      <c r="B590" s="55">
        <f>VLOOKUP(A590,Marks!$A$2:$B$1001,2,FALSE())</f>
        <v/>
      </c>
      <c r="C590" s="54">
        <f>VLOOKUP(A590,Marks!$A$2:$C$1001,3,FALSE())</f>
        <v/>
      </c>
      <c r="D590" s="54">
        <f>VLOOKUP(A590,Marks!$A$2:$D$1001,4,FALSE())</f>
        <v/>
      </c>
      <c r="E590" s="60" t="n">
        <v>17500</v>
      </c>
      <c r="F590" s="60" t="n">
        <v>17500</v>
      </c>
      <c r="G590" s="60">
        <f>E590-F590</f>
        <v/>
      </c>
      <c r="H590" s="59" t="n">
        <v>0</v>
      </c>
      <c r="I590" s="54">
        <f>H590&gt;=0.2</f>
        <v/>
      </c>
      <c r="J590" s="54" t="inlineStr">
        <is>
          <t>Online Transfer</t>
        </is>
      </c>
      <c r="K590" s="57" t="n">
        <v>46220</v>
      </c>
      <c r="L590" s="58" t="n">
        <v>0.5104166666666666</v>
      </c>
      <c r="M590" s="57" t="n">
        <v>46402</v>
      </c>
      <c r="N590" s="54">
        <f>IF(AND(G590&gt;0,TODAY()&gt;M590),TODAY()-M590,0)</f>
        <v/>
      </c>
      <c r="O590" s="54">
        <f>IF(G590&lt;=0,"Paid",IF(N590&gt;0,"Overdue",IF(F590&gt;0,"Partial","Pending")))</f>
        <v/>
      </c>
      <c r="P590" s="54">
        <f>N590&gt;0</f>
        <v/>
      </c>
      <c r="Q590" s="60">
        <f>IF(P590,500,0)</f>
        <v/>
      </c>
      <c r="R590" s="60">
        <f>G590+Q590</f>
        <v/>
      </c>
      <c r="S590" s="61" t="n"/>
    </row>
    <row r="591" ht="15" customHeight="1" s="39">
      <c r="A591" s="54" t="inlineStr">
        <is>
          <t>STU0590</t>
        </is>
      </c>
      <c r="B591" s="55">
        <f>VLOOKUP(A591,Marks!$A$2:$B$1001,2,FALSE())</f>
        <v/>
      </c>
      <c r="C591" s="54">
        <f>VLOOKUP(A591,Marks!$A$2:$C$1001,3,FALSE())</f>
        <v/>
      </c>
      <c r="D591" s="54">
        <f>VLOOKUP(A591,Marks!$A$2:$D$1001,4,FALSE())</f>
        <v/>
      </c>
      <c r="E591" s="60" t="n">
        <v>19000</v>
      </c>
      <c r="F591" s="60" t="n">
        <v>4800</v>
      </c>
      <c r="G591" s="60">
        <f>E591-F591</f>
        <v/>
      </c>
      <c r="H591" s="59" t="n">
        <v>0.05</v>
      </c>
      <c r="I591" s="54">
        <f>H591&gt;=0.2</f>
        <v/>
      </c>
      <c r="J591" s="54" t="inlineStr">
        <is>
          <t>Debit Card</t>
        </is>
      </c>
      <c r="K591" s="57" t="n">
        <v>46117</v>
      </c>
      <c r="L591" s="58" t="n">
        <v>0.4375</v>
      </c>
      <c r="M591" s="57" t="n">
        <v>46402</v>
      </c>
      <c r="N591" s="54">
        <f>IF(AND(G591&gt;0,TODAY()&gt;M591),TODAY()-M591,0)</f>
        <v/>
      </c>
      <c r="O591" s="54">
        <f>IF(G591&lt;=0,"Paid",IF(N591&gt;0,"Overdue",IF(F591&gt;0,"Partial","Pending")))</f>
        <v/>
      </c>
      <c r="P591" s="54">
        <f>N591&gt;0</f>
        <v/>
      </c>
      <c r="Q591" s="60">
        <f>IF(P591,500,0)</f>
        <v/>
      </c>
      <c r="R591" s="60">
        <f>G591+Q591</f>
        <v/>
      </c>
      <c r="S591" s="61" t="n">
        <v>46259.4375</v>
      </c>
    </row>
    <row r="592" ht="15" customHeight="1" s="39">
      <c r="A592" s="54" t="inlineStr">
        <is>
          <t>STU0591</t>
        </is>
      </c>
      <c r="B592" s="55">
        <f>VLOOKUP(A592,Marks!$A$2:$B$1001,2,FALSE())</f>
        <v/>
      </c>
      <c r="C592" s="54">
        <f>VLOOKUP(A592,Marks!$A$2:$C$1001,3,FALSE())</f>
        <v/>
      </c>
      <c r="D592" s="54">
        <f>VLOOKUP(A592,Marks!$A$2:$D$1001,4,FALSE())</f>
        <v/>
      </c>
      <c r="E592" s="60" t="n">
        <v>32000</v>
      </c>
      <c r="F592" s="60" t="n">
        <v>32000</v>
      </c>
      <c r="G592" s="60">
        <f>E592-F592</f>
        <v/>
      </c>
      <c r="H592" s="59" t="n">
        <v>0</v>
      </c>
      <c r="I592" s="54">
        <f>H592&gt;=0.2</f>
        <v/>
      </c>
      <c r="J592" s="54" t="inlineStr">
        <is>
          <t>Cheque</t>
        </is>
      </c>
      <c r="K592" s="57" t="n">
        <v>46188</v>
      </c>
      <c r="L592" s="58" t="n">
        <v>0.3958333333333333</v>
      </c>
      <c r="M592" s="57" t="n">
        <v>46402</v>
      </c>
      <c r="N592" s="54">
        <f>IF(AND(G592&gt;0,TODAY()&gt;M592),TODAY()-M592,0)</f>
        <v/>
      </c>
      <c r="O592" s="54">
        <f>IF(G592&lt;=0,"Paid",IF(N592&gt;0,"Overdue",IF(F592&gt;0,"Partial","Pending")))</f>
        <v/>
      </c>
      <c r="P592" s="54">
        <f>N592&gt;0</f>
        <v/>
      </c>
      <c r="Q592" s="60">
        <f>IF(P592,500,0)</f>
        <v/>
      </c>
      <c r="R592" s="60">
        <f>G592+Q592</f>
        <v/>
      </c>
      <c r="S592" s="61" t="n"/>
    </row>
    <row r="593" ht="15" customHeight="1" s="39">
      <c r="A593" s="54" t="inlineStr">
        <is>
          <t>STU0592</t>
        </is>
      </c>
      <c r="B593" s="55">
        <f>VLOOKUP(A593,Marks!$A$2:$B$1001,2,FALSE())</f>
        <v/>
      </c>
      <c r="C593" s="54">
        <f>VLOOKUP(A593,Marks!$A$2:$C$1001,3,FALSE())</f>
        <v/>
      </c>
      <c r="D593" s="54">
        <f>VLOOKUP(A593,Marks!$A$2:$D$1001,4,FALSE())</f>
        <v/>
      </c>
      <c r="E593" s="60" t="n">
        <v>36000</v>
      </c>
      <c r="F593" s="60" t="n">
        <v>27000</v>
      </c>
      <c r="G593" s="60">
        <f>E593-F593</f>
        <v/>
      </c>
      <c r="H593" s="59" t="n">
        <v>0.2</v>
      </c>
      <c r="I593" s="54">
        <f>H593&gt;=0.2</f>
        <v/>
      </c>
      <c r="J593" s="54" t="inlineStr">
        <is>
          <t>Debit Card</t>
        </is>
      </c>
      <c r="K593" s="57" t="n">
        <v>46204</v>
      </c>
      <c r="L593" s="58" t="n">
        <v>0.71875</v>
      </c>
      <c r="M593" s="57" t="n">
        <v>46218</v>
      </c>
      <c r="N593" s="54">
        <f>IF(AND(G593&gt;0,TODAY()&gt;M593),TODAY()-M593,0)</f>
        <v/>
      </c>
      <c r="O593" s="54">
        <f>IF(G593&lt;=0,"Paid",IF(N593&gt;0,"Overdue",IF(F593&gt;0,"Partial","Pending")))</f>
        <v/>
      </c>
      <c r="P593" s="54">
        <f>N593&gt;0</f>
        <v/>
      </c>
      <c r="Q593" s="60">
        <f>IF(P593,500,0)</f>
        <v/>
      </c>
      <c r="R593" s="60">
        <f>G593+Q593</f>
        <v/>
      </c>
      <c r="S593" s="61" t="n">
        <v>46257.4375</v>
      </c>
    </row>
    <row r="594" ht="15" customHeight="1" s="39">
      <c r="A594" s="54" t="inlineStr">
        <is>
          <t>STU0593</t>
        </is>
      </c>
      <c r="B594" s="55">
        <f>VLOOKUP(A594,Marks!$A$2:$B$1001,2,FALSE())</f>
        <v/>
      </c>
      <c r="C594" s="54">
        <f>VLOOKUP(A594,Marks!$A$2:$C$1001,3,FALSE())</f>
        <v/>
      </c>
      <c r="D594" s="54">
        <f>VLOOKUP(A594,Marks!$A$2:$D$1001,4,FALSE())</f>
        <v/>
      </c>
      <c r="E594" s="60" t="n">
        <v>35000</v>
      </c>
      <c r="F594" s="60" t="n">
        <v>35000</v>
      </c>
      <c r="G594" s="60">
        <f>E594-F594</f>
        <v/>
      </c>
      <c r="H594" s="59" t="n">
        <v>0.25</v>
      </c>
      <c r="I594" s="54">
        <f>H594&gt;=0.2</f>
        <v/>
      </c>
      <c r="J594" s="54" t="inlineStr">
        <is>
          <t>UPI</t>
        </is>
      </c>
      <c r="K594" s="57" t="n">
        <v>46115</v>
      </c>
      <c r="L594" s="58" t="n">
        <v>0.5520833333333334</v>
      </c>
      <c r="M594" s="57" t="n">
        <v>46310</v>
      </c>
      <c r="N594" s="54">
        <f>IF(AND(G594&gt;0,TODAY()&gt;M594),TODAY()-M594,0)</f>
        <v/>
      </c>
      <c r="O594" s="54">
        <f>IF(G594&lt;=0,"Paid",IF(N594&gt;0,"Overdue",IF(F594&gt;0,"Partial","Pending")))</f>
        <v/>
      </c>
      <c r="P594" s="54">
        <f>N594&gt;0</f>
        <v/>
      </c>
      <c r="Q594" s="60">
        <f>IF(P594,500,0)</f>
        <v/>
      </c>
      <c r="R594" s="60">
        <f>G594+Q594</f>
        <v/>
      </c>
      <c r="S594" s="61" t="n"/>
    </row>
    <row r="595" ht="15" customHeight="1" s="39">
      <c r="A595" s="54" t="inlineStr">
        <is>
          <t>STU0594</t>
        </is>
      </c>
      <c r="B595" s="55">
        <f>VLOOKUP(A595,Marks!$A$2:$B$1001,2,FALSE())</f>
        <v/>
      </c>
      <c r="C595" s="54">
        <f>VLOOKUP(A595,Marks!$A$2:$C$1001,3,FALSE())</f>
        <v/>
      </c>
      <c r="D595" s="54">
        <f>VLOOKUP(A595,Marks!$A$2:$D$1001,4,FALSE())</f>
        <v/>
      </c>
      <c r="E595" s="60" t="n">
        <v>13500</v>
      </c>
      <c r="F595" s="60" t="n">
        <v>0</v>
      </c>
      <c r="G595" s="60">
        <f>E595-F595</f>
        <v/>
      </c>
      <c r="H595" s="59" t="n">
        <v>0</v>
      </c>
      <c r="I595" s="54">
        <f>H595&gt;=0.2</f>
        <v/>
      </c>
      <c r="J595" s="54" t="inlineStr">
        <is>
          <t>UPI</t>
        </is>
      </c>
      <c r="K595" s="57" t="n"/>
      <c r="L595" s="58" t="n"/>
      <c r="M595" s="57" t="n">
        <v>46310</v>
      </c>
      <c r="N595" s="54">
        <f>IF(AND(G595&gt;0,TODAY()&gt;M595),TODAY()-M595,0)</f>
        <v/>
      </c>
      <c r="O595" s="54">
        <f>IF(G595&lt;=0,"Paid",IF(N595&gt;0,"Overdue",IF(F595&gt;0,"Partial","Pending")))</f>
        <v/>
      </c>
      <c r="P595" s="54">
        <f>N595&gt;0</f>
        <v/>
      </c>
      <c r="Q595" s="60">
        <f>IF(P595,500,0)</f>
        <v/>
      </c>
      <c r="R595" s="60">
        <f>G595+Q595</f>
        <v/>
      </c>
      <c r="S595" s="61" t="n">
        <v>46246.73958333334</v>
      </c>
    </row>
    <row r="596" ht="15" customHeight="1" s="39">
      <c r="A596" s="54" t="inlineStr">
        <is>
          <t>STU0595</t>
        </is>
      </c>
      <c r="B596" s="55">
        <f>VLOOKUP(A596,Marks!$A$2:$B$1001,2,FALSE())</f>
        <v/>
      </c>
      <c r="C596" s="54">
        <f>VLOOKUP(A596,Marks!$A$2:$C$1001,3,FALSE())</f>
        <v/>
      </c>
      <c r="D596" s="54">
        <f>VLOOKUP(A596,Marks!$A$2:$D$1001,4,FALSE())</f>
        <v/>
      </c>
      <c r="E596" s="60" t="n">
        <v>24500</v>
      </c>
      <c r="F596" s="60" t="n">
        <v>6100</v>
      </c>
      <c r="G596" s="60">
        <f>E596-F596</f>
        <v/>
      </c>
      <c r="H596" s="59" t="n">
        <v>0.2</v>
      </c>
      <c r="I596" s="54">
        <f>H596&gt;=0.2</f>
        <v/>
      </c>
      <c r="J596" s="54" t="inlineStr">
        <is>
          <t>Online Transfer</t>
        </is>
      </c>
      <c r="K596" s="57" t="n">
        <v>46132</v>
      </c>
      <c r="L596" s="58" t="n">
        <v>0.3645833333333333</v>
      </c>
      <c r="M596" s="57" t="n">
        <v>46402</v>
      </c>
      <c r="N596" s="54">
        <f>IF(AND(G596&gt;0,TODAY()&gt;M596),TODAY()-M596,0)</f>
        <v/>
      </c>
      <c r="O596" s="54">
        <f>IF(G596&lt;=0,"Paid",IF(N596&gt;0,"Overdue",IF(F596&gt;0,"Partial","Pending")))</f>
        <v/>
      </c>
      <c r="P596" s="54">
        <f>N596&gt;0</f>
        <v/>
      </c>
      <c r="Q596" s="60">
        <f>IF(P596,500,0)</f>
        <v/>
      </c>
      <c r="R596" s="60">
        <f>G596+Q596</f>
        <v/>
      </c>
      <c r="S596" s="61" t="n">
        <v>46250.45833333334</v>
      </c>
    </row>
    <row r="597" ht="15" customHeight="1" s="39">
      <c r="A597" s="54" t="inlineStr">
        <is>
          <t>STU0596</t>
        </is>
      </c>
      <c r="B597" s="55">
        <f>VLOOKUP(A597,Marks!$A$2:$B$1001,2,FALSE())</f>
        <v/>
      </c>
      <c r="C597" s="54">
        <f>VLOOKUP(A597,Marks!$A$2:$C$1001,3,FALSE())</f>
        <v/>
      </c>
      <c r="D597" s="54">
        <f>VLOOKUP(A597,Marks!$A$2:$D$1001,4,FALSE())</f>
        <v/>
      </c>
      <c r="E597" s="60" t="n">
        <v>16000</v>
      </c>
      <c r="F597" s="60" t="n">
        <v>12000</v>
      </c>
      <c r="G597" s="60">
        <f>E597-F597</f>
        <v/>
      </c>
      <c r="H597" s="59" t="n">
        <v>0.05</v>
      </c>
      <c r="I597" s="54">
        <f>H597&gt;=0.2</f>
        <v/>
      </c>
      <c r="J597" s="54" t="inlineStr">
        <is>
          <t>Credit Card</t>
        </is>
      </c>
      <c r="K597" s="57" t="n">
        <v>46251</v>
      </c>
      <c r="L597" s="58" t="n">
        <v>0.4583333333333333</v>
      </c>
      <c r="M597" s="57" t="n">
        <v>46127</v>
      </c>
      <c r="N597" s="54">
        <f>IF(AND(G597&gt;0,TODAY()&gt;M597),TODAY()-M597,0)</f>
        <v/>
      </c>
      <c r="O597" s="54">
        <f>IF(G597&lt;=0,"Paid",IF(N597&gt;0,"Overdue",IF(F597&gt;0,"Partial","Pending")))</f>
        <v/>
      </c>
      <c r="P597" s="54">
        <f>N597&gt;0</f>
        <v/>
      </c>
      <c r="Q597" s="60">
        <f>IF(P597,500,0)</f>
        <v/>
      </c>
      <c r="R597" s="60">
        <f>G597+Q597</f>
        <v/>
      </c>
      <c r="S597" s="61" t="n">
        <v>46266.64583333334</v>
      </c>
    </row>
    <row r="598" ht="15" customHeight="1" s="39">
      <c r="A598" s="54" t="inlineStr">
        <is>
          <t>STU0597</t>
        </is>
      </c>
      <c r="B598" s="55">
        <f>VLOOKUP(A598,Marks!$A$2:$B$1001,2,FALSE())</f>
        <v/>
      </c>
      <c r="C598" s="54">
        <f>VLOOKUP(A598,Marks!$A$2:$C$1001,3,FALSE())</f>
        <v/>
      </c>
      <c r="D598" s="54">
        <f>VLOOKUP(A598,Marks!$A$2:$D$1001,4,FALSE())</f>
        <v/>
      </c>
      <c r="E598" s="60" t="n">
        <v>35500</v>
      </c>
      <c r="F598" s="60" t="n">
        <v>8900</v>
      </c>
      <c r="G598" s="60">
        <f>E598-F598</f>
        <v/>
      </c>
      <c r="H598" s="59" t="n">
        <v>0.2</v>
      </c>
      <c r="I598" s="54">
        <f>H598&gt;=0.2</f>
        <v/>
      </c>
      <c r="J598" s="54" t="inlineStr">
        <is>
          <t>Debit Card</t>
        </is>
      </c>
      <c r="K598" s="57" t="n">
        <v>46228</v>
      </c>
      <c r="L598" s="58" t="n">
        <v>0.6041666666666666</v>
      </c>
      <c r="M598" s="57" t="n">
        <v>46402</v>
      </c>
      <c r="N598" s="54">
        <f>IF(AND(G598&gt;0,TODAY()&gt;M598),TODAY()-M598,0)</f>
        <v/>
      </c>
      <c r="O598" s="54">
        <f>IF(G598&lt;=0,"Paid",IF(N598&gt;0,"Overdue",IF(F598&gt;0,"Partial","Pending")))</f>
        <v/>
      </c>
      <c r="P598" s="54">
        <f>N598&gt;0</f>
        <v/>
      </c>
      <c r="Q598" s="60">
        <f>IF(P598,500,0)</f>
        <v/>
      </c>
      <c r="R598" s="60">
        <f>G598+Q598</f>
        <v/>
      </c>
      <c r="S598" s="61" t="n">
        <v>46254.52083333334</v>
      </c>
    </row>
    <row r="599" ht="15" customHeight="1" s="39">
      <c r="A599" s="54" t="inlineStr">
        <is>
          <t>STU0598</t>
        </is>
      </c>
      <c r="B599" s="55">
        <f>VLOOKUP(A599,Marks!$A$2:$B$1001,2,FALSE())</f>
        <v/>
      </c>
      <c r="C599" s="54">
        <f>VLOOKUP(A599,Marks!$A$2:$C$1001,3,FALSE())</f>
        <v/>
      </c>
      <c r="D599" s="54">
        <f>VLOOKUP(A599,Marks!$A$2:$D$1001,4,FALSE())</f>
        <v/>
      </c>
      <c r="E599" s="60" t="n">
        <v>13000</v>
      </c>
      <c r="F599" s="60" t="n">
        <v>6500</v>
      </c>
      <c r="G599" s="60">
        <f>E599-F599</f>
        <v/>
      </c>
      <c r="H599" s="59" t="n">
        <v>0.1</v>
      </c>
      <c r="I599" s="54">
        <f>H599&gt;=0.2</f>
        <v/>
      </c>
      <c r="J599" s="54" t="inlineStr">
        <is>
          <t>Cheque</t>
        </is>
      </c>
      <c r="K599" s="57" t="n">
        <v>46184</v>
      </c>
      <c r="L599" s="58" t="n">
        <v>0.5</v>
      </c>
      <c r="M599" s="57" t="n">
        <v>46127</v>
      </c>
      <c r="N599" s="54">
        <f>IF(AND(G599&gt;0,TODAY()&gt;M599),TODAY()-M599,0)</f>
        <v/>
      </c>
      <c r="O599" s="54">
        <f>IF(G599&lt;=0,"Paid",IF(N599&gt;0,"Overdue",IF(F599&gt;0,"Partial","Pending")))</f>
        <v/>
      </c>
      <c r="P599" s="54">
        <f>N599&gt;0</f>
        <v/>
      </c>
      <c r="Q599" s="60">
        <f>IF(P599,500,0)</f>
        <v/>
      </c>
      <c r="R599" s="60">
        <f>G599+Q599</f>
        <v/>
      </c>
      <c r="S599" s="61" t="n">
        <v>46258.48958333334</v>
      </c>
    </row>
    <row r="600" ht="15" customHeight="1" s="39">
      <c r="A600" s="54" t="inlineStr">
        <is>
          <t>STU0599</t>
        </is>
      </c>
      <c r="B600" s="55">
        <f>VLOOKUP(A600,Marks!$A$2:$B$1001,2,FALSE())</f>
        <v/>
      </c>
      <c r="C600" s="54">
        <f>VLOOKUP(A600,Marks!$A$2:$C$1001,3,FALSE())</f>
        <v/>
      </c>
      <c r="D600" s="54">
        <f>VLOOKUP(A600,Marks!$A$2:$D$1001,4,FALSE())</f>
        <v/>
      </c>
      <c r="E600" s="60" t="n">
        <v>19500</v>
      </c>
      <c r="F600" s="60" t="n">
        <v>4900</v>
      </c>
      <c r="G600" s="60">
        <f>E600-F600</f>
        <v/>
      </c>
      <c r="H600" s="59" t="n">
        <v>0</v>
      </c>
      <c r="I600" s="54">
        <f>H600&gt;=0.2</f>
        <v/>
      </c>
      <c r="J600" s="54" t="inlineStr">
        <is>
          <t>Online Transfer</t>
        </is>
      </c>
      <c r="K600" s="57" t="n">
        <v>46213</v>
      </c>
      <c r="L600" s="58" t="n">
        <v>0.4479166666666667</v>
      </c>
      <c r="M600" s="57" t="n">
        <v>46218</v>
      </c>
      <c r="N600" s="54">
        <f>IF(AND(G600&gt;0,TODAY()&gt;M600),TODAY()-M600,0)</f>
        <v/>
      </c>
      <c r="O600" s="54">
        <f>IF(G600&lt;=0,"Paid",IF(N600&gt;0,"Overdue",IF(F600&gt;0,"Partial","Pending")))</f>
        <v/>
      </c>
      <c r="P600" s="54">
        <f>N600&gt;0</f>
        <v/>
      </c>
      <c r="Q600" s="60">
        <f>IF(P600,500,0)</f>
        <v/>
      </c>
      <c r="R600" s="60">
        <f>G600+Q600</f>
        <v/>
      </c>
      <c r="S600" s="61" t="n">
        <v>46259.78125</v>
      </c>
    </row>
    <row r="601" ht="15" customHeight="1" s="39">
      <c r="A601" s="54" t="inlineStr">
        <is>
          <t>STU0600</t>
        </is>
      </c>
      <c r="B601" s="55">
        <f>VLOOKUP(A601,Marks!$A$2:$B$1001,2,FALSE())</f>
        <v/>
      </c>
      <c r="C601" s="54">
        <f>VLOOKUP(A601,Marks!$A$2:$C$1001,3,FALSE())</f>
        <v/>
      </c>
      <c r="D601" s="54">
        <f>VLOOKUP(A601,Marks!$A$2:$D$1001,4,FALSE())</f>
        <v/>
      </c>
      <c r="E601" s="60" t="n">
        <v>40000</v>
      </c>
      <c r="F601" s="60" t="n">
        <v>20000</v>
      </c>
      <c r="G601" s="60">
        <f>E601-F601</f>
        <v/>
      </c>
      <c r="H601" s="59" t="n">
        <v>0.1</v>
      </c>
      <c r="I601" s="54">
        <f>H601&gt;=0.2</f>
        <v/>
      </c>
      <c r="J601" s="54" t="inlineStr">
        <is>
          <t>Cheque</t>
        </is>
      </c>
      <c r="K601" s="57" t="n">
        <v>46116</v>
      </c>
      <c r="L601" s="58" t="n">
        <v>0.59375</v>
      </c>
      <c r="M601" s="57" t="n">
        <v>46127</v>
      </c>
      <c r="N601" s="54">
        <f>IF(AND(G601&gt;0,TODAY()&gt;M601),TODAY()-M601,0)</f>
        <v/>
      </c>
      <c r="O601" s="54">
        <f>IF(G601&lt;=0,"Paid",IF(N601&gt;0,"Overdue",IF(F601&gt;0,"Partial","Pending")))</f>
        <v/>
      </c>
      <c r="P601" s="54">
        <f>N601&gt;0</f>
        <v/>
      </c>
      <c r="Q601" s="60">
        <f>IF(P601,500,0)</f>
        <v/>
      </c>
      <c r="R601" s="60">
        <f>G601+Q601</f>
        <v/>
      </c>
      <c r="S601" s="61" t="n">
        <v>46244.38541666666</v>
      </c>
    </row>
    <row r="602" ht="15" customHeight="1" s="39">
      <c r="A602" s="54" t="inlineStr">
        <is>
          <t>STU0601</t>
        </is>
      </c>
      <c r="B602" s="55">
        <f>VLOOKUP(A602,Marks!$A$2:$B$1001,2,FALSE())</f>
        <v/>
      </c>
      <c r="C602" s="54">
        <f>VLOOKUP(A602,Marks!$A$2:$C$1001,3,FALSE())</f>
        <v/>
      </c>
      <c r="D602" s="54">
        <f>VLOOKUP(A602,Marks!$A$2:$D$1001,4,FALSE())</f>
        <v/>
      </c>
      <c r="E602" s="60" t="n">
        <v>43500</v>
      </c>
      <c r="F602" s="60" t="n">
        <v>0</v>
      </c>
      <c r="G602" s="60">
        <f>E602-F602</f>
        <v/>
      </c>
      <c r="H602" s="59" t="n">
        <v>0.25</v>
      </c>
      <c r="I602" s="54">
        <f>H602&gt;=0.2</f>
        <v/>
      </c>
      <c r="J602" s="54" t="inlineStr">
        <is>
          <t>Cheque</t>
        </is>
      </c>
      <c r="K602" s="57" t="n"/>
      <c r="L602" s="58" t="n"/>
      <c r="M602" s="57" t="n">
        <v>46127</v>
      </c>
      <c r="N602" s="54">
        <f>IF(AND(G602&gt;0,TODAY()&gt;M602),TODAY()-M602,0)</f>
        <v/>
      </c>
      <c r="O602" s="54">
        <f>IF(G602&lt;=0,"Paid",IF(N602&gt;0,"Overdue",IF(F602&gt;0,"Partial","Pending")))</f>
        <v/>
      </c>
      <c r="P602" s="54">
        <f>N602&gt;0</f>
        <v/>
      </c>
      <c r="Q602" s="60">
        <f>IF(P602,500,0)</f>
        <v/>
      </c>
      <c r="R602" s="60">
        <f>G602+Q602</f>
        <v/>
      </c>
      <c r="S602" s="61" t="n">
        <v>46255.54166666666</v>
      </c>
    </row>
    <row r="603" ht="15" customHeight="1" s="39">
      <c r="A603" s="54" t="inlineStr">
        <is>
          <t>STU0602</t>
        </is>
      </c>
      <c r="B603" s="55">
        <f>VLOOKUP(A603,Marks!$A$2:$B$1001,2,FALSE())</f>
        <v/>
      </c>
      <c r="C603" s="54">
        <f>VLOOKUP(A603,Marks!$A$2:$C$1001,3,FALSE())</f>
        <v/>
      </c>
      <c r="D603" s="54">
        <f>VLOOKUP(A603,Marks!$A$2:$D$1001,4,FALSE())</f>
        <v/>
      </c>
      <c r="E603" s="60" t="n">
        <v>45000</v>
      </c>
      <c r="F603" s="60" t="n">
        <v>33800</v>
      </c>
      <c r="G603" s="60">
        <f>E603-F603</f>
        <v/>
      </c>
      <c r="H603" s="59" t="n">
        <v>0</v>
      </c>
      <c r="I603" s="54">
        <f>H603&gt;=0.2</f>
        <v/>
      </c>
      <c r="J603" s="54" t="inlineStr">
        <is>
          <t>Online Transfer</t>
        </is>
      </c>
      <c r="K603" s="57" t="n">
        <v>46145</v>
      </c>
      <c r="L603" s="58" t="n">
        <v>0.5625</v>
      </c>
      <c r="M603" s="57" t="n">
        <v>46402</v>
      </c>
      <c r="N603" s="54">
        <f>IF(AND(G603&gt;0,TODAY()&gt;M603),TODAY()-M603,0)</f>
        <v/>
      </c>
      <c r="O603" s="54">
        <f>IF(G603&lt;=0,"Paid",IF(N603&gt;0,"Overdue",IF(F603&gt;0,"Partial","Pending")))</f>
        <v/>
      </c>
      <c r="P603" s="54">
        <f>N603&gt;0</f>
        <v/>
      </c>
      <c r="Q603" s="60">
        <f>IF(P603,500,0)</f>
        <v/>
      </c>
      <c r="R603" s="60">
        <f>G603+Q603</f>
        <v/>
      </c>
      <c r="S603" s="61" t="n">
        <v>46250.77083333334</v>
      </c>
    </row>
    <row r="604" ht="15" customHeight="1" s="39">
      <c r="A604" s="54" t="inlineStr">
        <is>
          <t>STU0603</t>
        </is>
      </c>
      <c r="B604" s="55">
        <f>VLOOKUP(A604,Marks!$A$2:$B$1001,2,FALSE())</f>
        <v/>
      </c>
      <c r="C604" s="54">
        <f>VLOOKUP(A604,Marks!$A$2:$C$1001,3,FALSE())</f>
        <v/>
      </c>
      <c r="D604" s="54">
        <f>VLOOKUP(A604,Marks!$A$2:$D$1001,4,FALSE())</f>
        <v/>
      </c>
      <c r="E604" s="60" t="n">
        <v>40500</v>
      </c>
      <c r="F604" s="60" t="n">
        <v>10100</v>
      </c>
      <c r="G604" s="60">
        <f>E604-F604</f>
        <v/>
      </c>
      <c r="H604" s="59" t="n">
        <v>0.15</v>
      </c>
      <c r="I604" s="54">
        <f>H604&gt;=0.2</f>
        <v/>
      </c>
      <c r="J604" s="54" t="inlineStr">
        <is>
          <t>UPI</t>
        </is>
      </c>
      <c r="K604" s="57" t="n">
        <v>46223</v>
      </c>
      <c r="L604" s="58" t="n">
        <v>0.5</v>
      </c>
      <c r="M604" s="57" t="n">
        <v>46310</v>
      </c>
      <c r="N604" s="54">
        <f>IF(AND(G604&gt;0,TODAY()&gt;M604),TODAY()-M604,0)</f>
        <v/>
      </c>
      <c r="O604" s="54">
        <f>IF(G604&lt;=0,"Paid",IF(N604&gt;0,"Overdue",IF(F604&gt;0,"Partial","Pending")))</f>
        <v/>
      </c>
      <c r="P604" s="54">
        <f>N604&gt;0</f>
        <v/>
      </c>
      <c r="Q604" s="60">
        <f>IF(P604,500,0)</f>
        <v/>
      </c>
      <c r="R604" s="60">
        <f>G604+Q604</f>
        <v/>
      </c>
      <c r="S604" s="61" t="n">
        <v>46263.67708333334</v>
      </c>
    </row>
    <row r="605" ht="15" customHeight="1" s="39">
      <c r="A605" s="54" t="inlineStr">
        <is>
          <t>STU0604</t>
        </is>
      </c>
      <c r="B605" s="55">
        <f>VLOOKUP(A605,Marks!$A$2:$B$1001,2,FALSE())</f>
        <v/>
      </c>
      <c r="C605" s="54">
        <f>VLOOKUP(A605,Marks!$A$2:$C$1001,3,FALSE())</f>
        <v/>
      </c>
      <c r="D605" s="54">
        <f>VLOOKUP(A605,Marks!$A$2:$D$1001,4,FALSE())</f>
        <v/>
      </c>
      <c r="E605" s="60" t="n">
        <v>19000</v>
      </c>
      <c r="F605" s="60" t="n">
        <v>19000</v>
      </c>
      <c r="G605" s="60">
        <f>E605-F605</f>
        <v/>
      </c>
      <c r="H605" s="59" t="n">
        <v>0.15</v>
      </c>
      <c r="I605" s="54">
        <f>H605&gt;=0.2</f>
        <v/>
      </c>
      <c r="J605" s="54" t="inlineStr">
        <is>
          <t>Cash</t>
        </is>
      </c>
      <c r="K605" s="57" t="n">
        <v>46249</v>
      </c>
      <c r="L605" s="58" t="n">
        <v>0.4375</v>
      </c>
      <c r="M605" s="57" t="n">
        <v>46127</v>
      </c>
      <c r="N605" s="54">
        <f>IF(AND(G605&gt;0,TODAY()&gt;M605),TODAY()-M605,0)</f>
        <v/>
      </c>
      <c r="O605" s="54">
        <f>IF(G605&lt;=0,"Paid",IF(N605&gt;0,"Overdue",IF(F605&gt;0,"Partial","Pending")))</f>
        <v/>
      </c>
      <c r="P605" s="54">
        <f>N605&gt;0</f>
        <v/>
      </c>
      <c r="Q605" s="60">
        <f>IF(P605,500,0)</f>
        <v/>
      </c>
      <c r="R605" s="60">
        <f>G605+Q605</f>
        <v/>
      </c>
      <c r="S605" s="61" t="n"/>
    </row>
    <row r="606" ht="15" customHeight="1" s="39">
      <c r="A606" s="54" t="inlineStr">
        <is>
          <t>STU0605</t>
        </is>
      </c>
      <c r="B606" s="55">
        <f>VLOOKUP(A606,Marks!$A$2:$B$1001,2,FALSE())</f>
        <v/>
      </c>
      <c r="C606" s="54">
        <f>VLOOKUP(A606,Marks!$A$2:$C$1001,3,FALSE())</f>
        <v/>
      </c>
      <c r="D606" s="54">
        <f>VLOOKUP(A606,Marks!$A$2:$D$1001,4,FALSE())</f>
        <v/>
      </c>
      <c r="E606" s="60" t="n">
        <v>20500</v>
      </c>
      <c r="F606" s="60" t="n">
        <v>20500</v>
      </c>
      <c r="G606" s="60">
        <f>E606-F606</f>
        <v/>
      </c>
      <c r="H606" s="59" t="n">
        <v>0</v>
      </c>
      <c r="I606" s="54">
        <f>H606&gt;=0.2</f>
        <v/>
      </c>
      <c r="J606" s="54" t="inlineStr">
        <is>
          <t>Credit Card</t>
        </is>
      </c>
      <c r="K606" s="57" t="n">
        <v>46223</v>
      </c>
      <c r="L606" s="58" t="n">
        <v>0.46875</v>
      </c>
      <c r="M606" s="57" t="n">
        <v>46310</v>
      </c>
      <c r="N606" s="54">
        <f>IF(AND(G606&gt;0,TODAY()&gt;M606),TODAY()-M606,0)</f>
        <v/>
      </c>
      <c r="O606" s="54">
        <f>IF(G606&lt;=0,"Paid",IF(N606&gt;0,"Overdue",IF(F606&gt;0,"Partial","Pending")))</f>
        <v/>
      </c>
      <c r="P606" s="54">
        <f>N606&gt;0</f>
        <v/>
      </c>
      <c r="Q606" s="60">
        <f>IF(P606,500,0)</f>
        <v/>
      </c>
      <c r="R606" s="60">
        <f>G606+Q606</f>
        <v/>
      </c>
      <c r="S606" s="61" t="n"/>
    </row>
    <row r="607" ht="15" customHeight="1" s="39">
      <c r="A607" s="54" t="inlineStr">
        <is>
          <t>STU0606</t>
        </is>
      </c>
      <c r="B607" s="55">
        <f>VLOOKUP(A607,Marks!$A$2:$B$1001,2,FALSE())</f>
        <v/>
      </c>
      <c r="C607" s="54">
        <f>VLOOKUP(A607,Marks!$A$2:$C$1001,3,FALSE())</f>
        <v/>
      </c>
      <c r="D607" s="54">
        <f>VLOOKUP(A607,Marks!$A$2:$D$1001,4,FALSE())</f>
        <v/>
      </c>
      <c r="E607" s="60" t="n">
        <v>35000</v>
      </c>
      <c r="F607" s="60" t="n">
        <v>26200</v>
      </c>
      <c r="G607" s="60">
        <f>E607-F607</f>
        <v/>
      </c>
      <c r="H607" s="59" t="n">
        <v>0.1</v>
      </c>
      <c r="I607" s="54">
        <f>H607&gt;=0.2</f>
        <v/>
      </c>
      <c r="J607" s="54" t="inlineStr">
        <is>
          <t>UPI</t>
        </is>
      </c>
      <c r="K607" s="57" t="n">
        <v>46220</v>
      </c>
      <c r="L607" s="58" t="n">
        <v>0.3645833333333333</v>
      </c>
      <c r="M607" s="57" t="n">
        <v>46127</v>
      </c>
      <c r="N607" s="54">
        <f>IF(AND(G607&gt;0,TODAY()&gt;M607),TODAY()-M607,0)</f>
        <v/>
      </c>
      <c r="O607" s="54">
        <f>IF(G607&lt;=0,"Paid",IF(N607&gt;0,"Overdue",IF(F607&gt;0,"Partial","Pending")))</f>
        <v/>
      </c>
      <c r="P607" s="54">
        <f>N607&gt;0</f>
        <v/>
      </c>
      <c r="Q607" s="60">
        <f>IF(P607,500,0)</f>
        <v/>
      </c>
      <c r="R607" s="60">
        <f>G607+Q607</f>
        <v/>
      </c>
      <c r="S607" s="61" t="n">
        <v>46248.45833333334</v>
      </c>
    </row>
    <row r="608" ht="15" customHeight="1" s="39">
      <c r="A608" s="54" t="inlineStr">
        <is>
          <t>STU0607</t>
        </is>
      </c>
      <c r="B608" s="55">
        <f>VLOOKUP(A608,Marks!$A$2:$B$1001,2,FALSE())</f>
        <v/>
      </c>
      <c r="C608" s="54">
        <f>VLOOKUP(A608,Marks!$A$2:$C$1001,3,FALSE())</f>
        <v/>
      </c>
      <c r="D608" s="54">
        <f>VLOOKUP(A608,Marks!$A$2:$D$1001,4,FALSE())</f>
        <v/>
      </c>
      <c r="E608" s="60" t="n">
        <v>19500</v>
      </c>
      <c r="F608" s="60" t="n">
        <v>9800</v>
      </c>
      <c r="G608" s="60">
        <f>E608-F608</f>
        <v/>
      </c>
      <c r="H608" s="59" t="n">
        <v>0</v>
      </c>
      <c r="I608" s="54">
        <f>H608&gt;=0.2</f>
        <v/>
      </c>
      <c r="J608" s="54" t="inlineStr">
        <is>
          <t>UPI</t>
        </is>
      </c>
      <c r="K608" s="57" t="n">
        <v>46148</v>
      </c>
      <c r="L608" s="58" t="n">
        <v>0.4583333333333333</v>
      </c>
      <c r="M608" s="57" t="n">
        <v>46310</v>
      </c>
      <c r="N608" s="54">
        <f>IF(AND(G608&gt;0,TODAY()&gt;M608),TODAY()-M608,0)</f>
        <v/>
      </c>
      <c r="O608" s="54">
        <f>IF(G608&lt;=0,"Paid",IF(N608&gt;0,"Overdue",IF(F608&gt;0,"Partial","Pending")))</f>
        <v/>
      </c>
      <c r="P608" s="54">
        <f>N608&gt;0</f>
        <v/>
      </c>
      <c r="Q608" s="60">
        <f>IF(P608,500,0)</f>
        <v/>
      </c>
      <c r="R608" s="60">
        <f>G608+Q608</f>
        <v/>
      </c>
      <c r="S608" s="61" t="n">
        <v>46242.52083333334</v>
      </c>
    </row>
    <row r="609" ht="15" customHeight="1" s="39">
      <c r="A609" s="54" t="inlineStr">
        <is>
          <t>STU0608</t>
        </is>
      </c>
      <c r="B609" s="55">
        <f>VLOOKUP(A609,Marks!$A$2:$B$1001,2,FALSE())</f>
        <v/>
      </c>
      <c r="C609" s="54">
        <f>VLOOKUP(A609,Marks!$A$2:$C$1001,3,FALSE())</f>
        <v/>
      </c>
      <c r="D609" s="54">
        <f>VLOOKUP(A609,Marks!$A$2:$D$1001,4,FALSE())</f>
        <v/>
      </c>
      <c r="E609" s="60" t="n">
        <v>16500</v>
      </c>
      <c r="F609" s="60" t="n">
        <v>16500</v>
      </c>
      <c r="G609" s="60">
        <f>E609-F609</f>
        <v/>
      </c>
      <c r="H609" s="59" t="n">
        <v>0.05</v>
      </c>
      <c r="I609" s="54">
        <f>H609&gt;=0.2</f>
        <v/>
      </c>
      <c r="J609" s="54" t="inlineStr">
        <is>
          <t>Cheque</t>
        </is>
      </c>
      <c r="K609" s="57" t="n">
        <v>46159</v>
      </c>
      <c r="L609" s="58" t="n">
        <v>0.34375</v>
      </c>
      <c r="M609" s="57" t="n">
        <v>46310</v>
      </c>
      <c r="N609" s="54">
        <f>IF(AND(G609&gt;0,TODAY()&gt;M609),TODAY()-M609,0)</f>
        <v/>
      </c>
      <c r="O609" s="54">
        <f>IF(G609&lt;=0,"Paid",IF(N609&gt;0,"Overdue",IF(F609&gt;0,"Partial","Pending")))</f>
        <v/>
      </c>
      <c r="P609" s="54">
        <f>N609&gt;0</f>
        <v/>
      </c>
      <c r="Q609" s="60">
        <f>IF(P609,500,0)</f>
        <v/>
      </c>
      <c r="R609" s="60">
        <f>G609+Q609</f>
        <v/>
      </c>
      <c r="S609" s="61" t="n"/>
    </row>
    <row r="610" ht="15" customHeight="1" s="39">
      <c r="A610" s="54" t="inlineStr">
        <is>
          <t>STU0609</t>
        </is>
      </c>
      <c r="B610" s="55">
        <f>VLOOKUP(A610,Marks!$A$2:$B$1001,2,FALSE())</f>
        <v/>
      </c>
      <c r="C610" s="54">
        <f>VLOOKUP(A610,Marks!$A$2:$C$1001,3,FALSE())</f>
        <v/>
      </c>
      <c r="D610" s="54">
        <f>VLOOKUP(A610,Marks!$A$2:$D$1001,4,FALSE())</f>
        <v/>
      </c>
      <c r="E610" s="60" t="n">
        <v>27500</v>
      </c>
      <c r="F610" s="60" t="n">
        <v>27500</v>
      </c>
      <c r="G610" s="60">
        <f>E610-F610</f>
        <v/>
      </c>
      <c r="H610" s="59" t="n">
        <v>0.25</v>
      </c>
      <c r="I610" s="54">
        <f>H610&gt;=0.2</f>
        <v/>
      </c>
      <c r="J610" s="54" t="inlineStr">
        <is>
          <t>Cheque</t>
        </is>
      </c>
      <c r="K610" s="57" t="n">
        <v>46245</v>
      </c>
      <c r="L610" s="58" t="n">
        <v>0.6041666666666666</v>
      </c>
      <c r="M610" s="57" t="n">
        <v>46218</v>
      </c>
      <c r="N610" s="54">
        <f>IF(AND(G610&gt;0,TODAY()&gt;M610),TODAY()-M610,0)</f>
        <v/>
      </c>
      <c r="O610" s="54">
        <f>IF(G610&lt;=0,"Paid",IF(N610&gt;0,"Overdue",IF(F610&gt;0,"Partial","Pending")))</f>
        <v/>
      </c>
      <c r="P610" s="54">
        <f>N610&gt;0</f>
        <v/>
      </c>
      <c r="Q610" s="60">
        <f>IF(P610,500,0)</f>
        <v/>
      </c>
      <c r="R610" s="60">
        <f>G610+Q610</f>
        <v/>
      </c>
      <c r="S610" s="61" t="n"/>
    </row>
    <row r="611" ht="15" customHeight="1" s="39">
      <c r="A611" s="54" t="inlineStr">
        <is>
          <t>STU0610</t>
        </is>
      </c>
      <c r="B611" s="55">
        <f>VLOOKUP(A611,Marks!$A$2:$B$1001,2,FALSE())</f>
        <v/>
      </c>
      <c r="C611" s="54">
        <f>VLOOKUP(A611,Marks!$A$2:$C$1001,3,FALSE())</f>
        <v/>
      </c>
      <c r="D611" s="54">
        <f>VLOOKUP(A611,Marks!$A$2:$D$1001,4,FALSE())</f>
        <v/>
      </c>
      <c r="E611" s="60" t="n">
        <v>23500</v>
      </c>
      <c r="F611" s="60" t="n">
        <v>11800</v>
      </c>
      <c r="G611" s="60">
        <f>E611-F611</f>
        <v/>
      </c>
      <c r="H611" s="59" t="n">
        <v>0.05</v>
      </c>
      <c r="I611" s="54">
        <f>H611&gt;=0.2</f>
        <v/>
      </c>
      <c r="J611" s="54" t="inlineStr">
        <is>
          <t>UPI</t>
        </is>
      </c>
      <c r="K611" s="57" t="n">
        <v>46183</v>
      </c>
      <c r="L611" s="58" t="n">
        <v>0.4895833333333333</v>
      </c>
      <c r="M611" s="57" t="n">
        <v>46310</v>
      </c>
      <c r="N611" s="54">
        <f>IF(AND(G611&gt;0,TODAY()&gt;M611),TODAY()-M611,0)</f>
        <v/>
      </c>
      <c r="O611" s="54">
        <f>IF(G611&lt;=0,"Paid",IF(N611&gt;0,"Overdue",IF(F611&gt;0,"Partial","Pending")))</f>
        <v/>
      </c>
      <c r="P611" s="54">
        <f>N611&gt;0</f>
        <v/>
      </c>
      <c r="Q611" s="60">
        <f>IF(P611,500,0)</f>
        <v/>
      </c>
      <c r="R611" s="60">
        <f>G611+Q611</f>
        <v/>
      </c>
      <c r="S611" s="61" t="n">
        <v>46253.76041666666</v>
      </c>
    </row>
    <row r="612" ht="15" customHeight="1" s="39">
      <c r="A612" s="54" t="inlineStr">
        <is>
          <t>STU0611</t>
        </is>
      </c>
      <c r="B612" s="55">
        <f>VLOOKUP(A612,Marks!$A$2:$B$1001,2,FALSE())</f>
        <v/>
      </c>
      <c r="C612" s="54">
        <f>VLOOKUP(A612,Marks!$A$2:$C$1001,3,FALSE())</f>
        <v/>
      </c>
      <c r="D612" s="54">
        <f>VLOOKUP(A612,Marks!$A$2:$D$1001,4,FALSE())</f>
        <v/>
      </c>
      <c r="E612" s="60" t="n">
        <v>31500</v>
      </c>
      <c r="F612" s="60" t="n">
        <v>31500</v>
      </c>
      <c r="G612" s="60">
        <f>E612-F612</f>
        <v/>
      </c>
      <c r="H612" s="59" t="n">
        <v>0</v>
      </c>
      <c r="I612" s="54">
        <f>H612&gt;=0.2</f>
        <v/>
      </c>
      <c r="J612" s="54" t="inlineStr">
        <is>
          <t>Cash</t>
        </is>
      </c>
      <c r="K612" s="57" t="n">
        <v>46198</v>
      </c>
      <c r="L612" s="58" t="n">
        <v>0.3645833333333333</v>
      </c>
      <c r="M612" s="57" t="n">
        <v>46310</v>
      </c>
      <c r="N612" s="54">
        <f>IF(AND(G612&gt;0,TODAY()&gt;M612),TODAY()-M612,0)</f>
        <v/>
      </c>
      <c r="O612" s="54">
        <f>IF(G612&lt;=0,"Paid",IF(N612&gt;0,"Overdue",IF(F612&gt;0,"Partial","Pending")))</f>
        <v/>
      </c>
      <c r="P612" s="54">
        <f>N612&gt;0</f>
        <v/>
      </c>
      <c r="Q612" s="60">
        <f>IF(P612,500,0)</f>
        <v/>
      </c>
      <c r="R612" s="60">
        <f>G612+Q612</f>
        <v/>
      </c>
      <c r="S612" s="61" t="n"/>
    </row>
    <row r="613" ht="15" customHeight="1" s="39">
      <c r="A613" s="54" t="inlineStr">
        <is>
          <t>STU0612</t>
        </is>
      </c>
      <c r="B613" s="55">
        <f>VLOOKUP(A613,Marks!$A$2:$B$1001,2,FALSE())</f>
        <v/>
      </c>
      <c r="C613" s="54">
        <f>VLOOKUP(A613,Marks!$A$2:$C$1001,3,FALSE())</f>
        <v/>
      </c>
      <c r="D613" s="54">
        <f>VLOOKUP(A613,Marks!$A$2:$D$1001,4,FALSE())</f>
        <v/>
      </c>
      <c r="E613" s="60" t="n">
        <v>39000</v>
      </c>
      <c r="F613" s="60" t="n">
        <v>39000</v>
      </c>
      <c r="G613" s="60">
        <f>E613-F613</f>
        <v/>
      </c>
      <c r="H613" s="59" t="n">
        <v>0.1</v>
      </c>
      <c r="I613" s="54">
        <f>H613&gt;=0.2</f>
        <v/>
      </c>
      <c r="J613" s="54" t="inlineStr">
        <is>
          <t>Cash</t>
        </is>
      </c>
      <c r="K613" s="57" t="n">
        <v>46244</v>
      </c>
      <c r="L613" s="58" t="n">
        <v>0.65625</v>
      </c>
      <c r="M613" s="57" t="n">
        <v>46127</v>
      </c>
      <c r="N613" s="54">
        <f>IF(AND(G613&gt;0,TODAY()&gt;M613),TODAY()-M613,0)</f>
        <v/>
      </c>
      <c r="O613" s="54">
        <f>IF(G613&lt;=0,"Paid",IF(N613&gt;0,"Overdue",IF(F613&gt;0,"Partial","Pending")))</f>
        <v/>
      </c>
      <c r="P613" s="54">
        <f>N613&gt;0</f>
        <v/>
      </c>
      <c r="Q613" s="60">
        <f>IF(P613,500,0)</f>
        <v/>
      </c>
      <c r="R613" s="60">
        <f>G613+Q613</f>
        <v/>
      </c>
      <c r="S613" s="61" t="n"/>
    </row>
    <row r="614" ht="15" customHeight="1" s="39">
      <c r="A614" s="54" t="inlineStr">
        <is>
          <t>STU0613</t>
        </is>
      </c>
      <c r="B614" s="55">
        <f>VLOOKUP(A614,Marks!$A$2:$B$1001,2,FALSE())</f>
        <v/>
      </c>
      <c r="C614" s="54">
        <f>VLOOKUP(A614,Marks!$A$2:$C$1001,3,FALSE())</f>
        <v/>
      </c>
      <c r="D614" s="54">
        <f>VLOOKUP(A614,Marks!$A$2:$D$1001,4,FALSE())</f>
        <v/>
      </c>
      <c r="E614" s="60" t="n">
        <v>42000</v>
      </c>
      <c r="F614" s="60" t="n">
        <v>31500</v>
      </c>
      <c r="G614" s="60">
        <f>E614-F614</f>
        <v/>
      </c>
      <c r="H614" s="59" t="n">
        <v>0</v>
      </c>
      <c r="I614" s="54">
        <f>H614&gt;=0.2</f>
        <v/>
      </c>
      <c r="J614" s="54" t="inlineStr">
        <is>
          <t>Credit Card</t>
        </is>
      </c>
      <c r="K614" s="57" t="n">
        <v>46226</v>
      </c>
      <c r="L614" s="58" t="n">
        <v>0.3645833333333333</v>
      </c>
      <c r="M614" s="57" t="n">
        <v>46402</v>
      </c>
      <c r="N614" s="54">
        <f>IF(AND(G614&gt;0,TODAY()&gt;M614),TODAY()-M614,0)</f>
        <v/>
      </c>
      <c r="O614" s="54">
        <f>IF(G614&lt;=0,"Paid",IF(N614&gt;0,"Overdue",IF(F614&gt;0,"Partial","Pending")))</f>
        <v/>
      </c>
      <c r="P614" s="54">
        <f>N614&gt;0</f>
        <v/>
      </c>
      <c r="Q614" s="60">
        <f>IF(P614,500,0)</f>
        <v/>
      </c>
      <c r="R614" s="60">
        <f>G614+Q614</f>
        <v/>
      </c>
      <c r="S614" s="61" t="n">
        <v>46251.66666666666</v>
      </c>
    </row>
    <row r="615" ht="15" customHeight="1" s="39">
      <c r="A615" s="54" t="inlineStr">
        <is>
          <t>STU0614</t>
        </is>
      </c>
      <c r="B615" s="55">
        <f>VLOOKUP(A615,Marks!$A$2:$B$1001,2,FALSE())</f>
        <v/>
      </c>
      <c r="C615" s="54">
        <f>VLOOKUP(A615,Marks!$A$2:$C$1001,3,FALSE())</f>
        <v/>
      </c>
      <c r="D615" s="54">
        <f>VLOOKUP(A615,Marks!$A$2:$D$1001,4,FALSE())</f>
        <v/>
      </c>
      <c r="E615" s="60" t="n">
        <v>37500</v>
      </c>
      <c r="F615" s="60" t="n">
        <v>37500</v>
      </c>
      <c r="G615" s="60">
        <f>E615-F615</f>
        <v/>
      </c>
      <c r="H615" s="59" t="n">
        <v>0.1</v>
      </c>
      <c r="I615" s="54">
        <f>H615&gt;=0.2</f>
        <v/>
      </c>
      <c r="J615" s="54" t="inlineStr">
        <is>
          <t>Cheque</t>
        </is>
      </c>
      <c r="K615" s="57" t="n">
        <v>46263</v>
      </c>
      <c r="L615" s="58" t="n">
        <v>0.5104166666666666</v>
      </c>
      <c r="M615" s="57" t="n">
        <v>46402</v>
      </c>
      <c r="N615" s="54">
        <f>IF(AND(G615&gt;0,TODAY()&gt;M615),TODAY()-M615,0)</f>
        <v/>
      </c>
      <c r="O615" s="54">
        <f>IF(G615&lt;=0,"Paid",IF(N615&gt;0,"Overdue",IF(F615&gt;0,"Partial","Pending")))</f>
        <v/>
      </c>
      <c r="P615" s="54">
        <f>N615&gt;0</f>
        <v/>
      </c>
      <c r="Q615" s="60">
        <f>IF(P615,500,0)</f>
        <v/>
      </c>
      <c r="R615" s="60">
        <f>G615+Q615</f>
        <v/>
      </c>
      <c r="S615" s="61" t="n"/>
    </row>
    <row r="616" ht="15" customHeight="1" s="39">
      <c r="A616" s="54" t="inlineStr">
        <is>
          <t>STU0615</t>
        </is>
      </c>
      <c r="B616" s="55">
        <f>VLOOKUP(A616,Marks!$A$2:$B$1001,2,FALSE())</f>
        <v/>
      </c>
      <c r="C616" s="54">
        <f>VLOOKUP(A616,Marks!$A$2:$C$1001,3,FALSE())</f>
        <v/>
      </c>
      <c r="D616" s="54">
        <f>VLOOKUP(A616,Marks!$A$2:$D$1001,4,FALSE())</f>
        <v/>
      </c>
      <c r="E616" s="60" t="n">
        <v>29000</v>
      </c>
      <c r="F616" s="60" t="n">
        <v>29000</v>
      </c>
      <c r="G616" s="60">
        <f>E616-F616</f>
        <v/>
      </c>
      <c r="H616" s="59" t="n">
        <v>0.1</v>
      </c>
      <c r="I616" s="54">
        <f>H616&gt;=0.2</f>
        <v/>
      </c>
      <c r="J616" s="54" t="inlineStr">
        <is>
          <t>Debit Card</t>
        </is>
      </c>
      <c r="K616" s="57" t="n">
        <v>46126</v>
      </c>
      <c r="L616" s="58" t="n">
        <v>0.4166666666666667</v>
      </c>
      <c r="M616" s="57" t="n">
        <v>46218</v>
      </c>
      <c r="N616" s="54">
        <f>IF(AND(G616&gt;0,TODAY()&gt;M616),TODAY()-M616,0)</f>
        <v/>
      </c>
      <c r="O616" s="54">
        <f>IF(G616&lt;=0,"Paid",IF(N616&gt;0,"Overdue",IF(F616&gt;0,"Partial","Pending")))</f>
        <v/>
      </c>
      <c r="P616" s="54">
        <f>N616&gt;0</f>
        <v/>
      </c>
      <c r="Q616" s="60">
        <f>IF(P616,500,0)</f>
        <v/>
      </c>
      <c r="R616" s="60">
        <f>G616+Q616</f>
        <v/>
      </c>
      <c r="S616" s="61" t="n"/>
    </row>
    <row r="617" ht="15" customHeight="1" s="39">
      <c r="A617" s="54" t="inlineStr">
        <is>
          <t>STU0616</t>
        </is>
      </c>
      <c r="B617" s="55">
        <f>VLOOKUP(A617,Marks!$A$2:$B$1001,2,FALSE())</f>
        <v/>
      </c>
      <c r="C617" s="54">
        <f>VLOOKUP(A617,Marks!$A$2:$C$1001,3,FALSE())</f>
        <v/>
      </c>
      <c r="D617" s="54">
        <f>VLOOKUP(A617,Marks!$A$2:$D$1001,4,FALSE())</f>
        <v/>
      </c>
      <c r="E617" s="60" t="n">
        <v>34000</v>
      </c>
      <c r="F617" s="60" t="n">
        <v>25500</v>
      </c>
      <c r="G617" s="60">
        <f>E617-F617</f>
        <v/>
      </c>
      <c r="H617" s="59" t="n">
        <v>0.1</v>
      </c>
      <c r="I617" s="54">
        <f>H617&gt;=0.2</f>
        <v/>
      </c>
      <c r="J617" s="54" t="inlineStr">
        <is>
          <t>Cash</t>
        </is>
      </c>
      <c r="K617" s="57" t="n">
        <v>46125</v>
      </c>
      <c r="L617" s="58" t="n">
        <v>0.4583333333333333</v>
      </c>
      <c r="M617" s="57" t="n">
        <v>46402</v>
      </c>
      <c r="N617" s="54">
        <f>IF(AND(G617&gt;0,TODAY()&gt;M617),TODAY()-M617,0)</f>
        <v/>
      </c>
      <c r="O617" s="54">
        <f>IF(G617&lt;=0,"Paid",IF(N617&gt;0,"Overdue",IF(F617&gt;0,"Partial","Pending")))</f>
        <v/>
      </c>
      <c r="P617" s="54">
        <f>N617&gt;0</f>
        <v/>
      </c>
      <c r="Q617" s="60">
        <f>IF(P617,500,0)</f>
        <v/>
      </c>
      <c r="R617" s="60">
        <f>G617+Q617</f>
        <v/>
      </c>
      <c r="S617" s="61" t="n">
        <v>46242.59375</v>
      </c>
    </row>
    <row r="618" ht="15" customHeight="1" s="39">
      <c r="A618" s="54" t="inlineStr">
        <is>
          <t>STU0617</t>
        </is>
      </c>
      <c r="B618" s="55">
        <f>VLOOKUP(A618,Marks!$A$2:$B$1001,2,FALSE())</f>
        <v/>
      </c>
      <c r="C618" s="54">
        <f>VLOOKUP(A618,Marks!$A$2:$C$1001,3,FALSE())</f>
        <v/>
      </c>
      <c r="D618" s="54">
        <f>VLOOKUP(A618,Marks!$A$2:$D$1001,4,FALSE())</f>
        <v/>
      </c>
      <c r="E618" s="60" t="n">
        <v>27000</v>
      </c>
      <c r="F618" s="60" t="n">
        <v>0</v>
      </c>
      <c r="G618" s="60">
        <f>E618-F618</f>
        <v/>
      </c>
      <c r="H618" s="59" t="n">
        <v>0.2</v>
      </c>
      <c r="I618" s="54">
        <f>H618&gt;=0.2</f>
        <v/>
      </c>
      <c r="J618" s="54" t="inlineStr">
        <is>
          <t>Credit Card</t>
        </is>
      </c>
      <c r="K618" s="57" t="n"/>
      <c r="L618" s="58" t="n"/>
      <c r="M618" s="57" t="n">
        <v>46127</v>
      </c>
      <c r="N618" s="54">
        <f>IF(AND(G618&gt;0,TODAY()&gt;M618),TODAY()-M618,0)</f>
        <v/>
      </c>
      <c r="O618" s="54">
        <f>IF(G618&lt;=0,"Paid",IF(N618&gt;0,"Overdue",IF(F618&gt;0,"Partial","Pending")))</f>
        <v/>
      </c>
      <c r="P618" s="54">
        <f>N618&gt;0</f>
        <v/>
      </c>
      <c r="Q618" s="60">
        <f>IF(P618,500,0)</f>
        <v/>
      </c>
      <c r="R618" s="60">
        <f>G618+Q618</f>
        <v/>
      </c>
      <c r="S618" s="61" t="n">
        <v>46254.54166666666</v>
      </c>
    </row>
    <row r="619" ht="15" customHeight="1" s="39">
      <c r="A619" s="54" t="inlineStr">
        <is>
          <t>STU0618</t>
        </is>
      </c>
      <c r="B619" s="55">
        <f>VLOOKUP(A619,Marks!$A$2:$B$1001,2,FALSE())</f>
        <v/>
      </c>
      <c r="C619" s="54">
        <f>VLOOKUP(A619,Marks!$A$2:$C$1001,3,FALSE())</f>
        <v/>
      </c>
      <c r="D619" s="54">
        <f>VLOOKUP(A619,Marks!$A$2:$D$1001,4,FALSE())</f>
        <v/>
      </c>
      <c r="E619" s="60" t="n">
        <v>40000</v>
      </c>
      <c r="F619" s="60" t="n">
        <v>40000</v>
      </c>
      <c r="G619" s="60">
        <f>E619-F619</f>
        <v/>
      </c>
      <c r="H619" s="59" t="n">
        <v>0</v>
      </c>
      <c r="I619" s="54">
        <f>H619&gt;=0.2</f>
        <v/>
      </c>
      <c r="J619" s="54" t="inlineStr">
        <is>
          <t>Online Transfer</t>
        </is>
      </c>
      <c r="K619" s="57" t="n">
        <v>46208</v>
      </c>
      <c r="L619" s="58" t="n">
        <v>0.4895833333333333</v>
      </c>
      <c r="M619" s="57" t="n">
        <v>46218</v>
      </c>
      <c r="N619" s="54">
        <f>IF(AND(G619&gt;0,TODAY()&gt;M619),TODAY()-M619,0)</f>
        <v/>
      </c>
      <c r="O619" s="54">
        <f>IF(G619&lt;=0,"Paid",IF(N619&gt;0,"Overdue",IF(F619&gt;0,"Partial","Pending")))</f>
        <v/>
      </c>
      <c r="P619" s="54">
        <f>N619&gt;0</f>
        <v/>
      </c>
      <c r="Q619" s="60">
        <f>IF(P619,500,0)</f>
        <v/>
      </c>
      <c r="R619" s="60">
        <f>G619+Q619</f>
        <v/>
      </c>
      <c r="S619" s="61" t="n"/>
    </row>
    <row r="620" ht="15" customHeight="1" s="39">
      <c r="A620" s="54" t="inlineStr">
        <is>
          <t>STU0619</t>
        </is>
      </c>
      <c r="B620" s="55">
        <f>VLOOKUP(A620,Marks!$A$2:$B$1001,2,FALSE())</f>
        <v/>
      </c>
      <c r="C620" s="54">
        <f>VLOOKUP(A620,Marks!$A$2:$C$1001,3,FALSE())</f>
        <v/>
      </c>
      <c r="D620" s="54">
        <f>VLOOKUP(A620,Marks!$A$2:$D$1001,4,FALSE())</f>
        <v/>
      </c>
      <c r="E620" s="60" t="n">
        <v>31000</v>
      </c>
      <c r="F620" s="60" t="n">
        <v>15500</v>
      </c>
      <c r="G620" s="60">
        <f>E620-F620</f>
        <v/>
      </c>
      <c r="H620" s="59" t="n">
        <v>0</v>
      </c>
      <c r="I620" s="54">
        <f>H620&gt;=0.2</f>
        <v/>
      </c>
      <c r="J620" s="54" t="inlineStr">
        <is>
          <t>Debit Card</t>
        </is>
      </c>
      <c r="K620" s="57" t="n">
        <v>46207</v>
      </c>
      <c r="L620" s="58" t="n">
        <v>0.5</v>
      </c>
      <c r="M620" s="57" t="n">
        <v>46402</v>
      </c>
      <c r="N620" s="54">
        <f>IF(AND(G620&gt;0,TODAY()&gt;M620),TODAY()-M620,0)</f>
        <v/>
      </c>
      <c r="O620" s="54">
        <f>IF(G620&lt;=0,"Paid",IF(N620&gt;0,"Overdue",IF(F620&gt;0,"Partial","Pending")))</f>
        <v/>
      </c>
      <c r="P620" s="54">
        <f>N620&gt;0</f>
        <v/>
      </c>
      <c r="Q620" s="60">
        <f>IF(P620,500,0)</f>
        <v/>
      </c>
      <c r="R620" s="60">
        <f>G620+Q620</f>
        <v/>
      </c>
      <c r="S620" s="61" t="n">
        <v>46255.77083333334</v>
      </c>
    </row>
    <row r="621" ht="15" customHeight="1" s="39">
      <c r="A621" s="54" t="inlineStr">
        <is>
          <t>STU0620</t>
        </is>
      </c>
      <c r="B621" s="55">
        <f>VLOOKUP(A621,Marks!$A$2:$B$1001,2,FALSE())</f>
        <v/>
      </c>
      <c r="C621" s="54">
        <f>VLOOKUP(A621,Marks!$A$2:$C$1001,3,FALSE())</f>
        <v/>
      </c>
      <c r="D621" s="54">
        <f>VLOOKUP(A621,Marks!$A$2:$D$1001,4,FALSE())</f>
        <v/>
      </c>
      <c r="E621" s="60" t="n">
        <v>24000</v>
      </c>
      <c r="F621" s="60" t="n">
        <v>6000</v>
      </c>
      <c r="G621" s="60">
        <f>E621-F621</f>
        <v/>
      </c>
      <c r="H621" s="59" t="n">
        <v>0</v>
      </c>
      <c r="I621" s="54">
        <f>H621&gt;=0.2</f>
        <v/>
      </c>
      <c r="J621" s="54" t="inlineStr">
        <is>
          <t>Online Transfer</t>
        </is>
      </c>
      <c r="K621" s="57" t="n">
        <v>46247</v>
      </c>
      <c r="L621" s="58" t="n">
        <v>0.59375</v>
      </c>
      <c r="M621" s="57" t="n">
        <v>46218</v>
      </c>
      <c r="N621" s="54">
        <f>IF(AND(G621&gt;0,TODAY()&gt;M621),TODAY()-M621,0)</f>
        <v/>
      </c>
      <c r="O621" s="54">
        <f>IF(G621&lt;=0,"Paid",IF(N621&gt;0,"Overdue",IF(F621&gt;0,"Partial","Pending")))</f>
        <v/>
      </c>
      <c r="P621" s="54">
        <f>N621&gt;0</f>
        <v/>
      </c>
      <c r="Q621" s="60">
        <f>IF(P621,500,0)</f>
        <v/>
      </c>
      <c r="R621" s="60">
        <f>G621+Q621</f>
        <v/>
      </c>
      <c r="S621" s="61" t="n">
        <v>46263.77083333334</v>
      </c>
    </row>
    <row r="622" ht="15" customHeight="1" s="39">
      <c r="A622" s="54" t="inlineStr">
        <is>
          <t>STU0621</t>
        </is>
      </c>
      <c r="B622" s="55">
        <f>VLOOKUP(A622,Marks!$A$2:$B$1001,2,FALSE())</f>
        <v/>
      </c>
      <c r="C622" s="54">
        <f>VLOOKUP(A622,Marks!$A$2:$C$1001,3,FALSE())</f>
        <v/>
      </c>
      <c r="D622" s="54">
        <f>VLOOKUP(A622,Marks!$A$2:$D$1001,4,FALSE())</f>
        <v/>
      </c>
      <c r="E622" s="60" t="n">
        <v>26000</v>
      </c>
      <c r="F622" s="60" t="n">
        <v>6500</v>
      </c>
      <c r="G622" s="60">
        <f>E622-F622</f>
        <v/>
      </c>
      <c r="H622" s="59" t="n">
        <v>0.1</v>
      </c>
      <c r="I622" s="54">
        <f>H622&gt;=0.2</f>
        <v/>
      </c>
      <c r="J622" s="54" t="inlineStr">
        <is>
          <t>Credit Card</t>
        </is>
      </c>
      <c r="K622" s="57" t="n">
        <v>46125</v>
      </c>
      <c r="L622" s="58" t="n">
        <v>0.6875</v>
      </c>
      <c r="M622" s="57" t="n">
        <v>46218</v>
      </c>
      <c r="N622" s="54">
        <f>IF(AND(G622&gt;0,TODAY()&gt;M622),TODAY()-M622,0)</f>
        <v/>
      </c>
      <c r="O622" s="54">
        <f>IF(G622&lt;=0,"Paid",IF(N622&gt;0,"Overdue",IF(F622&gt;0,"Partial","Pending")))</f>
        <v/>
      </c>
      <c r="P622" s="54">
        <f>N622&gt;0</f>
        <v/>
      </c>
      <c r="Q622" s="60">
        <f>IF(P622,500,0)</f>
        <v/>
      </c>
      <c r="R622" s="60">
        <f>G622+Q622</f>
        <v/>
      </c>
      <c r="S622" s="61" t="n">
        <v>46267.44791666666</v>
      </c>
    </row>
    <row r="623" ht="15" customHeight="1" s="39">
      <c r="A623" s="54" t="inlineStr">
        <is>
          <t>STU0622</t>
        </is>
      </c>
      <c r="B623" s="55">
        <f>VLOOKUP(A623,Marks!$A$2:$B$1001,2,FALSE())</f>
        <v/>
      </c>
      <c r="C623" s="54">
        <f>VLOOKUP(A623,Marks!$A$2:$C$1001,3,FALSE())</f>
        <v/>
      </c>
      <c r="D623" s="54">
        <f>VLOOKUP(A623,Marks!$A$2:$D$1001,4,FALSE())</f>
        <v/>
      </c>
      <c r="E623" s="60" t="n">
        <v>24000</v>
      </c>
      <c r="F623" s="60" t="n">
        <v>24000</v>
      </c>
      <c r="G623" s="60">
        <f>E623-F623</f>
        <v/>
      </c>
      <c r="H623" s="59" t="n">
        <v>0.25</v>
      </c>
      <c r="I623" s="54">
        <f>H623&gt;=0.2</f>
        <v/>
      </c>
      <c r="J623" s="54" t="inlineStr">
        <is>
          <t>Online Transfer</t>
        </is>
      </c>
      <c r="K623" s="57" t="n">
        <v>46252</v>
      </c>
      <c r="L623" s="58" t="n">
        <v>0.6354166666666666</v>
      </c>
      <c r="M623" s="57" t="n">
        <v>46218</v>
      </c>
      <c r="N623" s="54">
        <f>IF(AND(G623&gt;0,TODAY()&gt;M623),TODAY()-M623,0)</f>
        <v/>
      </c>
      <c r="O623" s="54">
        <f>IF(G623&lt;=0,"Paid",IF(N623&gt;0,"Overdue",IF(F623&gt;0,"Partial","Pending")))</f>
        <v/>
      </c>
      <c r="P623" s="54">
        <f>N623&gt;0</f>
        <v/>
      </c>
      <c r="Q623" s="60">
        <f>IF(P623,500,0)</f>
        <v/>
      </c>
      <c r="R623" s="60">
        <f>G623+Q623</f>
        <v/>
      </c>
      <c r="S623" s="61" t="n"/>
    </row>
    <row r="624" ht="15" customHeight="1" s="39">
      <c r="A624" s="54" t="inlineStr">
        <is>
          <t>STU0623</t>
        </is>
      </c>
      <c r="B624" s="55">
        <f>VLOOKUP(A624,Marks!$A$2:$B$1001,2,FALSE())</f>
        <v/>
      </c>
      <c r="C624" s="54">
        <f>VLOOKUP(A624,Marks!$A$2:$C$1001,3,FALSE())</f>
        <v/>
      </c>
      <c r="D624" s="54">
        <f>VLOOKUP(A624,Marks!$A$2:$D$1001,4,FALSE())</f>
        <v/>
      </c>
      <c r="E624" s="60" t="n">
        <v>29500</v>
      </c>
      <c r="F624" s="60" t="n">
        <v>29500</v>
      </c>
      <c r="G624" s="60">
        <f>E624-F624</f>
        <v/>
      </c>
      <c r="H624" s="59" t="n">
        <v>0</v>
      </c>
      <c r="I624" s="54">
        <f>H624&gt;=0.2</f>
        <v/>
      </c>
      <c r="J624" s="54" t="inlineStr">
        <is>
          <t>Debit Card</t>
        </is>
      </c>
      <c r="K624" s="57" t="n">
        <v>46215</v>
      </c>
      <c r="L624" s="58" t="n">
        <v>0.6770833333333334</v>
      </c>
      <c r="M624" s="57" t="n">
        <v>46310</v>
      </c>
      <c r="N624" s="54">
        <f>IF(AND(G624&gt;0,TODAY()&gt;M624),TODAY()-M624,0)</f>
        <v/>
      </c>
      <c r="O624" s="54">
        <f>IF(G624&lt;=0,"Paid",IF(N624&gt;0,"Overdue",IF(F624&gt;0,"Partial","Pending")))</f>
        <v/>
      </c>
      <c r="P624" s="54">
        <f>N624&gt;0</f>
        <v/>
      </c>
      <c r="Q624" s="60">
        <f>IF(P624,500,0)</f>
        <v/>
      </c>
      <c r="R624" s="60">
        <f>G624+Q624</f>
        <v/>
      </c>
      <c r="S624" s="61" t="n"/>
    </row>
    <row r="625" ht="15" customHeight="1" s="39">
      <c r="A625" s="54" t="inlineStr">
        <is>
          <t>STU0624</t>
        </is>
      </c>
      <c r="B625" s="55">
        <f>VLOOKUP(A625,Marks!$A$2:$B$1001,2,FALSE())</f>
        <v/>
      </c>
      <c r="C625" s="54">
        <f>VLOOKUP(A625,Marks!$A$2:$C$1001,3,FALSE())</f>
        <v/>
      </c>
      <c r="D625" s="54">
        <f>VLOOKUP(A625,Marks!$A$2:$D$1001,4,FALSE())</f>
        <v/>
      </c>
      <c r="E625" s="60" t="n">
        <v>41500</v>
      </c>
      <c r="F625" s="60" t="n">
        <v>31100</v>
      </c>
      <c r="G625" s="60">
        <f>E625-F625</f>
        <v/>
      </c>
      <c r="H625" s="59" t="n">
        <v>0.25</v>
      </c>
      <c r="I625" s="54">
        <f>H625&gt;=0.2</f>
        <v/>
      </c>
      <c r="J625" s="54" t="inlineStr">
        <is>
          <t>Cheque</t>
        </is>
      </c>
      <c r="K625" s="57" t="n">
        <v>46131</v>
      </c>
      <c r="L625" s="58" t="n">
        <v>0.6458333333333334</v>
      </c>
      <c r="M625" s="57" t="n">
        <v>46218</v>
      </c>
      <c r="N625" s="54">
        <f>IF(AND(G625&gt;0,TODAY()&gt;M625),TODAY()-M625,0)</f>
        <v/>
      </c>
      <c r="O625" s="54">
        <f>IF(G625&lt;=0,"Paid",IF(N625&gt;0,"Overdue",IF(F625&gt;0,"Partial","Pending")))</f>
        <v/>
      </c>
      <c r="P625" s="54">
        <f>N625&gt;0</f>
        <v/>
      </c>
      <c r="Q625" s="60">
        <f>IF(P625,500,0)</f>
        <v/>
      </c>
      <c r="R625" s="60">
        <f>G625+Q625</f>
        <v/>
      </c>
      <c r="S625" s="61" t="n">
        <v>46258.58333333334</v>
      </c>
    </row>
    <row r="626" ht="15" customHeight="1" s="39">
      <c r="A626" s="54" t="inlineStr">
        <is>
          <t>STU0625</t>
        </is>
      </c>
      <c r="B626" s="55">
        <f>VLOOKUP(A626,Marks!$A$2:$B$1001,2,FALSE())</f>
        <v/>
      </c>
      <c r="C626" s="54">
        <f>VLOOKUP(A626,Marks!$A$2:$C$1001,3,FALSE())</f>
        <v/>
      </c>
      <c r="D626" s="54">
        <f>VLOOKUP(A626,Marks!$A$2:$D$1001,4,FALSE())</f>
        <v/>
      </c>
      <c r="E626" s="60" t="n">
        <v>35000</v>
      </c>
      <c r="F626" s="60" t="n">
        <v>35000</v>
      </c>
      <c r="G626" s="60">
        <f>E626-F626</f>
        <v/>
      </c>
      <c r="H626" s="59" t="n">
        <v>0.1</v>
      </c>
      <c r="I626" s="54">
        <f>H626&gt;=0.2</f>
        <v/>
      </c>
      <c r="J626" s="54" t="inlineStr">
        <is>
          <t>UPI</t>
        </is>
      </c>
      <c r="K626" s="57" t="n">
        <v>46119</v>
      </c>
      <c r="L626" s="58" t="n">
        <v>0.65625</v>
      </c>
      <c r="M626" s="57" t="n">
        <v>46402</v>
      </c>
      <c r="N626" s="54">
        <f>IF(AND(G626&gt;0,TODAY()&gt;M626),TODAY()-M626,0)</f>
        <v/>
      </c>
      <c r="O626" s="54">
        <f>IF(G626&lt;=0,"Paid",IF(N626&gt;0,"Overdue",IF(F626&gt;0,"Partial","Pending")))</f>
        <v/>
      </c>
      <c r="P626" s="54">
        <f>N626&gt;0</f>
        <v/>
      </c>
      <c r="Q626" s="60">
        <f>IF(P626,500,0)</f>
        <v/>
      </c>
      <c r="R626" s="60">
        <f>G626+Q626</f>
        <v/>
      </c>
      <c r="S626" s="61" t="n"/>
    </row>
    <row r="627" ht="15" customHeight="1" s="39">
      <c r="A627" s="54" t="inlineStr">
        <is>
          <t>STU0626</t>
        </is>
      </c>
      <c r="B627" s="55">
        <f>VLOOKUP(A627,Marks!$A$2:$B$1001,2,FALSE())</f>
        <v/>
      </c>
      <c r="C627" s="54">
        <f>VLOOKUP(A627,Marks!$A$2:$C$1001,3,FALSE())</f>
        <v/>
      </c>
      <c r="D627" s="54">
        <f>VLOOKUP(A627,Marks!$A$2:$D$1001,4,FALSE())</f>
        <v/>
      </c>
      <c r="E627" s="60" t="n">
        <v>15500</v>
      </c>
      <c r="F627" s="60" t="n">
        <v>15500</v>
      </c>
      <c r="G627" s="60">
        <f>E627-F627</f>
        <v/>
      </c>
      <c r="H627" s="59" t="n">
        <v>0</v>
      </c>
      <c r="I627" s="54">
        <f>H627&gt;=0.2</f>
        <v/>
      </c>
      <c r="J627" s="54" t="inlineStr">
        <is>
          <t>Debit Card</t>
        </is>
      </c>
      <c r="K627" s="57" t="n">
        <v>46195</v>
      </c>
      <c r="L627" s="58" t="n">
        <v>0.6458333333333334</v>
      </c>
      <c r="M627" s="57" t="n">
        <v>46127</v>
      </c>
      <c r="N627" s="54">
        <f>IF(AND(G627&gt;0,TODAY()&gt;M627),TODAY()-M627,0)</f>
        <v/>
      </c>
      <c r="O627" s="54">
        <f>IF(G627&lt;=0,"Paid",IF(N627&gt;0,"Overdue",IF(F627&gt;0,"Partial","Pending")))</f>
        <v/>
      </c>
      <c r="P627" s="54">
        <f>N627&gt;0</f>
        <v/>
      </c>
      <c r="Q627" s="60">
        <f>IF(P627,500,0)</f>
        <v/>
      </c>
      <c r="R627" s="60">
        <f>G627+Q627</f>
        <v/>
      </c>
      <c r="S627" s="61" t="n"/>
    </row>
    <row r="628" ht="15" customHeight="1" s="39">
      <c r="A628" s="54" t="inlineStr">
        <is>
          <t>STU0627</t>
        </is>
      </c>
      <c r="B628" s="55">
        <f>VLOOKUP(A628,Marks!$A$2:$B$1001,2,FALSE())</f>
        <v/>
      </c>
      <c r="C628" s="54">
        <f>VLOOKUP(A628,Marks!$A$2:$C$1001,3,FALSE())</f>
        <v/>
      </c>
      <c r="D628" s="54">
        <f>VLOOKUP(A628,Marks!$A$2:$D$1001,4,FALSE())</f>
        <v/>
      </c>
      <c r="E628" s="60" t="n">
        <v>12500</v>
      </c>
      <c r="F628" s="60" t="n">
        <v>12500</v>
      </c>
      <c r="G628" s="60">
        <f>E628-F628</f>
        <v/>
      </c>
      <c r="H628" s="59" t="n">
        <v>0.05</v>
      </c>
      <c r="I628" s="54">
        <f>H628&gt;=0.2</f>
        <v/>
      </c>
      <c r="J628" s="54" t="inlineStr">
        <is>
          <t>Credit Card</t>
        </is>
      </c>
      <c r="K628" s="57" t="n">
        <v>46213</v>
      </c>
      <c r="L628" s="58" t="n">
        <v>0.4166666666666667</v>
      </c>
      <c r="M628" s="57" t="n">
        <v>46402</v>
      </c>
      <c r="N628" s="54">
        <f>IF(AND(G628&gt;0,TODAY()&gt;M628),TODAY()-M628,0)</f>
        <v/>
      </c>
      <c r="O628" s="54">
        <f>IF(G628&lt;=0,"Paid",IF(N628&gt;0,"Overdue",IF(F628&gt;0,"Partial","Pending")))</f>
        <v/>
      </c>
      <c r="P628" s="54">
        <f>N628&gt;0</f>
        <v/>
      </c>
      <c r="Q628" s="60">
        <f>IF(P628,500,0)</f>
        <v/>
      </c>
      <c r="R628" s="60">
        <f>G628+Q628</f>
        <v/>
      </c>
      <c r="S628" s="61" t="n"/>
    </row>
    <row r="629" ht="15" customHeight="1" s="39">
      <c r="A629" s="54" t="inlineStr">
        <is>
          <t>STU0628</t>
        </is>
      </c>
      <c r="B629" s="55">
        <f>VLOOKUP(A629,Marks!$A$2:$B$1001,2,FALSE())</f>
        <v/>
      </c>
      <c r="C629" s="54">
        <f>VLOOKUP(A629,Marks!$A$2:$C$1001,3,FALSE())</f>
        <v/>
      </c>
      <c r="D629" s="54">
        <f>VLOOKUP(A629,Marks!$A$2:$D$1001,4,FALSE())</f>
        <v/>
      </c>
      <c r="E629" s="60" t="n">
        <v>14000</v>
      </c>
      <c r="F629" s="60" t="n">
        <v>14000</v>
      </c>
      <c r="G629" s="60">
        <f>E629-F629</f>
        <v/>
      </c>
      <c r="H629" s="59" t="n">
        <v>0.25</v>
      </c>
      <c r="I629" s="54">
        <f>H629&gt;=0.2</f>
        <v/>
      </c>
      <c r="J629" s="54" t="inlineStr">
        <is>
          <t>Online Transfer</t>
        </is>
      </c>
      <c r="K629" s="57" t="n">
        <v>46118</v>
      </c>
      <c r="L629" s="58" t="n">
        <v>0.6666666666666666</v>
      </c>
      <c r="M629" s="57" t="n">
        <v>46310</v>
      </c>
      <c r="N629" s="54">
        <f>IF(AND(G629&gt;0,TODAY()&gt;M629),TODAY()-M629,0)</f>
        <v/>
      </c>
      <c r="O629" s="54">
        <f>IF(G629&lt;=0,"Paid",IF(N629&gt;0,"Overdue",IF(F629&gt;0,"Partial","Pending")))</f>
        <v/>
      </c>
      <c r="P629" s="54">
        <f>N629&gt;0</f>
        <v/>
      </c>
      <c r="Q629" s="60">
        <f>IF(P629,500,0)</f>
        <v/>
      </c>
      <c r="R629" s="60">
        <f>G629+Q629</f>
        <v/>
      </c>
      <c r="S629" s="61" t="n"/>
    </row>
    <row r="630" ht="15" customHeight="1" s="39">
      <c r="A630" s="54" t="inlineStr">
        <is>
          <t>STU0629</t>
        </is>
      </c>
      <c r="B630" s="55">
        <f>VLOOKUP(A630,Marks!$A$2:$B$1001,2,FALSE())</f>
        <v/>
      </c>
      <c r="C630" s="54">
        <f>VLOOKUP(A630,Marks!$A$2:$C$1001,3,FALSE())</f>
        <v/>
      </c>
      <c r="D630" s="54">
        <f>VLOOKUP(A630,Marks!$A$2:$D$1001,4,FALSE())</f>
        <v/>
      </c>
      <c r="E630" s="60" t="n">
        <v>44500</v>
      </c>
      <c r="F630" s="60" t="n">
        <v>0</v>
      </c>
      <c r="G630" s="60">
        <f>E630-F630</f>
        <v/>
      </c>
      <c r="H630" s="59" t="n">
        <v>0.15</v>
      </c>
      <c r="I630" s="54">
        <f>H630&gt;=0.2</f>
        <v/>
      </c>
      <c r="J630" s="54" t="inlineStr">
        <is>
          <t>Cheque</t>
        </is>
      </c>
      <c r="K630" s="57" t="n"/>
      <c r="L630" s="58" t="n"/>
      <c r="M630" s="57" t="n">
        <v>46402</v>
      </c>
      <c r="N630" s="54">
        <f>IF(AND(G630&gt;0,TODAY()&gt;M630),TODAY()-M630,0)</f>
        <v/>
      </c>
      <c r="O630" s="54">
        <f>IF(G630&lt;=0,"Paid",IF(N630&gt;0,"Overdue",IF(F630&gt;0,"Partial","Pending")))</f>
        <v/>
      </c>
      <c r="P630" s="54">
        <f>N630&gt;0</f>
        <v/>
      </c>
      <c r="Q630" s="60">
        <f>IF(P630,500,0)</f>
        <v/>
      </c>
      <c r="R630" s="60">
        <f>G630+Q630</f>
        <v/>
      </c>
      <c r="S630" s="61" t="n">
        <v>46260.77083333334</v>
      </c>
    </row>
    <row r="631" ht="15" customHeight="1" s="39">
      <c r="A631" s="54" t="inlineStr">
        <is>
          <t>STU0630</t>
        </is>
      </c>
      <c r="B631" s="55">
        <f>VLOOKUP(A631,Marks!$A$2:$B$1001,2,FALSE())</f>
        <v/>
      </c>
      <c r="C631" s="54">
        <f>VLOOKUP(A631,Marks!$A$2:$C$1001,3,FALSE())</f>
        <v/>
      </c>
      <c r="D631" s="54">
        <f>VLOOKUP(A631,Marks!$A$2:$D$1001,4,FALSE())</f>
        <v/>
      </c>
      <c r="E631" s="60" t="n">
        <v>37500</v>
      </c>
      <c r="F631" s="60" t="n">
        <v>28100</v>
      </c>
      <c r="G631" s="60">
        <f>E631-F631</f>
        <v/>
      </c>
      <c r="H631" s="59" t="n">
        <v>0</v>
      </c>
      <c r="I631" s="54">
        <f>H631&gt;=0.2</f>
        <v/>
      </c>
      <c r="J631" s="54" t="inlineStr">
        <is>
          <t>Credit Card</t>
        </is>
      </c>
      <c r="K631" s="57" t="n">
        <v>46175</v>
      </c>
      <c r="L631" s="58" t="n">
        <v>0.7291666666666666</v>
      </c>
      <c r="M631" s="57" t="n">
        <v>46310</v>
      </c>
      <c r="N631" s="54">
        <f>IF(AND(G631&gt;0,TODAY()&gt;M631),TODAY()-M631,0)</f>
        <v/>
      </c>
      <c r="O631" s="54">
        <f>IF(G631&lt;=0,"Paid",IF(N631&gt;0,"Overdue",IF(F631&gt;0,"Partial","Pending")))</f>
        <v/>
      </c>
      <c r="P631" s="54">
        <f>N631&gt;0</f>
        <v/>
      </c>
      <c r="Q631" s="60">
        <f>IF(P631,500,0)</f>
        <v/>
      </c>
      <c r="R631" s="60">
        <f>G631+Q631</f>
        <v/>
      </c>
      <c r="S631" s="61" t="n">
        <v>46247.64583333334</v>
      </c>
    </row>
    <row r="632" ht="15" customHeight="1" s="39">
      <c r="A632" s="54" t="inlineStr">
        <is>
          <t>STU0631</t>
        </is>
      </c>
      <c r="B632" s="55">
        <f>VLOOKUP(A632,Marks!$A$2:$B$1001,2,FALSE())</f>
        <v/>
      </c>
      <c r="C632" s="54">
        <f>VLOOKUP(A632,Marks!$A$2:$C$1001,3,FALSE())</f>
        <v/>
      </c>
      <c r="D632" s="54">
        <f>VLOOKUP(A632,Marks!$A$2:$D$1001,4,FALSE())</f>
        <v/>
      </c>
      <c r="E632" s="60" t="n">
        <v>22500</v>
      </c>
      <c r="F632" s="60" t="n">
        <v>22500</v>
      </c>
      <c r="G632" s="60">
        <f>E632-F632</f>
        <v/>
      </c>
      <c r="H632" s="59" t="n">
        <v>0</v>
      </c>
      <c r="I632" s="54">
        <f>H632&gt;=0.2</f>
        <v/>
      </c>
      <c r="J632" s="54" t="inlineStr">
        <is>
          <t>UPI</t>
        </is>
      </c>
      <c r="K632" s="57" t="n">
        <v>46123</v>
      </c>
      <c r="L632" s="58" t="n">
        <v>0.6145833333333334</v>
      </c>
      <c r="M632" s="57" t="n">
        <v>46218</v>
      </c>
      <c r="N632" s="54">
        <f>IF(AND(G632&gt;0,TODAY()&gt;M632),TODAY()-M632,0)</f>
        <v/>
      </c>
      <c r="O632" s="54">
        <f>IF(G632&lt;=0,"Paid",IF(N632&gt;0,"Overdue",IF(F632&gt;0,"Partial","Pending")))</f>
        <v/>
      </c>
      <c r="P632" s="54">
        <f>N632&gt;0</f>
        <v/>
      </c>
      <c r="Q632" s="60">
        <f>IF(P632,500,0)</f>
        <v/>
      </c>
      <c r="R632" s="60">
        <f>G632+Q632</f>
        <v/>
      </c>
      <c r="S632" s="61" t="n"/>
    </row>
    <row r="633" ht="15" customHeight="1" s="39">
      <c r="A633" s="54" t="inlineStr">
        <is>
          <t>STU0632</t>
        </is>
      </c>
      <c r="B633" s="55">
        <f>VLOOKUP(A633,Marks!$A$2:$B$1001,2,FALSE())</f>
        <v/>
      </c>
      <c r="C633" s="54">
        <f>VLOOKUP(A633,Marks!$A$2:$C$1001,3,FALSE())</f>
        <v/>
      </c>
      <c r="D633" s="54">
        <f>VLOOKUP(A633,Marks!$A$2:$D$1001,4,FALSE())</f>
        <v/>
      </c>
      <c r="E633" s="60" t="n">
        <v>40000</v>
      </c>
      <c r="F633" s="60" t="n">
        <v>20000</v>
      </c>
      <c r="G633" s="60">
        <f>E633-F633</f>
        <v/>
      </c>
      <c r="H633" s="59" t="n">
        <v>0.05</v>
      </c>
      <c r="I633" s="54">
        <f>H633&gt;=0.2</f>
        <v/>
      </c>
      <c r="J633" s="54" t="inlineStr">
        <is>
          <t>Cash</t>
        </is>
      </c>
      <c r="K633" s="57" t="n">
        <v>46213</v>
      </c>
      <c r="L633" s="58" t="n">
        <v>0.3333333333333333</v>
      </c>
      <c r="M633" s="57" t="n">
        <v>46218</v>
      </c>
      <c r="N633" s="54">
        <f>IF(AND(G633&gt;0,TODAY()&gt;M633),TODAY()-M633,0)</f>
        <v/>
      </c>
      <c r="O633" s="54">
        <f>IF(G633&lt;=0,"Paid",IF(N633&gt;0,"Overdue",IF(F633&gt;0,"Partial","Pending")))</f>
        <v/>
      </c>
      <c r="P633" s="54">
        <f>N633&gt;0</f>
        <v/>
      </c>
      <c r="Q633" s="60">
        <f>IF(P633,500,0)</f>
        <v/>
      </c>
      <c r="R633" s="60">
        <f>G633+Q633</f>
        <v/>
      </c>
      <c r="S633" s="61" t="n">
        <v>46246.64583333334</v>
      </c>
    </row>
    <row r="634" ht="15" customHeight="1" s="39">
      <c r="A634" s="54" t="inlineStr">
        <is>
          <t>STU0633</t>
        </is>
      </c>
      <c r="B634" s="55">
        <f>VLOOKUP(A634,Marks!$A$2:$B$1001,2,FALSE())</f>
        <v/>
      </c>
      <c r="C634" s="54">
        <f>VLOOKUP(A634,Marks!$A$2:$C$1001,3,FALSE())</f>
        <v/>
      </c>
      <c r="D634" s="54">
        <f>VLOOKUP(A634,Marks!$A$2:$D$1001,4,FALSE())</f>
        <v/>
      </c>
      <c r="E634" s="60" t="n">
        <v>40500</v>
      </c>
      <c r="F634" s="60" t="n">
        <v>40500</v>
      </c>
      <c r="G634" s="60">
        <f>E634-F634</f>
        <v/>
      </c>
      <c r="H634" s="59" t="n">
        <v>0.05</v>
      </c>
      <c r="I634" s="54">
        <f>H634&gt;=0.2</f>
        <v/>
      </c>
      <c r="J634" s="54" t="inlineStr">
        <is>
          <t>Online Transfer</t>
        </is>
      </c>
      <c r="K634" s="57" t="n">
        <v>46197</v>
      </c>
      <c r="L634" s="58" t="n">
        <v>0.6145833333333334</v>
      </c>
      <c r="M634" s="57" t="n">
        <v>46310</v>
      </c>
      <c r="N634" s="54">
        <f>IF(AND(G634&gt;0,TODAY()&gt;M634),TODAY()-M634,0)</f>
        <v/>
      </c>
      <c r="O634" s="54">
        <f>IF(G634&lt;=0,"Paid",IF(N634&gt;0,"Overdue",IF(F634&gt;0,"Partial","Pending")))</f>
        <v/>
      </c>
      <c r="P634" s="54">
        <f>N634&gt;0</f>
        <v/>
      </c>
      <c r="Q634" s="60">
        <f>IF(P634,500,0)</f>
        <v/>
      </c>
      <c r="R634" s="60">
        <f>G634+Q634</f>
        <v/>
      </c>
      <c r="S634" s="61" t="n"/>
    </row>
    <row r="635" ht="15" customHeight="1" s="39">
      <c r="A635" s="54" t="inlineStr">
        <is>
          <t>STU0634</t>
        </is>
      </c>
      <c r="B635" s="55">
        <f>VLOOKUP(A635,Marks!$A$2:$B$1001,2,FALSE())</f>
        <v/>
      </c>
      <c r="C635" s="54">
        <f>VLOOKUP(A635,Marks!$A$2:$C$1001,3,FALSE())</f>
        <v/>
      </c>
      <c r="D635" s="54">
        <f>VLOOKUP(A635,Marks!$A$2:$D$1001,4,FALSE())</f>
        <v/>
      </c>
      <c r="E635" s="60" t="n">
        <v>18000</v>
      </c>
      <c r="F635" s="60" t="n">
        <v>9000</v>
      </c>
      <c r="G635" s="60">
        <f>E635-F635</f>
        <v/>
      </c>
      <c r="H635" s="59" t="n">
        <v>0.05</v>
      </c>
      <c r="I635" s="54">
        <f>H635&gt;=0.2</f>
        <v/>
      </c>
      <c r="J635" s="54" t="inlineStr">
        <is>
          <t>Debit Card</t>
        </is>
      </c>
      <c r="K635" s="57" t="n">
        <v>46130</v>
      </c>
      <c r="L635" s="58" t="n">
        <v>0.6354166666666666</v>
      </c>
      <c r="M635" s="57" t="n">
        <v>46127</v>
      </c>
      <c r="N635" s="54">
        <f>IF(AND(G635&gt;0,TODAY()&gt;M635),TODAY()-M635,0)</f>
        <v/>
      </c>
      <c r="O635" s="54">
        <f>IF(G635&lt;=0,"Paid",IF(N635&gt;0,"Overdue",IF(F635&gt;0,"Partial","Pending")))</f>
        <v/>
      </c>
      <c r="P635" s="54">
        <f>N635&gt;0</f>
        <v/>
      </c>
      <c r="Q635" s="60">
        <f>IF(P635,500,0)</f>
        <v/>
      </c>
      <c r="R635" s="60">
        <f>G635+Q635</f>
        <v/>
      </c>
      <c r="S635" s="61" t="n">
        <v>46261.59375</v>
      </c>
    </row>
    <row r="636" ht="15" customHeight="1" s="39">
      <c r="A636" s="54" t="inlineStr">
        <is>
          <t>STU0635</t>
        </is>
      </c>
      <c r="B636" s="55">
        <f>VLOOKUP(A636,Marks!$A$2:$B$1001,2,FALSE())</f>
        <v/>
      </c>
      <c r="C636" s="54">
        <f>VLOOKUP(A636,Marks!$A$2:$C$1001,3,FALSE())</f>
        <v/>
      </c>
      <c r="D636" s="54">
        <f>VLOOKUP(A636,Marks!$A$2:$D$1001,4,FALSE())</f>
        <v/>
      </c>
      <c r="E636" s="60" t="n">
        <v>26500</v>
      </c>
      <c r="F636" s="60" t="n">
        <v>0</v>
      </c>
      <c r="G636" s="60">
        <f>E636-F636</f>
        <v/>
      </c>
      <c r="H636" s="59" t="n">
        <v>0</v>
      </c>
      <c r="I636" s="54">
        <f>H636&gt;=0.2</f>
        <v/>
      </c>
      <c r="J636" s="54" t="inlineStr">
        <is>
          <t>Debit Card</t>
        </is>
      </c>
      <c r="K636" s="57" t="n"/>
      <c r="L636" s="58" t="n"/>
      <c r="M636" s="57" t="n">
        <v>46402</v>
      </c>
      <c r="N636" s="54">
        <f>IF(AND(G636&gt;0,TODAY()&gt;M636),TODAY()-M636,0)</f>
        <v/>
      </c>
      <c r="O636" s="54">
        <f>IF(G636&lt;=0,"Paid",IF(N636&gt;0,"Overdue",IF(F636&gt;0,"Partial","Pending")))</f>
        <v/>
      </c>
      <c r="P636" s="54">
        <f>N636&gt;0</f>
        <v/>
      </c>
      <c r="Q636" s="60">
        <f>IF(P636,500,0)</f>
        <v/>
      </c>
      <c r="R636" s="60">
        <f>G636+Q636</f>
        <v/>
      </c>
      <c r="S636" s="61" t="n">
        <v>46244.75</v>
      </c>
    </row>
    <row r="637" ht="15" customHeight="1" s="39">
      <c r="A637" s="54" t="inlineStr">
        <is>
          <t>STU0636</t>
        </is>
      </c>
      <c r="B637" s="55">
        <f>VLOOKUP(A637,Marks!$A$2:$B$1001,2,FALSE())</f>
        <v/>
      </c>
      <c r="C637" s="54">
        <f>VLOOKUP(A637,Marks!$A$2:$C$1001,3,FALSE())</f>
        <v/>
      </c>
      <c r="D637" s="54">
        <f>VLOOKUP(A637,Marks!$A$2:$D$1001,4,FALSE())</f>
        <v/>
      </c>
      <c r="E637" s="60" t="n">
        <v>38500</v>
      </c>
      <c r="F637" s="60" t="n">
        <v>38500</v>
      </c>
      <c r="G637" s="60">
        <f>E637-F637</f>
        <v/>
      </c>
      <c r="H637" s="59" t="n">
        <v>0</v>
      </c>
      <c r="I637" s="54">
        <f>H637&gt;=0.2</f>
        <v/>
      </c>
      <c r="J637" s="54" t="inlineStr">
        <is>
          <t>Cheque</t>
        </is>
      </c>
      <c r="K637" s="57" t="n">
        <v>46205</v>
      </c>
      <c r="L637" s="58" t="n">
        <v>0.6145833333333334</v>
      </c>
      <c r="M637" s="57" t="n">
        <v>46127</v>
      </c>
      <c r="N637" s="54">
        <f>IF(AND(G637&gt;0,TODAY()&gt;M637),TODAY()-M637,0)</f>
        <v/>
      </c>
      <c r="O637" s="54">
        <f>IF(G637&lt;=0,"Paid",IF(N637&gt;0,"Overdue",IF(F637&gt;0,"Partial","Pending")))</f>
        <v/>
      </c>
      <c r="P637" s="54">
        <f>N637&gt;0</f>
        <v/>
      </c>
      <c r="Q637" s="60">
        <f>IF(P637,500,0)</f>
        <v/>
      </c>
      <c r="R637" s="60">
        <f>G637+Q637</f>
        <v/>
      </c>
      <c r="S637" s="61" t="n"/>
    </row>
    <row r="638" ht="15" customHeight="1" s="39">
      <c r="A638" s="54" t="inlineStr">
        <is>
          <t>STU0637</t>
        </is>
      </c>
      <c r="B638" s="55">
        <f>VLOOKUP(A638,Marks!$A$2:$B$1001,2,FALSE())</f>
        <v/>
      </c>
      <c r="C638" s="54">
        <f>VLOOKUP(A638,Marks!$A$2:$C$1001,3,FALSE())</f>
        <v/>
      </c>
      <c r="D638" s="54">
        <f>VLOOKUP(A638,Marks!$A$2:$D$1001,4,FALSE())</f>
        <v/>
      </c>
      <c r="E638" s="60" t="n">
        <v>29000</v>
      </c>
      <c r="F638" s="60" t="n">
        <v>7200</v>
      </c>
      <c r="G638" s="60">
        <f>E638-F638</f>
        <v/>
      </c>
      <c r="H638" s="59" t="n">
        <v>0.15</v>
      </c>
      <c r="I638" s="54">
        <f>H638&gt;=0.2</f>
        <v/>
      </c>
      <c r="J638" s="54" t="inlineStr">
        <is>
          <t>Debit Card</t>
        </is>
      </c>
      <c r="K638" s="57" t="n">
        <v>46124</v>
      </c>
      <c r="L638" s="58" t="n">
        <v>0.4270833333333333</v>
      </c>
      <c r="M638" s="57" t="n">
        <v>46218</v>
      </c>
      <c r="N638" s="54">
        <f>IF(AND(G638&gt;0,TODAY()&gt;M638),TODAY()-M638,0)</f>
        <v/>
      </c>
      <c r="O638" s="54">
        <f>IF(G638&lt;=0,"Paid",IF(N638&gt;0,"Overdue",IF(F638&gt;0,"Partial","Pending")))</f>
        <v/>
      </c>
      <c r="P638" s="54">
        <f>N638&gt;0</f>
        <v/>
      </c>
      <c r="Q638" s="60">
        <f>IF(P638,500,0)</f>
        <v/>
      </c>
      <c r="R638" s="60">
        <f>G638+Q638</f>
        <v/>
      </c>
      <c r="S638" s="61" t="n">
        <v>46237.54166666666</v>
      </c>
    </row>
    <row r="639" ht="15" customHeight="1" s="39">
      <c r="A639" s="54" t="inlineStr">
        <is>
          <t>STU0638</t>
        </is>
      </c>
      <c r="B639" s="55">
        <f>VLOOKUP(A639,Marks!$A$2:$B$1001,2,FALSE())</f>
        <v/>
      </c>
      <c r="C639" s="54">
        <f>VLOOKUP(A639,Marks!$A$2:$C$1001,3,FALSE())</f>
        <v/>
      </c>
      <c r="D639" s="54">
        <f>VLOOKUP(A639,Marks!$A$2:$D$1001,4,FALSE())</f>
        <v/>
      </c>
      <c r="E639" s="60" t="n">
        <v>26000</v>
      </c>
      <c r="F639" s="60" t="n">
        <v>13000</v>
      </c>
      <c r="G639" s="60">
        <f>E639-F639</f>
        <v/>
      </c>
      <c r="H639" s="59" t="n">
        <v>0.2</v>
      </c>
      <c r="I639" s="54">
        <f>H639&gt;=0.2</f>
        <v/>
      </c>
      <c r="J639" s="54" t="inlineStr">
        <is>
          <t>Credit Card</t>
        </is>
      </c>
      <c r="K639" s="57" t="n">
        <v>46164</v>
      </c>
      <c r="L639" s="58" t="n">
        <v>0.6770833333333334</v>
      </c>
      <c r="M639" s="57" t="n">
        <v>46127</v>
      </c>
      <c r="N639" s="54">
        <f>IF(AND(G639&gt;0,TODAY()&gt;M639),TODAY()-M639,0)</f>
        <v/>
      </c>
      <c r="O639" s="54">
        <f>IF(G639&lt;=0,"Paid",IF(N639&gt;0,"Overdue",IF(F639&gt;0,"Partial","Pending")))</f>
        <v/>
      </c>
      <c r="P639" s="54">
        <f>N639&gt;0</f>
        <v/>
      </c>
      <c r="Q639" s="60">
        <f>IF(P639,500,0)</f>
        <v/>
      </c>
      <c r="R639" s="60">
        <f>G639+Q639</f>
        <v/>
      </c>
      <c r="S639" s="61" t="n">
        <v>46267.59375</v>
      </c>
    </row>
    <row r="640" ht="15" customHeight="1" s="39">
      <c r="A640" s="54" t="inlineStr">
        <is>
          <t>STU0639</t>
        </is>
      </c>
      <c r="B640" s="55">
        <f>VLOOKUP(A640,Marks!$A$2:$B$1001,2,FALSE())</f>
        <v/>
      </c>
      <c r="C640" s="54">
        <f>VLOOKUP(A640,Marks!$A$2:$C$1001,3,FALSE())</f>
        <v/>
      </c>
      <c r="D640" s="54">
        <f>VLOOKUP(A640,Marks!$A$2:$D$1001,4,FALSE())</f>
        <v/>
      </c>
      <c r="E640" s="60" t="n">
        <v>31000</v>
      </c>
      <c r="F640" s="60" t="n">
        <v>0</v>
      </c>
      <c r="G640" s="60">
        <f>E640-F640</f>
        <v/>
      </c>
      <c r="H640" s="59" t="n">
        <v>0.05</v>
      </c>
      <c r="I640" s="54">
        <f>H640&gt;=0.2</f>
        <v/>
      </c>
      <c r="J640" s="54" t="inlineStr">
        <is>
          <t>Credit Card</t>
        </is>
      </c>
      <c r="K640" s="57" t="n"/>
      <c r="L640" s="58" t="n"/>
      <c r="M640" s="57" t="n">
        <v>46310</v>
      </c>
      <c r="N640" s="54">
        <f>IF(AND(G640&gt;0,TODAY()&gt;M640),TODAY()-M640,0)</f>
        <v/>
      </c>
      <c r="O640" s="54">
        <f>IF(G640&lt;=0,"Paid",IF(N640&gt;0,"Overdue",IF(F640&gt;0,"Partial","Pending")))</f>
        <v/>
      </c>
      <c r="P640" s="54">
        <f>N640&gt;0</f>
        <v/>
      </c>
      <c r="Q640" s="60">
        <f>IF(P640,500,0)</f>
        <v/>
      </c>
      <c r="R640" s="60">
        <f>G640+Q640</f>
        <v/>
      </c>
      <c r="S640" s="61" t="n">
        <v>46246.48958333334</v>
      </c>
    </row>
    <row r="641" ht="15" customHeight="1" s="39">
      <c r="A641" s="54" t="inlineStr">
        <is>
          <t>STU0640</t>
        </is>
      </c>
      <c r="B641" s="55">
        <f>VLOOKUP(A641,Marks!$A$2:$B$1001,2,FALSE())</f>
        <v/>
      </c>
      <c r="C641" s="54">
        <f>VLOOKUP(A641,Marks!$A$2:$C$1001,3,FALSE())</f>
        <v/>
      </c>
      <c r="D641" s="54">
        <f>VLOOKUP(A641,Marks!$A$2:$D$1001,4,FALSE())</f>
        <v/>
      </c>
      <c r="E641" s="60" t="n">
        <v>43500</v>
      </c>
      <c r="F641" s="60" t="n">
        <v>43500</v>
      </c>
      <c r="G641" s="60">
        <f>E641-F641</f>
        <v/>
      </c>
      <c r="H641" s="59" t="n">
        <v>0</v>
      </c>
      <c r="I641" s="54">
        <f>H641&gt;=0.2</f>
        <v/>
      </c>
      <c r="J641" s="54" t="inlineStr">
        <is>
          <t>Cash</t>
        </is>
      </c>
      <c r="K641" s="57" t="n">
        <v>46175</v>
      </c>
      <c r="L641" s="58" t="n">
        <v>0.59375</v>
      </c>
      <c r="M641" s="57" t="n">
        <v>46127</v>
      </c>
      <c r="N641" s="54">
        <f>IF(AND(G641&gt;0,TODAY()&gt;M641),TODAY()-M641,0)</f>
        <v/>
      </c>
      <c r="O641" s="54">
        <f>IF(G641&lt;=0,"Paid",IF(N641&gt;0,"Overdue",IF(F641&gt;0,"Partial","Pending")))</f>
        <v/>
      </c>
      <c r="P641" s="54">
        <f>N641&gt;0</f>
        <v/>
      </c>
      <c r="Q641" s="60">
        <f>IF(P641,500,0)</f>
        <v/>
      </c>
      <c r="R641" s="60">
        <f>G641+Q641</f>
        <v/>
      </c>
      <c r="S641" s="61" t="n"/>
    </row>
    <row r="642" ht="15" customHeight="1" s="39">
      <c r="A642" s="54" t="inlineStr">
        <is>
          <t>STU0641</t>
        </is>
      </c>
      <c r="B642" s="55">
        <f>VLOOKUP(A642,Marks!$A$2:$B$1001,2,FALSE())</f>
        <v/>
      </c>
      <c r="C642" s="54">
        <f>VLOOKUP(A642,Marks!$A$2:$C$1001,3,FALSE())</f>
        <v/>
      </c>
      <c r="D642" s="54">
        <f>VLOOKUP(A642,Marks!$A$2:$D$1001,4,FALSE())</f>
        <v/>
      </c>
      <c r="E642" s="60" t="n">
        <v>21500</v>
      </c>
      <c r="F642" s="60" t="n">
        <v>5400</v>
      </c>
      <c r="G642" s="60">
        <f>E642-F642</f>
        <v/>
      </c>
      <c r="H642" s="59" t="n">
        <v>0.2</v>
      </c>
      <c r="I642" s="54">
        <f>H642&gt;=0.2</f>
        <v/>
      </c>
      <c r="J642" s="54" t="inlineStr">
        <is>
          <t>UPI</t>
        </is>
      </c>
      <c r="K642" s="57" t="n">
        <v>46168</v>
      </c>
      <c r="L642" s="58" t="n">
        <v>0.4270833333333333</v>
      </c>
      <c r="M642" s="57" t="n">
        <v>46310</v>
      </c>
      <c r="N642" s="54">
        <f>IF(AND(G642&gt;0,TODAY()&gt;M642),TODAY()-M642,0)</f>
        <v/>
      </c>
      <c r="O642" s="54">
        <f>IF(G642&lt;=0,"Paid",IF(N642&gt;0,"Overdue",IF(F642&gt;0,"Partial","Pending")))</f>
        <v/>
      </c>
      <c r="P642" s="54">
        <f>N642&gt;0</f>
        <v/>
      </c>
      <c r="Q642" s="60">
        <f>IF(P642,500,0)</f>
        <v/>
      </c>
      <c r="R642" s="60">
        <f>G642+Q642</f>
        <v/>
      </c>
      <c r="S642" s="61" t="n">
        <v>46252.72916666666</v>
      </c>
    </row>
    <row r="643" ht="15" customHeight="1" s="39">
      <c r="A643" s="54" t="inlineStr">
        <is>
          <t>STU0642</t>
        </is>
      </c>
      <c r="B643" s="55">
        <f>VLOOKUP(A643,Marks!$A$2:$B$1001,2,FALSE())</f>
        <v/>
      </c>
      <c r="C643" s="54">
        <f>VLOOKUP(A643,Marks!$A$2:$C$1001,3,FALSE())</f>
        <v/>
      </c>
      <c r="D643" s="54">
        <f>VLOOKUP(A643,Marks!$A$2:$D$1001,4,FALSE())</f>
        <v/>
      </c>
      <c r="E643" s="60" t="n">
        <v>27500</v>
      </c>
      <c r="F643" s="60" t="n">
        <v>6900</v>
      </c>
      <c r="G643" s="60">
        <f>E643-F643</f>
        <v/>
      </c>
      <c r="H643" s="59" t="n">
        <v>0</v>
      </c>
      <c r="I643" s="54">
        <f>H643&gt;=0.2</f>
        <v/>
      </c>
      <c r="J643" s="54" t="inlineStr">
        <is>
          <t>Online Transfer</t>
        </is>
      </c>
      <c r="K643" s="57" t="n">
        <v>46231</v>
      </c>
      <c r="L643" s="58" t="n">
        <v>0.6979166666666666</v>
      </c>
      <c r="M643" s="57" t="n">
        <v>46402</v>
      </c>
      <c r="N643" s="54">
        <f>IF(AND(G643&gt;0,TODAY()&gt;M643),TODAY()-M643,0)</f>
        <v/>
      </c>
      <c r="O643" s="54">
        <f>IF(G643&lt;=0,"Paid",IF(N643&gt;0,"Overdue",IF(F643&gt;0,"Partial","Pending")))</f>
        <v/>
      </c>
      <c r="P643" s="54">
        <f>N643&gt;0</f>
        <v/>
      </c>
      <c r="Q643" s="60">
        <f>IF(P643,500,0)</f>
        <v/>
      </c>
      <c r="R643" s="60">
        <f>G643+Q643</f>
        <v/>
      </c>
      <c r="S643" s="61" t="n">
        <v>46247.57291666666</v>
      </c>
    </row>
    <row r="644" ht="15" customHeight="1" s="39">
      <c r="A644" s="54" t="inlineStr">
        <is>
          <t>STU0643</t>
        </is>
      </c>
      <c r="B644" s="55">
        <f>VLOOKUP(A644,Marks!$A$2:$B$1001,2,FALSE())</f>
        <v/>
      </c>
      <c r="C644" s="54">
        <f>VLOOKUP(A644,Marks!$A$2:$C$1001,3,FALSE())</f>
        <v/>
      </c>
      <c r="D644" s="54">
        <f>VLOOKUP(A644,Marks!$A$2:$D$1001,4,FALSE())</f>
        <v/>
      </c>
      <c r="E644" s="60" t="n">
        <v>35000</v>
      </c>
      <c r="F644" s="60" t="n">
        <v>35000</v>
      </c>
      <c r="G644" s="60">
        <f>E644-F644</f>
        <v/>
      </c>
      <c r="H644" s="59" t="n">
        <v>0.2</v>
      </c>
      <c r="I644" s="54">
        <f>H644&gt;=0.2</f>
        <v/>
      </c>
      <c r="J644" s="54" t="inlineStr">
        <is>
          <t>Debit Card</t>
        </is>
      </c>
      <c r="K644" s="57" t="n">
        <v>46181</v>
      </c>
      <c r="L644" s="58" t="n">
        <v>0.7395833333333334</v>
      </c>
      <c r="M644" s="57" t="n">
        <v>46402</v>
      </c>
      <c r="N644" s="54">
        <f>IF(AND(G644&gt;0,TODAY()&gt;M644),TODAY()-M644,0)</f>
        <v/>
      </c>
      <c r="O644" s="54">
        <f>IF(G644&lt;=0,"Paid",IF(N644&gt;0,"Overdue",IF(F644&gt;0,"Partial","Pending")))</f>
        <v/>
      </c>
      <c r="P644" s="54">
        <f>N644&gt;0</f>
        <v/>
      </c>
      <c r="Q644" s="60">
        <f>IF(P644,500,0)</f>
        <v/>
      </c>
      <c r="R644" s="60">
        <f>G644+Q644</f>
        <v/>
      </c>
      <c r="S644" s="61" t="n"/>
    </row>
    <row r="645" ht="15" customHeight="1" s="39">
      <c r="A645" s="54" t="inlineStr">
        <is>
          <t>STU0644</t>
        </is>
      </c>
      <c r="B645" s="55">
        <f>VLOOKUP(A645,Marks!$A$2:$B$1001,2,FALSE())</f>
        <v/>
      </c>
      <c r="C645" s="54">
        <f>VLOOKUP(A645,Marks!$A$2:$C$1001,3,FALSE())</f>
        <v/>
      </c>
      <c r="D645" s="54">
        <f>VLOOKUP(A645,Marks!$A$2:$D$1001,4,FALSE())</f>
        <v/>
      </c>
      <c r="E645" s="60" t="n">
        <v>31000</v>
      </c>
      <c r="F645" s="60" t="n">
        <v>15500</v>
      </c>
      <c r="G645" s="60">
        <f>E645-F645</f>
        <v/>
      </c>
      <c r="H645" s="59" t="n">
        <v>0.15</v>
      </c>
      <c r="I645" s="54">
        <f>H645&gt;=0.2</f>
        <v/>
      </c>
      <c r="J645" s="54" t="inlineStr">
        <is>
          <t>Online Transfer</t>
        </is>
      </c>
      <c r="K645" s="57" t="n">
        <v>46203</v>
      </c>
      <c r="L645" s="58" t="n">
        <v>0.3854166666666667</v>
      </c>
      <c r="M645" s="57" t="n">
        <v>46402</v>
      </c>
      <c r="N645" s="54">
        <f>IF(AND(G645&gt;0,TODAY()&gt;M645),TODAY()-M645,0)</f>
        <v/>
      </c>
      <c r="O645" s="54">
        <f>IF(G645&lt;=0,"Paid",IF(N645&gt;0,"Overdue",IF(F645&gt;0,"Partial","Pending")))</f>
        <v/>
      </c>
      <c r="P645" s="54">
        <f>N645&gt;0</f>
        <v/>
      </c>
      <c r="Q645" s="60">
        <f>IF(P645,500,0)</f>
        <v/>
      </c>
      <c r="R645" s="60">
        <f>G645+Q645</f>
        <v/>
      </c>
      <c r="S645" s="61" t="n">
        <v>46265.375</v>
      </c>
    </row>
    <row r="646" ht="15" customHeight="1" s="39">
      <c r="A646" s="54" t="inlineStr">
        <is>
          <t>STU0645</t>
        </is>
      </c>
      <c r="B646" s="55">
        <f>VLOOKUP(A646,Marks!$A$2:$B$1001,2,FALSE())</f>
        <v/>
      </c>
      <c r="C646" s="54">
        <f>VLOOKUP(A646,Marks!$A$2:$C$1001,3,FALSE())</f>
        <v/>
      </c>
      <c r="D646" s="54">
        <f>VLOOKUP(A646,Marks!$A$2:$D$1001,4,FALSE())</f>
        <v/>
      </c>
      <c r="E646" s="60" t="n">
        <v>25000</v>
      </c>
      <c r="F646" s="60" t="n">
        <v>0</v>
      </c>
      <c r="G646" s="60">
        <f>E646-F646</f>
        <v/>
      </c>
      <c r="H646" s="59" t="n">
        <v>0</v>
      </c>
      <c r="I646" s="54">
        <f>H646&gt;=0.2</f>
        <v/>
      </c>
      <c r="J646" s="54" t="inlineStr">
        <is>
          <t>Cheque</t>
        </is>
      </c>
      <c r="K646" s="57" t="n"/>
      <c r="L646" s="58" t="n"/>
      <c r="M646" s="57" t="n">
        <v>46218</v>
      </c>
      <c r="N646" s="54">
        <f>IF(AND(G646&gt;0,TODAY()&gt;M646),TODAY()-M646,0)</f>
        <v/>
      </c>
      <c r="O646" s="54">
        <f>IF(G646&lt;=0,"Paid",IF(N646&gt;0,"Overdue",IF(F646&gt;0,"Partial","Pending")))</f>
        <v/>
      </c>
      <c r="P646" s="54">
        <f>N646&gt;0</f>
        <v/>
      </c>
      <c r="Q646" s="60">
        <f>IF(P646,500,0)</f>
        <v/>
      </c>
      <c r="R646" s="60">
        <f>G646+Q646</f>
        <v/>
      </c>
      <c r="S646" s="61" t="n">
        <v>46253.78125</v>
      </c>
    </row>
    <row r="647" ht="15" customHeight="1" s="39">
      <c r="A647" s="54" t="inlineStr">
        <is>
          <t>STU0646</t>
        </is>
      </c>
      <c r="B647" s="55">
        <f>VLOOKUP(A647,Marks!$A$2:$B$1001,2,FALSE())</f>
        <v/>
      </c>
      <c r="C647" s="54">
        <f>VLOOKUP(A647,Marks!$A$2:$C$1001,3,FALSE())</f>
        <v/>
      </c>
      <c r="D647" s="54">
        <f>VLOOKUP(A647,Marks!$A$2:$D$1001,4,FALSE())</f>
        <v/>
      </c>
      <c r="E647" s="60" t="n">
        <v>17500</v>
      </c>
      <c r="F647" s="60" t="n">
        <v>17500</v>
      </c>
      <c r="G647" s="60">
        <f>E647-F647</f>
        <v/>
      </c>
      <c r="H647" s="59" t="n">
        <v>0.2</v>
      </c>
      <c r="I647" s="54">
        <f>H647&gt;=0.2</f>
        <v/>
      </c>
      <c r="J647" s="54" t="inlineStr">
        <is>
          <t>Debit Card</t>
        </is>
      </c>
      <c r="K647" s="57" t="n">
        <v>46234</v>
      </c>
      <c r="L647" s="58" t="n">
        <v>0.7395833333333334</v>
      </c>
      <c r="M647" s="57" t="n">
        <v>46127</v>
      </c>
      <c r="N647" s="54">
        <f>IF(AND(G647&gt;0,TODAY()&gt;M647),TODAY()-M647,0)</f>
        <v/>
      </c>
      <c r="O647" s="54">
        <f>IF(G647&lt;=0,"Paid",IF(N647&gt;0,"Overdue",IF(F647&gt;0,"Partial","Pending")))</f>
        <v/>
      </c>
      <c r="P647" s="54">
        <f>N647&gt;0</f>
        <v/>
      </c>
      <c r="Q647" s="60">
        <f>IF(P647,500,0)</f>
        <v/>
      </c>
      <c r="R647" s="60">
        <f>G647+Q647</f>
        <v/>
      </c>
      <c r="S647" s="61" t="n"/>
    </row>
    <row r="648" ht="15" customHeight="1" s="39">
      <c r="A648" s="54" t="inlineStr">
        <is>
          <t>STU0647</t>
        </is>
      </c>
      <c r="B648" s="55">
        <f>VLOOKUP(A648,Marks!$A$2:$B$1001,2,FALSE())</f>
        <v/>
      </c>
      <c r="C648" s="54">
        <f>VLOOKUP(A648,Marks!$A$2:$C$1001,3,FALSE())</f>
        <v/>
      </c>
      <c r="D648" s="54">
        <f>VLOOKUP(A648,Marks!$A$2:$D$1001,4,FALSE())</f>
        <v/>
      </c>
      <c r="E648" s="60" t="n">
        <v>27000</v>
      </c>
      <c r="F648" s="60" t="n">
        <v>0</v>
      </c>
      <c r="G648" s="60">
        <f>E648-F648</f>
        <v/>
      </c>
      <c r="H648" s="59" t="n">
        <v>0</v>
      </c>
      <c r="I648" s="54">
        <f>H648&gt;=0.2</f>
        <v/>
      </c>
      <c r="J648" s="54" t="inlineStr">
        <is>
          <t>Debit Card</t>
        </is>
      </c>
      <c r="K648" s="57" t="n"/>
      <c r="L648" s="58" t="n"/>
      <c r="M648" s="57" t="n">
        <v>46402</v>
      </c>
      <c r="N648" s="54">
        <f>IF(AND(G648&gt;0,TODAY()&gt;M648),TODAY()-M648,0)</f>
        <v/>
      </c>
      <c r="O648" s="54">
        <f>IF(G648&lt;=0,"Paid",IF(N648&gt;0,"Overdue",IF(F648&gt;0,"Partial","Pending")))</f>
        <v/>
      </c>
      <c r="P648" s="54">
        <f>N648&gt;0</f>
        <v/>
      </c>
      <c r="Q648" s="60">
        <f>IF(P648,500,0)</f>
        <v/>
      </c>
      <c r="R648" s="60">
        <f>G648+Q648</f>
        <v/>
      </c>
      <c r="S648" s="61" t="n">
        <v>46261.6875</v>
      </c>
    </row>
    <row r="649" ht="15" customHeight="1" s="39">
      <c r="A649" s="54" t="inlineStr">
        <is>
          <t>STU0648</t>
        </is>
      </c>
      <c r="B649" s="55">
        <f>VLOOKUP(A649,Marks!$A$2:$B$1001,2,FALSE())</f>
        <v/>
      </c>
      <c r="C649" s="54">
        <f>VLOOKUP(A649,Marks!$A$2:$C$1001,3,FALSE())</f>
        <v/>
      </c>
      <c r="D649" s="54">
        <f>VLOOKUP(A649,Marks!$A$2:$D$1001,4,FALSE())</f>
        <v/>
      </c>
      <c r="E649" s="60" t="n">
        <v>23000</v>
      </c>
      <c r="F649" s="60" t="n">
        <v>23000</v>
      </c>
      <c r="G649" s="60">
        <f>E649-F649</f>
        <v/>
      </c>
      <c r="H649" s="59" t="n">
        <v>0.2</v>
      </c>
      <c r="I649" s="54">
        <f>H649&gt;=0.2</f>
        <v/>
      </c>
      <c r="J649" s="54" t="inlineStr">
        <is>
          <t>Debit Card</t>
        </is>
      </c>
      <c r="K649" s="57" t="n">
        <v>46246</v>
      </c>
      <c r="L649" s="58" t="n">
        <v>0.4270833333333333</v>
      </c>
      <c r="M649" s="57" t="n">
        <v>46310</v>
      </c>
      <c r="N649" s="54">
        <f>IF(AND(G649&gt;0,TODAY()&gt;M649),TODAY()-M649,0)</f>
        <v/>
      </c>
      <c r="O649" s="54">
        <f>IF(G649&lt;=0,"Paid",IF(N649&gt;0,"Overdue",IF(F649&gt;0,"Partial","Pending")))</f>
        <v/>
      </c>
      <c r="P649" s="54">
        <f>N649&gt;0</f>
        <v/>
      </c>
      <c r="Q649" s="60">
        <f>IF(P649,500,0)</f>
        <v/>
      </c>
      <c r="R649" s="60">
        <f>G649+Q649</f>
        <v/>
      </c>
      <c r="S649" s="61" t="n"/>
    </row>
    <row r="650" ht="15" customHeight="1" s="39">
      <c r="A650" s="54" t="inlineStr">
        <is>
          <t>STU0649</t>
        </is>
      </c>
      <c r="B650" s="55">
        <f>VLOOKUP(A650,Marks!$A$2:$B$1001,2,FALSE())</f>
        <v/>
      </c>
      <c r="C650" s="54">
        <f>VLOOKUP(A650,Marks!$A$2:$C$1001,3,FALSE())</f>
        <v/>
      </c>
      <c r="D650" s="54">
        <f>VLOOKUP(A650,Marks!$A$2:$D$1001,4,FALSE())</f>
        <v/>
      </c>
      <c r="E650" s="60" t="n">
        <v>31000</v>
      </c>
      <c r="F650" s="60" t="n">
        <v>7800</v>
      </c>
      <c r="G650" s="60">
        <f>E650-F650</f>
        <v/>
      </c>
      <c r="H650" s="59" t="n">
        <v>0</v>
      </c>
      <c r="I650" s="54">
        <f>H650&gt;=0.2</f>
        <v/>
      </c>
      <c r="J650" s="54" t="inlineStr">
        <is>
          <t>UPI</t>
        </is>
      </c>
      <c r="K650" s="57" t="n">
        <v>46159</v>
      </c>
      <c r="L650" s="58" t="n">
        <v>0.71875</v>
      </c>
      <c r="M650" s="57" t="n">
        <v>46402</v>
      </c>
      <c r="N650" s="54">
        <f>IF(AND(G650&gt;0,TODAY()&gt;M650),TODAY()-M650,0)</f>
        <v/>
      </c>
      <c r="O650" s="54">
        <f>IF(G650&lt;=0,"Paid",IF(N650&gt;0,"Overdue",IF(F650&gt;0,"Partial","Pending")))</f>
        <v/>
      </c>
      <c r="P650" s="54">
        <f>N650&gt;0</f>
        <v/>
      </c>
      <c r="Q650" s="60">
        <f>IF(P650,500,0)</f>
        <v/>
      </c>
      <c r="R650" s="60">
        <f>G650+Q650</f>
        <v/>
      </c>
      <c r="S650" s="61" t="n">
        <v>46261.375</v>
      </c>
    </row>
    <row r="651" ht="15" customHeight="1" s="39">
      <c r="A651" s="54" t="inlineStr">
        <is>
          <t>STU0650</t>
        </is>
      </c>
      <c r="B651" s="55">
        <f>VLOOKUP(A651,Marks!$A$2:$B$1001,2,FALSE())</f>
        <v/>
      </c>
      <c r="C651" s="54">
        <f>VLOOKUP(A651,Marks!$A$2:$C$1001,3,FALSE())</f>
        <v/>
      </c>
      <c r="D651" s="54">
        <f>VLOOKUP(A651,Marks!$A$2:$D$1001,4,FALSE())</f>
        <v/>
      </c>
      <c r="E651" s="60" t="n">
        <v>26000</v>
      </c>
      <c r="F651" s="60" t="n">
        <v>6500</v>
      </c>
      <c r="G651" s="60">
        <f>E651-F651</f>
        <v/>
      </c>
      <c r="H651" s="59" t="n">
        <v>0.05</v>
      </c>
      <c r="I651" s="54">
        <f>H651&gt;=0.2</f>
        <v/>
      </c>
      <c r="J651" s="54" t="inlineStr">
        <is>
          <t>UPI</t>
        </is>
      </c>
      <c r="K651" s="57" t="n">
        <v>46122</v>
      </c>
      <c r="L651" s="58" t="n">
        <v>0.6041666666666666</v>
      </c>
      <c r="M651" s="57" t="n">
        <v>46127</v>
      </c>
      <c r="N651" s="54">
        <f>IF(AND(G651&gt;0,TODAY()&gt;M651),TODAY()-M651,0)</f>
        <v/>
      </c>
      <c r="O651" s="54">
        <f>IF(G651&lt;=0,"Paid",IF(N651&gt;0,"Overdue",IF(F651&gt;0,"Partial","Pending")))</f>
        <v/>
      </c>
      <c r="P651" s="54">
        <f>N651&gt;0</f>
        <v/>
      </c>
      <c r="Q651" s="60">
        <f>IF(P651,500,0)</f>
        <v/>
      </c>
      <c r="R651" s="60">
        <f>G651+Q651</f>
        <v/>
      </c>
      <c r="S651" s="61" t="n">
        <v>46265.57291666666</v>
      </c>
    </row>
    <row r="652" ht="15" customHeight="1" s="39">
      <c r="A652" s="54" t="inlineStr">
        <is>
          <t>STU0651</t>
        </is>
      </c>
      <c r="B652" s="55">
        <f>VLOOKUP(A652,Marks!$A$2:$B$1001,2,FALSE())</f>
        <v/>
      </c>
      <c r="C652" s="54">
        <f>VLOOKUP(A652,Marks!$A$2:$C$1001,3,FALSE())</f>
        <v/>
      </c>
      <c r="D652" s="54">
        <f>VLOOKUP(A652,Marks!$A$2:$D$1001,4,FALSE())</f>
        <v/>
      </c>
      <c r="E652" s="60" t="n">
        <v>15500</v>
      </c>
      <c r="F652" s="60" t="n">
        <v>7800</v>
      </c>
      <c r="G652" s="60">
        <f>E652-F652</f>
        <v/>
      </c>
      <c r="H652" s="59" t="n">
        <v>0.25</v>
      </c>
      <c r="I652" s="54">
        <f>H652&gt;=0.2</f>
        <v/>
      </c>
      <c r="J652" s="54" t="inlineStr">
        <is>
          <t>Credit Card</t>
        </is>
      </c>
      <c r="K652" s="57" t="n">
        <v>46255</v>
      </c>
      <c r="L652" s="58" t="n">
        <v>0.7291666666666666</v>
      </c>
      <c r="M652" s="57" t="n">
        <v>46127</v>
      </c>
      <c r="N652" s="54">
        <f>IF(AND(G652&gt;0,TODAY()&gt;M652),TODAY()-M652,0)</f>
        <v/>
      </c>
      <c r="O652" s="54">
        <f>IF(G652&lt;=0,"Paid",IF(N652&gt;0,"Overdue",IF(F652&gt;0,"Partial","Pending")))</f>
        <v/>
      </c>
      <c r="P652" s="54">
        <f>N652&gt;0</f>
        <v/>
      </c>
      <c r="Q652" s="60">
        <f>IF(P652,500,0)</f>
        <v/>
      </c>
      <c r="R652" s="60">
        <f>G652+Q652</f>
        <v/>
      </c>
      <c r="S652" s="61" t="n">
        <v>46251.38541666666</v>
      </c>
    </row>
    <row r="653" ht="15" customHeight="1" s="39">
      <c r="A653" s="54" t="inlineStr">
        <is>
          <t>STU0652</t>
        </is>
      </c>
      <c r="B653" s="55">
        <f>VLOOKUP(A653,Marks!$A$2:$B$1001,2,FALSE())</f>
        <v/>
      </c>
      <c r="C653" s="54">
        <f>VLOOKUP(A653,Marks!$A$2:$C$1001,3,FALSE())</f>
        <v/>
      </c>
      <c r="D653" s="54">
        <f>VLOOKUP(A653,Marks!$A$2:$D$1001,4,FALSE())</f>
        <v/>
      </c>
      <c r="E653" s="60" t="n">
        <v>34500</v>
      </c>
      <c r="F653" s="60" t="n">
        <v>34500</v>
      </c>
      <c r="G653" s="60">
        <f>E653-F653</f>
        <v/>
      </c>
      <c r="H653" s="59" t="n">
        <v>0.2</v>
      </c>
      <c r="I653" s="54">
        <f>H653&gt;=0.2</f>
        <v/>
      </c>
      <c r="J653" s="54" t="inlineStr">
        <is>
          <t>Debit Card</t>
        </is>
      </c>
      <c r="K653" s="57" t="n">
        <v>46243</v>
      </c>
      <c r="L653" s="58" t="n">
        <v>0.4166666666666667</v>
      </c>
      <c r="M653" s="57" t="n">
        <v>46127</v>
      </c>
      <c r="N653" s="54">
        <f>IF(AND(G653&gt;0,TODAY()&gt;M653),TODAY()-M653,0)</f>
        <v/>
      </c>
      <c r="O653" s="54">
        <f>IF(G653&lt;=0,"Paid",IF(N653&gt;0,"Overdue",IF(F653&gt;0,"Partial","Pending")))</f>
        <v/>
      </c>
      <c r="P653" s="54">
        <f>N653&gt;0</f>
        <v/>
      </c>
      <c r="Q653" s="60">
        <f>IF(P653,500,0)</f>
        <v/>
      </c>
      <c r="R653" s="60">
        <f>G653+Q653</f>
        <v/>
      </c>
      <c r="S653" s="61" t="n"/>
    </row>
    <row r="654" ht="15" customHeight="1" s="39">
      <c r="A654" s="54" t="inlineStr">
        <is>
          <t>STU0653</t>
        </is>
      </c>
      <c r="B654" s="55">
        <f>VLOOKUP(A654,Marks!$A$2:$B$1001,2,FALSE())</f>
        <v/>
      </c>
      <c r="C654" s="54">
        <f>VLOOKUP(A654,Marks!$A$2:$C$1001,3,FALSE())</f>
        <v/>
      </c>
      <c r="D654" s="54">
        <f>VLOOKUP(A654,Marks!$A$2:$D$1001,4,FALSE())</f>
        <v/>
      </c>
      <c r="E654" s="60" t="n">
        <v>20500</v>
      </c>
      <c r="F654" s="60" t="n">
        <v>15400</v>
      </c>
      <c r="G654" s="60">
        <f>E654-F654</f>
        <v/>
      </c>
      <c r="H654" s="59" t="n">
        <v>0.25</v>
      </c>
      <c r="I654" s="54">
        <f>H654&gt;=0.2</f>
        <v/>
      </c>
      <c r="J654" s="54" t="inlineStr">
        <is>
          <t>Online Transfer</t>
        </is>
      </c>
      <c r="K654" s="57" t="n">
        <v>46243</v>
      </c>
      <c r="L654" s="58" t="n">
        <v>0.7395833333333334</v>
      </c>
      <c r="M654" s="57" t="n">
        <v>46402</v>
      </c>
      <c r="N654" s="54">
        <f>IF(AND(G654&gt;0,TODAY()&gt;M654),TODAY()-M654,0)</f>
        <v/>
      </c>
      <c r="O654" s="54">
        <f>IF(G654&lt;=0,"Paid",IF(N654&gt;0,"Overdue",IF(F654&gt;0,"Partial","Pending")))</f>
        <v/>
      </c>
      <c r="P654" s="54">
        <f>N654&gt;0</f>
        <v/>
      </c>
      <c r="Q654" s="60">
        <f>IF(P654,500,0)</f>
        <v/>
      </c>
      <c r="R654" s="60">
        <f>G654+Q654</f>
        <v/>
      </c>
      <c r="S654" s="61" t="n">
        <v>46250.67708333334</v>
      </c>
    </row>
    <row r="655" ht="15" customHeight="1" s="39">
      <c r="A655" s="54" t="inlineStr">
        <is>
          <t>STU0654</t>
        </is>
      </c>
      <c r="B655" s="55">
        <f>VLOOKUP(A655,Marks!$A$2:$B$1001,2,FALSE())</f>
        <v/>
      </c>
      <c r="C655" s="54">
        <f>VLOOKUP(A655,Marks!$A$2:$C$1001,3,FALSE())</f>
        <v/>
      </c>
      <c r="D655" s="54">
        <f>VLOOKUP(A655,Marks!$A$2:$D$1001,4,FALSE())</f>
        <v/>
      </c>
      <c r="E655" s="60" t="n">
        <v>27500</v>
      </c>
      <c r="F655" s="60" t="n">
        <v>13800</v>
      </c>
      <c r="G655" s="60">
        <f>E655-F655</f>
        <v/>
      </c>
      <c r="H655" s="59" t="n">
        <v>0</v>
      </c>
      <c r="I655" s="54">
        <f>H655&gt;=0.2</f>
        <v/>
      </c>
      <c r="J655" s="54" t="inlineStr">
        <is>
          <t>Online Transfer</t>
        </is>
      </c>
      <c r="K655" s="57" t="n">
        <v>46243</v>
      </c>
      <c r="L655" s="58" t="n">
        <v>0.6770833333333334</v>
      </c>
      <c r="M655" s="57" t="n">
        <v>46310</v>
      </c>
      <c r="N655" s="54">
        <f>IF(AND(G655&gt;0,TODAY()&gt;M655),TODAY()-M655,0)</f>
        <v/>
      </c>
      <c r="O655" s="54">
        <f>IF(G655&lt;=0,"Paid",IF(N655&gt;0,"Overdue",IF(F655&gt;0,"Partial","Pending")))</f>
        <v/>
      </c>
      <c r="P655" s="54">
        <f>N655&gt;0</f>
        <v/>
      </c>
      <c r="Q655" s="60">
        <f>IF(P655,500,0)</f>
        <v/>
      </c>
      <c r="R655" s="60">
        <f>G655+Q655</f>
        <v/>
      </c>
      <c r="S655" s="61" t="n">
        <v>46261.58333333334</v>
      </c>
    </row>
    <row r="656" ht="15" customHeight="1" s="39">
      <c r="A656" s="54" t="inlineStr">
        <is>
          <t>STU0655</t>
        </is>
      </c>
      <c r="B656" s="55">
        <f>VLOOKUP(A656,Marks!$A$2:$B$1001,2,FALSE())</f>
        <v/>
      </c>
      <c r="C656" s="54">
        <f>VLOOKUP(A656,Marks!$A$2:$C$1001,3,FALSE())</f>
        <v/>
      </c>
      <c r="D656" s="54">
        <f>VLOOKUP(A656,Marks!$A$2:$D$1001,4,FALSE())</f>
        <v/>
      </c>
      <c r="E656" s="60" t="n">
        <v>26000</v>
      </c>
      <c r="F656" s="60" t="n">
        <v>6500</v>
      </c>
      <c r="G656" s="60">
        <f>E656-F656</f>
        <v/>
      </c>
      <c r="H656" s="59" t="n">
        <v>0.1</v>
      </c>
      <c r="I656" s="54">
        <f>H656&gt;=0.2</f>
        <v/>
      </c>
      <c r="J656" s="54" t="inlineStr">
        <is>
          <t>Debit Card</t>
        </is>
      </c>
      <c r="K656" s="57" t="n">
        <v>46204</v>
      </c>
      <c r="L656" s="58" t="n">
        <v>0.6041666666666666</v>
      </c>
      <c r="M656" s="57" t="n">
        <v>46310</v>
      </c>
      <c r="N656" s="54">
        <f>IF(AND(G656&gt;0,TODAY()&gt;M656),TODAY()-M656,0)</f>
        <v/>
      </c>
      <c r="O656" s="54">
        <f>IF(G656&lt;=0,"Paid",IF(N656&gt;0,"Overdue",IF(F656&gt;0,"Partial","Pending")))</f>
        <v/>
      </c>
      <c r="P656" s="54">
        <f>N656&gt;0</f>
        <v/>
      </c>
      <c r="Q656" s="60">
        <f>IF(P656,500,0)</f>
        <v/>
      </c>
      <c r="R656" s="60">
        <f>G656+Q656</f>
        <v/>
      </c>
      <c r="S656" s="61" t="n">
        <v>46260.45833333334</v>
      </c>
    </row>
    <row r="657" ht="15" customHeight="1" s="39">
      <c r="A657" s="54" t="inlineStr">
        <is>
          <t>STU0656</t>
        </is>
      </c>
      <c r="B657" s="55">
        <f>VLOOKUP(A657,Marks!$A$2:$B$1001,2,FALSE())</f>
        <v/>
      </c>
      <c r="C657" s="54">
        <f>VLOOKUP(A657,Marks!$A$2:$C$1001,3,FALSE())</f>
        <v/>
      </c>
      <c r="D657" s="54">
        <f>VLOOKUP(A657,Marks!$A$2:$D$1001,4,FALSE())</f>
        <v/>
      </c>
      <c r="E657" s="60" t="n">
        <v>28500</v>
      </c>
      <c r="F657" s="60" t="n">
        <v>28500</v>
      </c>
      <c r="G657" s="60">
        <f>E657-F657</f>
        <v/>
      </c>
      <c r="H657" s="59" t="n">
        <v>0.25</v>
      </c>
      <c r="I657" s="54">
        <f>H657&gt;=0.2</f>
        <v/>
      </c>
      <c r="J657" s="54" t="inlineStr">
        <is>
          <t>Cheque</t>
        </is>
      </c>
      <c r="K657" s="57" t="n">
        <v>46243</v>
      </c>
      <c r="L657" s="58" t="n">
        <v>0.59375</v>
      </c>
      <c r="M657" s="57" t="n">
        <v>46127</v>
      </c>
      <c r="N657" s="54">
        <f>IF(AND(G657&gt;0,TODAY()&gt;M657),TODAY()-M657,0)</f>
        <v/>
      </c>
      <c r="O657" s="54">
        <f>IF(G657&lt;=0,"Paid",IF(N657&gt;0,"Overdue",IF(F657&gt;0,"Partial","Pending")))</f>
        <v/>
      </c>
      <c r="P657" s="54">
        <f>N657&gt;0</f>
        <v/>
      </c>
      <c r="Q657" s="60">
        <f>IF(P657,500,0)</f>
        <v/>
      </c>
      <c r="R657" s="60">
        <f>G657+Q657</f>
        <v/>
      </c>
      <c r="S657" s="61" t="n"/>
    </row>
    <row r="658" ht="15" customHeight="1" s="39">
      <c r="A658" s="54" t="inlineStr">
        <is>
          <t>STU0657</t>
        </is>
      </c>
      <c r="B658" s="55">
        <f>VLOOKUP(A658,Marks!$A$2:$B$1001,2,FALSE())</f>
        <v/>
      </c>
      <c r="C658" s="54">
        <f>VLOOKUP(A658,Marks!$A$2:$C$1001,3,FALSE())</f>
        <v/>
      </c>
      <c r="D658" s="54">
        <f>VLOOKUP(A658,Marks!$A$2:$D$1001,4,FALSE())</f>
        <v/>
      </c>
      <c r="E658" s="60" t="n">
        <v>25500</v>
      </c>
      <c r="F658" s="60" t="n">
        <v>25500</v>
      </c>
      <c r="G658" s="60">
        <f>E658-F658</f>
        <v/>
      </c>
      <c r="H658" s="59" t="n">
        <v>0.25</v>
      </c>
      <c r="I658" s="54">
        <f>H658&gt;=0.2</f>
        <v/>
      </c>
      <c r="J658" s="54" t="inlineStr">
        <is>
          <t>Debit Card</t>
        </is>
      </c>
      <c r="K658" s="57" t="n">
        <v>46212</v>
      </c>
      <c r="L658" s="58" t="n">
        <v>0.4166666666666667</v>
      </c>
      <c r="M658" s="57" t="n">
        <v>46310</v>
      </c>
      <c r="N658" s="54">
        <f>IF(AND(G658&gt;0,TODAY()&gt;M658),TODAY()-M658,0)</f>
        <v/>
      </c>
      <c r="O658" s="54">
        <f>IF(G658&lt;=0,"Paid",IF(N658&gt;0,"Overdue",IF(F658&gt;0,"Partial","Pending")))</f>
        <v/>
      </c>
      <c r="P658" s="54">
        <f>N658&gt;0</f>
        <v/>
      </c>
      <c r="Q658" s="60">
        <f>IF(P658,500,0)</f>
        <v/>
      </c>
      <c r="R658" s="60">
        <f>G658+Q658</f>
        <v/>
      </c>
      <c r="S658" s="61" t="n"/>
    </row>
    <row r="659" ht="15" customHeight="1" s="39">
      <c r="A659" s="54" t="inlineStr">
        <is>
          <t>STU0658</t>
        </is>
      </c>
      <c r="B659" s="55">
        <f>VLOOKUP(A659,Marks!$A$2:$B$1001,2,FALSE())</f>
        <v/>
      </c>
      <c r="C659" s="54">
        <f>VLOOKUP(A659,Marks!$A$2:$C$1001,3,FALSE())</f>
        <v/>
      </c>
      <c r="D659" s="54">
        <f>VLOOKUP(A659,Marks!$A$2:$D$1001,4,FALSE())</f>
        <v/>
      </c>
      <c r="E659" s="60" t="n">
        <v>15500</v>
      </c>
      <c r="F659" s="60" t="n">
        <v>15500</v>
      </c>
      <c r="G659" s="60">
        <f>E659-F659</f>
        <v/>
      </c>
      <c r="H659" s="59" t="n">
        <v>0</v>
      </c>
      <c r="I659" s="54">
        <f>H659&gt;=0.2</f>
        <v/>
      </c>
      <c r="J659" s="54" t="inlineStr">
        <is>
          <t>Debit Card</t>
        </is>
      </c>
      <c r="K659" s="57" t="n">
        <v>46256</v>
      </c>
      <c r="L659" s="58" t="n">
        <v>0.4895833333333333</v>
      </c>
      <c r="M659" s="57" t="n">
        <v>46310</v>
      </c>
      <c r="N659" s="54">
        <f>IF(AND(G659&gt;0,TODAY()&gt;M659),TODAY()-M659,0)</f>
        <v/>
      </c>
      <c r="O659" s="54">
        <f>IF(G659&lt;=0,"Paid",IF(N659&gt;0,"Overdue",IF(F659&gt;0,"Partial","Pending")))</f>
        <v/>
      </c>
      <c r="P659" s="54">
        <f>N659&gt;0</f>
        <v/>
      </c>
      <c r="Q659" s="60">
        <f>IF(P659,500,0)</f>
        <v/>
      </c>
      <c r="R659" s="60">
        <f>G659+Q659</f>
        <v/>
      </c>
      <c r="S659" s="61" t="n"/>
    </row>
    <row r="660" ht="15" customHeight="1" s="39">
      <c r="A660" s="54" t="inlineStr">
        <is>
          <t>STU0659</t>
        </is>
      </c>
      <c r="B660" s="55">
        <f>VLOOKUP(A660,Marks!$A$2:$B$1001,2,FALSE())</f>
        <v/>
      </c>
      <c r="C660" s="54">
        <f>VLOOKUP(A660,Marks!$A$2:$C$1001,3,FALSE())</f>
        <v/>
      </c>
      <c r="D660" s="54">
        <f>VLOOKUP(A660,Marks!$A$2:$D$1001,4,FALSE())</f>
        <v/>
      </c>
      <c r="E660" s="60" t="n">
        <v>23500</v>
      </c>
      <c r="F660" s="60" t="n">
        <v>17600</v>
      </c>
      <c r="G660" s="60">
        <f>E660-F660</f>
        <v/>
      </c>
      <c r="H660" s="59" t="n">
        <v>0.2</v>
      </c>
      <c r="I660" s="54">
        <f>H660&gt;=0.2</f>
        <v/>
      </c>
      <c r="J660" s="54" t="inlineStr">
        <is>
          <t>Cash</t>
        </is>
      </c>
      <c r="K660" s="57" t="n">
        <v>46148</v>
      </c>
      <c r="L660" s="58" t="n">
        <v>0.5729166666666666</v>
      </c>
      <c r="M660" s="57" t="n">
        <v>46127</v>
      </c>
      <c r="N660" s="54">
        <f>IF(AND(G660&gt;0,TODAY()&gt;M660),TODAY()-M660,0)</f>
        <v/>
      </c>
      <c r="O660" s="54">
        <f>IF(G660&lt;=0,"Paid",IF(N660&gt;0,"Overdue",IF(F660&gt;0,"Partial","Pending")))</f>
        <v/>
      </c>
      <c r="P660" s="54">
        <f>N660&gt;0</f>
        <v/>
      </c>
      <c r="Q660" s="60">
        <f>IF(P660,500,0)</f>
        <v/>
      </c>
      <c r="R660" s="60">
        <f>G660+Q660</f>
        <v/>
      </c>
      <c r="S660" s="61" t="n">
        <v>46238.54166666666</v>
      </c>
    </row>
    <row r="661" ht="15" customHeight="1" s="39">
      <c r="A661" s="54" t="inlineStr">
        <is>
          <t>STU0660</t>
        </is>
      </c>
      <c r="B661" s="55">
        <f>VLOOKUP(A661,Marks!$A$2:$B$1001,2,FALSE())</f>
        <v/>
      </c>
      <c r="C661" s="54">
        <f>VLOOKUP(A661,Marks!$A$2:$C$1001,3,FALSE())</f>
        <v/>
      </c>
      <c r="D661" s="54">
        <f>VLOOKUP(A661,Marks!$A$2:$D$1001,4,FALSE())</f>
        <v/>
      </c>
      <c r="E661" s="60" t="n">
        <v>35000</v>
      </c>
      <c r="F661" s="60" t="n">
        <v>35000</v>
      </c>
      <c r="G661" s="60">
        <f>E661-F661</f>
        <v/>
      </c>
      <c r="H661" s="59" t="n">
        <v>0.2</v>
      </c>
      <c r="I661" s="54">
        <f>H661&gt;=0.2</f>
        <v/>
      </c>
      <c r="J661" s="54" t="inlineStr">
        <is>
          <t>Cash</t>
        </is>
      </c>
      <c r="K661" s="57" t="n">
        <v>46188</v>
      </c>
      <c r="L661" s="58" t="n">
        <v>0.34375</v>
      </c>
      <c r="M661" s="57" t="n">
        <v>46310</v>
      </c>
      <c r="N661" s="54">
        <f>IF(AND(G661&gt;0,TODAY()&gt;M661),TODAY()-M661,0)</f>
        <v/>
      </c>
      <c r="O661" s="54">
        <f>IF(G661&lt;=0,"Paid",IF(N661&gt;0,"Overdue",IF(F661&gt;0,"Partial","Pending")))</f>
        <v/>
      </c>
      <c r="P661" s="54">
        <f>N661&gt;0</f>
        <v/>
      </c>
      <c r="Q661" s="60">
        <f>IF(P661,500,0)</f>
        <v/>
      </c>
      <c r="R661" s="60">
        <f>G661+Q661</f>
        <v/>
      </c>
      <c r="S661" s="61" t="n"/>
    </row>
    <row r="662" ht="15" customHeight="1" s="39">
      <c r="A662" s="54" t="inlineStr">
        <is>
          <t>STU0661</t>
        </is>
      </c>
      <c r="B662" s="55">
        <f>VLOOKUP(A662,Marks!$A$2:$B$1001,2,FALSE())</f>
        <v/>
      </c>
      <c r="C662" s="54">
        <f>VLOOKUP(A662,Marks!$A$2:$C$1001,3,FALSE())</f>
        <v/>
      </c>
      <c r="D662" s="54">
        <f>VLOOKUP(A662,Marks!$A$2:$D$1001,4,FALSE())</f>
        <v/>
      </c>
      <c r="E662" s="60" t="n">
        <v>17000</v>
      </c>
      <c r="F662" s="60" t="n">
        <v>17000</v>
      </c>
      <c r="G662" s="60">
        <f>E662-F662</f>
        <v/>
      </c>
      <c r="H662" s="59" t="n">
        <v>0</v>
      </c>
      <c r="I662" s="54">
        <f>H662&gt;=0.2</f>
        <v/>
      </c>
      <c r="J662" s="54" t="inlineStr">
        <is>
          <t>Online Transfer</t>
        </is>
      </c>
      <c r="K662" s="57" t="n">
        <v>46119</v>
      </c>
      <c r="L662" s="58" t="n">
        <v>0.4791666666666667</v>
      </c>
      <c r="M662" s="57" t="n">
        <v>46127</v>
      </c>
      <c r="N662" s="54">
        <f>IF(AND(G662&gt;0,TODAY()&gt;M662),TODAY()-M662,0)</f>
        <v/>
      </c>
      <c r="O662" s="54">
        <f>IF(G662&lt;=0,"Paid",IF(N662&gt;0,"Overdue",IF(F662&gt;0,"Partial","Pending")))</f>
        <v/>
      </c>
      <c r="P662" s="54">
        <f>N662&gt;0</f>
        <v/>
      </c>
      <c r="Q662" s="60">
        <f>IF(P662,500,0)</f>
        <v/>
      </c>
      <c r="R662" s="60">
        <f>G662+Q662</f>
        <v/>
      </c>
      <c r="S662" s="61" t="n"/>
    </row>
    <row r="663" ht="15" customHeight="1" s="39">
      <c r="A663" s="54" t="inlineStr">
        <is>
          <t>STU0662</t>
        </is>
      </c>
      <c r="B663" s="55">
        <f>VLOOKUP(A663,Marks!$A$2:$B$1001,2,FALSE())</f>
        <v/>
      </c>
      <c r="C663" s="54">
        <f>VLOOKUP(A663,Marks!$A$2:$C$1001,3,FALSE())</f>
        <v/>
      </c>
      <c r="D663" s="54">
        <f>VLOOKUP(A663,Marks!$A$2:$D$1001,4,FALSE())</f>
        <v/>
      </c>
      <c r="E663" s="60" t="n">
        <v>32500</v>
      </c>
      <c r="F663" s="60" t="n">
        <v>32500</v>
      </c>
      <c r="G663" s="60">
        <f>E663-F663</f>
        <v/>
      </c>
      <c r="H663" s="59" t="n">
        <v>0.05</v>
      </c>
      <c r="I663" s="54">
        <f>H663&gt;=0.2</f>
        <v/>
      </c>
      <c r="J663" s="54" t="inlineStr">
        <is>
          <t>Cheque</t>
        </is>
      </c>
      <c r="K663" s="57" t="n">
        <v>46136</v>
      </c>
      <c r="L663" s="58" t="n">
        <v>0.3958333333333333</v>
      </c>
      <c r="M663" s="57" t="n">
        <v>46310</v>
      </c>
      <c r="N663" s="54">
        <f>IF(AND(G663&gt;0,TODAY()&gt;M663),TODAY()-M663,0)</f>
        <v/>
      </c>
      <c r="O663" s="54">
        <f>IF(G663&lt;=0,"Paid",IF(N663&gt;0,"Overdue",IF(F663&gt;0,"Partial","Pending")))</f>
        <v/>
      </c>
      <c r="P663" s="54">
        <f>N663&gt;0</f>
        <v/>
      </c>
      <c r="Q663" s="60">
        <f>IF(P663,500,0)</f>
        <v/>
      </c>
      <c r="R663" s="60">
        <f>G663+Q663</f>
        <v/>
      </c>
      <c r="S663" s="61" t="n"/>
    </row>
    <row r="664" ht="15" customHeight="1" s="39">
      <c r="A664" s="54" t="inlineStr">
        <is>
          <t>STU0663</t>
        </is>
      </c>
      <c r="B664" s="55">
        <f>VLOOKUP(A664,Marks!$A$2:$B$1001,2,FALSE())</f>
        <v/>
      </c>
      <c r="C664" s="54">
        <f>VLOOKUP(A664,Marks!$A$2:$C$1001,3,FALSE())</f>
        <v/>
      </c>
      <c r="D664" s="54">
        <f>VLOOKUP(A664,Marks!$A$2:$D$1001,4,FALSE())</f>
        <v/>
      </c>
      <c r="E664" s="60" t="n">
        <v>27500</v>
      </c>
      <c r="F664" s="60" t="n">
        <v>0</v>
      </c>
      <c r="G664" s="60">
        <f>E664-F664</f>
        <v/>
      </c>
      <c r="H664" s="59" t="n">
        <v>0.15</v>
      </c>
      <c r="I664" s="54">
        <f>H664&gt;=0.2</f>
        <v/>
      </c>
      <c r="J664" s="54" t="inlineStr">
        <is>
          <t>Cash</t>
        </is>
      </c>
      <c r="K664" s="57" t="n"/>
      <c r="L664" s="58" t="n"/>
      <c r="M664" s="57" t="n">
        <v>46127</v>
      </c>
      <c r="N664" s="54">
        <f>IF(AND(G664&gt;0,TODAY()&gt;M664),TODAY()-M664,0)</f>
        <v/>
      </c>
      <c r="O664" s="54">
        <f>IF(G664&lt;=0,"Paid",IF(N664&gt;0,"Overdue",IF(F664&gt;0,"Partial","Pending")))</f>
        <v/>
      </c>
      <c r="P664" s="54">
        <f>N664&gt;0</f>
        <v/>
      </c>
      <c r="Q664" s="60">
        <f>IF(P664,500,0)</f>
        <v/>
      </c>
      <c r="R664" s="60">
        <f>G664+Q664</f>
        <v/>
      </c>
      <c r="S664" s="61" t="n">
        <v>46251.66666666666</v>
      </c>
    </row>
    <row r="665" ht="15" customHeight="1" s="39">
      <c r="A665" s="54" t="inlineStr">
        <is>
          <t>STU0664</t>
        </is>
      </c>
      <c r="B665" s="55">
        <f>VLOOKUP(A665,Marks!$A$2:$B$1001,2,FALSE())</f>
        <v/>
      </c>
      <c r="C665" s="54">
        <f>VLOOKUP(A665,Marks!$A$2:$C$1001,3,FALSE())</f>
        <v/>
      </c>
      <c r="D665" s="54">
        <f>VLOOKUP(A665,Marks!$A$2:$D$1001,4,FALSE())</f>
        <v/>
      </c>
      <c r="E665" s="60" t="n">
        <v>37000</v>
      </c>
      <c r="F665" s="60" t="n">
        <v>9200</v>
      </c>
      <c r="G665" s="60">
        <f>E665-F665</f>
        <v/>
      </c>
      <c r="H665" s="59" t="n">
        <v>0.05</v>
      </c>
      <c r="I665" s="54">
        <f>H665&gt;=0.2</f>
        <v/>
      </c>
      <c r="J665" s="54" t="inlineStr">
        <is>
          <t>Cash</t>
        </is>
      </c>
      <c r="K665" s="57" t="n">
        <v>46121</v>
      </c>
      <c r="L665" s="58" t="n">
        <v>0.34375</v>
      </c>
      <c r="M665" s="57" t="n">
        <v>46402</v>
      </c>
      <c r="N665" s="54">
        <f>IF(AND(G665&gt;0,TODAY()&gt;M665),TODAY()-M665,0)</f>
        <v/>
      </c>
      <c r="O665" s="54">
        <f>IF(G665&lt;=0,"Paid",IF(N665&gt;0,"Overdue",IF(F665&gt;0,"Partial","Pending")))</f>
        <v/>
      </c>
      <c r="P665" s="54">
        <f>N665&gt;0</f>
        <v/>
      </c>
      <c r="Q665" s="60">
        <f>IF(P665,500,0)</f>
        <v/>
      </c>
      <c r="R665" s="60">
        <f>G665+Q665</f>
        <v/>
      </c>
      <c r="S665" s="61" t="n">
        <v>46263.67708333334</v>
      </c>
    </row>
    <row r="666" ht="15" customHeight="1" s="39">
      <c r="A666" s="54" t="inlineStr">
        <is>
          <t>STU0665</t>
        </is>
      </c>
      <c r="B666" s="55">
        <f>VLOOKUP(A666,Marks!$A$2:$B$1001,2,FALSE())</f>
        <v/>
      </c>
      <c r="C666" s="54">
        <f>VLOOKUP(A666,Marks!$A$2:$C$1001,3,FALSE())</f>
        <v/>
      </c>
      <c r="D666" s="54">
        <f>VLOOKUP(A666,Marks!$A$2:$D$1001,4,FALSE())</f>
        <v/>
      </c>
      <c r="E666" s="60" t="n">
        <v>22000</v>
      </c>
      <c r="F666" s="60" t="n">
        <v>5500</v>
      </c>
      <c r="G666" s="60">
        <f>E666-F666</f>
        <v/>
      </c>
      <c r="H666" s="59" t="n">
        <v>0</v>
      </c>
      <c r="I666" s="54">
        <f>H666&gt;=0.2</f>
        <v/>
      </c>
      <c r="J666" s="54" t="inlineStr">
        <is>
          <t>Cash</t>
        </is>
      </c>
      <c r="K666" s="57" t="n">
        <v>46221</v>
      </c>
      <c r="L666" s="58" t="n">
        <v>0.46875</v>
      </c>
      <c r="M666" s="57" t="n">
        <v>46402</v>
      </c>
      <c r="N666" s="54">
        <f>IF(AND(G666&gt;0,TODAY()&gt;M666),TODAY()-M666,0)</f>
        <v/>
      </c>
      <c r="O666" s="54">
        <f>IF(G666&lt;=0,"Paid",IF(N666&gt;0,"Overdue",IF(F666&gt;0,"Partial","Pending")))</f>
        <v/>
      </c>
      <c r="P666" s="54">
        <f>N666&gt;0</f>
        <v/>
      </c>
      <c r="Q666" s="60">
        <f>IF(P666,500,0)</f>
        <v/>
      </c>
      <c r="R666" s="60">
        <f>G666+Q666</f>
        <v/>
      </c>
      <c r="S666" s="61" t="n">
        <v>46245.625</v>
      </c>
    </row>
    <row r="667" ht="15" customHeight="1" s="39">
      <c r="A667" s="54" t="inlineStr">
        <is>
          <t>STU0666</t>
        </is>
      </c>
      <c r="B667" s="55">
        <f>VLOOKUP(A667,Marks!$A$2:$B$1001,2,FALSE())</f>
        <v/>
      </c>
      <c r="C667" s="54">
        <f>VLOOKUP(A667,Marks!$A$2:$C$1001,3,FALSE())</f>
        <v/>
      </c>
      <c r="D667" s="54">
        <f>VLOOKUP(A667,Marks!$A$2:$D$1001,4,FALSE())</f>
        <v/>
      </c>
      <c r="E667" s="60" t="n">
        <v>30500</v>
      </c>
      <c r="F667" s="60" t="n">
        <v>0</v>
      </c>
      <c r="G667" s="60">
        <f>E667-F667</f>
        <v/>
      </c>
      <c r="H667" s="59" t="n">
        <v>0.05</v>
      </c>
      <c r="I667" s="54">
        <f>H667&gt;=0.2</f>
        <v/>
      </c>
      <c r="J667" s="54" t="inlineStr">
        <is>
          <t>Cheque</t>
        </is>
      </c>
      <c r="K667" s="57" t="n"/>
      <c r="L667" s="58" t="n"/>
      <c r="M667" s="57" t="n">
        <v>46218</v>
      </c>
      <c r="N667" s="54">
        <f>IF(AND(G667&gt;0,TODAY()&gt;M667),TODAY()-M667,0)</f>
        <v/>
      </c>
      <c r="O667" s="54">
        <f>IF(G667&lt;=0,"Paid",IF(N667&gt;0,"Overdue",IF(F667&gt;0,"Partial","Pending")))</f>
        <v/>
      </c>
      <c r="P667" s="54">
        <f>N667&gt;0</f>
        <v/>
      </c>
      <c r="Q667" s="60">
        <f>IF(P667,500,0)</f>
        <v/>
      </c>
      <c r="R667" s="60">
        <f>G667+Q667</f>
        <v/>
      </c>
      <c r="S667" s="61" t="n">
        <v>46258.5</v>
      </c>
    </row>
    <row r="668" ht="15" customHeight="1" s="39">
      <c r="A668" s="54" t="inlineStr">
        <is>
          <t>STU0667</t>
        </is>
      </c>
      <c r="B668" s="55">
        <f>VLOOKUP(A668,Marks!$A$2:$B$1001,2,FALSE())</f>
        <v/>
      </c>
      <c r="C668" s="54">
        <f>VLOOKUP(A668,Marks!$A$2:$C$1001,3,FALSE())</f>
        <v/>
      </c>
      <c r="D668" s="54">
        <f>VLOOKUP(A668,Marks!$A$2:$D$1001,4,FALSE())</f>
        <v/>
      </c>
      <c r="E668" s="60" t="n">
        <v>32000</v>
      </c>
      <c r="F668" s="60" t="n">
        <v>32000</v>
      </c>
      <c r="G668" s="60">
        <f>E668-F668</f>
        <v/>
      </c>
      <c r="H668" s="59" t="n">
        <v>0.15</v>
      </c>
      <c r="I668" s="54">
        <f>H668&gt;=0.2</f>
        <v/>
      </c>
      <c r="J668" s="54" t="inlineStr">
        <is>
          <t>Cheque</t>
        </is>
      </c>
      <c r="K668" s="57" t="n">
        <v>46172</v>
      </c>
      <c r="L668" s="58" t="n">
        <v>0.5729166666666666</v>
      </c>
      <c r="M668" s="57" t="n">
        <v>46402</v>
      </c>
      <c r="N668" s="54">
        <f>IF(AND(G668&gt;0,TODAY()&gt;M668),TODAY()-M668,0)</f>
        <v/>
      </c>
      <c r="O668" s="54">
        <f>IF(G668&lt;=0,"Paid",IF(N668&gt;0,"Overdue",IF(F668&gt;0,"Partial","Pending")))</f>
        <v/>
      </c>
      <c r="P668" s="54">
        <f>N668&gt;0</f>
        <v/>
      </c>
      <c r="Q668" s="60">
        <f>IF(P668,500,0)</f>
        <v/>
      </c>
      <c r="R668" s="60">
        <f>G668+Q668</f>
        <v/>
      </c>
      <c r="S668" s="61" t="n"/>
    </row>
    <row r="669" ht="15" customHeight="1" s="39">
      <c r="A669" s="54" t="inlineStr">
        <is>
          <t>STU0668</t>
        </is>
      </c>
      <c r="B669" s="55">
        <f>VLOOKUP(A669,Marks!$A$2:$B$1001,2,FALSE())</f>
        <v/>
      </c>
      <c r="C669" s="54">
        <f>VLOOKUP(A669,Marks!$A$2:$C$1001,3,FALSE())</f>
        <v/>
      </c>
      <c r="D669" s="54">
        <f>VLOOKUP(A669,Marks!$A$2:$D$1001,4,FALSE())</f>
        <v/>
      </c>
      <c r="E669" s="60" t="n">
        <v>22000</v>
      </c>
      <c r="F669" s="60" t="n">
        <v>11000</v>
      </c>
      <c r="G669" s="60">
        <f>E669-F669</f>
        <v/>
      </c>
      <c r="H669" s="59" t="n">
        <v>0.05</v>
      </c>
      <c r="I669" s="54">
        <f>H669&gt;=0.2</f>
        <v/>
      </c>
      <c r="J669" s="54" t="inlineStr">
        <is>
          <t>Credit Card</t>
        </is>
      </c>
      <c r="K669" s="57" t="n">
        <v>46145</v>
      </c>
      <c r="L669" s="58" t="n">
        <v>0.7291666666666666</v>
      </c>
      <c r="M669" s="57" t="n">
        <v>46402</v>
      </c>
      <c r="N669" s="54">
        <f>IF(AND(G669&gt;0,TODAY()&gt;M669),TODAY()-M669,0)</f>
        <v/>
      </c>
      <c r="O669" s="54">
        <f>IF(G669&lt;=0,"Paid",IF(N669&gt;0,"Overdue",IF(F669&gt;0,"Partial","Pending")))</f>
        <v/>
      </c>
      <c r="P669" s="54">
        <f>N669&gt;0</f>
        <v/>
      </c>
      <c r="Q669" s="60">
        <f>IF(P669,500,0)</f>
        <v/>
      </c>
      <c r="R669" s="60">
        <f>G669+Q669</f>
        <v/>
      </c>
      <c r="S669" s="61" t="n">
        <v>46250.42708333334</v>
      </c>
    </row>
    <row r="670" ht="15" customHeight="1" s="39">
      <c r="A670" s="54" t="inlineStr">
        <is>
          <t>STU0669</t>
        </is>
      </c>
      <c r="B670" s="55">
        <f>VLOOKUP(A670,Marks!$A$2:$B$1001,2,FALSE())</f>
        <v/>
      </c>
      <c r="C670" s="54">
        <f>VLOOKUP(A670,Marks!$A$2:$C$1001,3,FALSE())</f>
        <v/>
      </c>
      <c r="D670" s="54">
        <f>VLOOKUP(A670,Marks!$A$2:$D$1001,4,FALSE())</f>
        <v/>
      </c>
      <c r="E670" s="60" t="n">
        <v>28500</v>
      </c>
      <c r="F670" s="60" t="n">
        <v>7100</v>
      </c>
      <c r="G670" s="60">
        <f>E670-F670</f>
        <v/>
      </c>
      <c r="H670" s="59" t="n">
        <v>0</v>
      </c>
      <c r="I670" s="54">
        <f>H670&gt;=0.2</f>
        <v/>
      </c>
      <c r="J670" s="54" t="inlineStr">
        <is>
          <t>UPI</t>
        </is>
      </c>
      <c r="K670" s="57" t="n">
        <v>46213</v>
      </c>
      <c r="L670" s="58" t="n">
        <v>0.6770833333333334</v>
      </c>
      <c r="M670" s="57" t="n">
        <v>46127</v>
      </c>
      <c r="N670" s="54">
        <f>IF(AND(G670&gt;0,TODAY()&gt;M670),TODAY()-M670,0)</f>
        <v/>
      </c>
      <c r="O670" s="54">
        <f>IF(G670&lt;=0,"Paid",IF(N670&gt;0,"Overdue",IF(F670&gt;0,"Partial","Pending")))</f>
        <v/>
      </c>
      <c r="P670" s="54">
        <f>N670&gt;0</f>
        <v/>
      </c>
      <c r="Q670" s="60">
        <f>IF(P670,500,0)</f>
        <v/>
      </c>
      <c r="R670" s="60">
        <f>G670+Q670</f>
        <v/>
      </c>
      <c r="S670" s="61" t="n">
        <v>46258.54166666666</v>
      </c>
    </row>
    <row r="671" ht="15" customHeight="1" s="39">
      <c r="A671" s="54" t="inlineStr">
        <is>
          <t>STU0670</t>
        </is>
      </c>
      <c r="B671" s="55">
        <f>VLOOKUP(A671,Marks!$A$2:$B$1001,2,FALSE())</f>
        <v/>
      </c>
      <c r="C671" s="54">
        <f>VLOOKUP(A671,Marks!$A$2:$C$1001,3,FALSE())</f>
        <v/>
      </c>
      <c r="D671" s="54">
        <f>VLOOKUP(A671,Marks!$A$2:$D$1001,4,FALSE())</f>
        <v/>
      </c>
      <c r="E671" s="60" t="n">
        <v>34000</v>
      </c>
      <c r="F671" s="60" t="n">
        <v>34000</v>
      </c>
      <c r="G671" s="60">
        <f>E671-F671</f>
        <v/>
      </c>
      <c r="H671" s="59" t="n">
        <v>0</v>
      </c>
      <c r="I671" s="54">
        <f>H671&gt;=0.2</f>
        <v/>
      </c>
      <c r="J671" s="54" t="inlineStr">
        <is>
          <t>Cash</t>
        </is>
      </c>
      <c r="K671" s="57" t="n">
        <v>46250</v>
      </c>
      <c r="L671" s="58" t="n">
        <v>0.7395833333333334</v>
      </c>
      <c r="M671" s="57" t="n">
        <v>46310</v>
      </c>
      <c r="N671" s="54">
        <f>IF(AND(G671&gt;0,TODAY()&gt;M671),TODAY()-M671,0)</f>
        <v/>
      </c>
      <c r="O671" s="54">
        <f>IF(G671&lt;=0,"Paid",IF(N671&gt;0,"Overdue",IF(F671&gt;0,"Partial","Pending")))</f>
        <v/>
      </c>
      <c r="P671" s="54">
        <f>N671&gt;0</f>
        <v/>
      </c>
      <c r="Q671" s="60">
        <f>IF(P671,500,0)</f>
        <v/>
      </c>
      <c r="R671" s="60">
        <f>G671+Q671</f>
        <v/>
      </c>
      <c r="S671" s="61" t="n"/>
    </row>
    <row r="672" ht="15" customHeight="1" s="39">
      <c r="A672" s="54" t="inlineStr">
        <is>
          <t>STU0671</t>
        </is>
      </c>
      <c r="B672" s="55">
        <f>VLOOKUP(A672,Marks!$A$2:$B$1001,2,FALSE())</f>
        <v/>
      </c>
      <c r="C672" s="54">
        <f>VLOOKUP(A672,Marks!$A$2:$C$1001,3,FALSE())</f>
        <v/>
      </c>
      <c r="D672" s="54">
        <f>VLOOKUP(A672,Marks!$A$2:$D$1001,4,FALSE())</f>
        <v/>
      </c>
      <c r="E672" s="60" t="n">
        <v>25000</v>
      </c>
      <c r="F672" s="60" t="n">
        <v>25000</v>
      </c>
      <c r="G672" s="60">
        <f>E672-F672</f>
        <v/>
      </c>
      <c r="H672" s="59" t="n">
        <v>0.1</v>
      </c>
      <c r="I672" s="54">
        <f>H672&gt;=0.2</f>
        <v/>
      </c>
      <c r="J672" s="54" t="inlineStr">
        <is>
          <t>Cash</t>
        </is>
      </c>
      <c r="K672" s="57" t="n">
        <v>46214</v>
      </c>
      <c r="L672" s="58" t="n">
        <v>0.7291666666666666</v>
      </c>
      <c r="M672" s="57" t="n">
        <v>46218</v>
      </c>
      <c r="N672" s="54">
        <f>IF(AND(G672&gt;0,TODAY()&gt;M672),TODAY()-M672,0)</f>
        <v/>
      </c>
      <c r="O672" s="54">
        <f>IF(G672&lt;=0,"Paid",IF(N672&gt;0,"Overdue",IF(F672&gt;0,"Partial","Pending")))</f>
        <v/>
      </c>
      <c r="P672" s="54">
        <f>N672&gt;0</f>
        <v/>
      </c>
      <c r="Q672" s="60">
        <f>IF(P672,500,0)</f>
        <v/>
      </c>
      <c r="R672" s="60">
        <f>G672+Q672</f>
        <v/>
      </c>
      <c r="S672" s="61" t="n"/>
    </row>
    <row r="673" ht="15" customHeight="1" s="39">
      <c r="A673" s="54" t="inlineStr">
        <is>
          <t>STU0672</t>
        </is>
      </c>
      <c r="B673" s="55">
        <f>VLOOKUP(A673,Marks!$A$2:$B$1001,2,FALSE())</f>
        <v/>
      </c>
      <c r="C673" s="54">
        <f>VLOOKUP(A673,Marks!$A$2:$C$1001,3,FALSE())</f>
        <v/>
      </c>
      <c r="D673" s="54">
        <f>VLOOKUP(A673,Marks!$A$2:$D$1001,4,FALSE())</f>
        <v/>
      </c>
      <c r="E673" s="60" t="n">
        <v>34500</v>
      </c>
      <c r="F673" s="60" t="n">
        <v>17200</v>
      </c>
      <c r="G673" s="60">
        <f>E673-F673</f>
        <v/>
      </c>
      <c r="H673" s="59" t="n">
        <v>0.1</v>
      </c>
      <c r="I673" s="54">
        <f>H673&gt;=0.2</f>
        <v/>
      </c>
      <c r="J673" s="54" t="inlineStr">
        <is>
          <t>Cheque</t>
        </is>
      </c>
      <c r="K673" s="57" t="n">
        <v>46220</v>
      </c>
      <c r="L673" s="58" t="n">
        <v>0.6354166666666666</v>
      </c>
      <c r="M673" s="57" t="n">
        <v>46402</v>
      </c>
      <c r="N673" s="54">
        <f>IF(AND(G673&gt;0,TODAY()&gt;M673),TODAY()-M673,0)</f>
        <v/>
      </c>
      <c r="O673" s="54">
        <f>IF(G673&lt;=0,"Paid",IF(N673&gt;0,"Overdue",IF(F673&gt;0,"Partial","Pending")))</f>
        <v/>
      </c>
      <c r="P673" s="54">
        <f>N673&gt;0</f>
        <v/>
      </c>
      <c r="Q673" s="60">
        <f>IF(P673,500,0)</f>
        <v/>
      </c>
      <c r="R673" s="60">
        <f>G673+Q673</f>
        <v/>
      </c>
      <c r="S673" s="61" t="n">
        <v>46260.67708333334</v>
      </c>
    </row>
    <row r="674" ht="15" customHeight="1" s="39">
      <c r="A674" s="54" t="inlineStr">
        <is>
          <t>STU0673</t>
        </is>
      </c>
      <c r="B674" s="55">
        <f>VLOOKUP(A674,Marks!$A$2:$B$1001,2,FALSE())</f>
        <v/>
      </c>
      <c r="C674" s="54">
        <f>VLOOKUP(A674,Marks!$A$2:$C$1001,3,FALSE())</f>
        <v/>
      </c>
      <c r="D674" s="54">
        <f>VLOOKUP(A674,Marks!$A$2:$D$1001,4,FALSE())</f>
        <v/>
      </c>
      <c r="E674" s="60" t="n">
        <v>34500</v>
      </c>
      <c r="F674" s="60" t="n">
        <v>34500</v>
      </c>
      <c r="G674" s="60">
        <f>E674-F674</f>
        <v/>
      </c>
      <c r="H674" s="59" t="n">
        <v>0.2</v>
      </c>
      <c r="I674" s="54">
        <f>H674&gt;=0.2</f>
        <v/>
      </c>
      <c r="J674" s="54" t="inlineStr">
        <is>
          <t>UPI</t>
        </is>
      </c>
      <c r="K674" s="57" t="n">
        <v>46216</v>
      </c>
      <c r="L674" s="58" t="n">
        <v>0.6666666666666666</v>
      </c>
      <c r="M674" s="57" t="n">
        <v>46127</v>
      </c>
      <c r="N674" s="54">
        <f>IF(AND(G674&gt;0,TODAY()&gt;M674),TODAY()-M674,0)</f>
        <v/>
      </c>
      <c r="O674" s="54">
        <f>IF(G674&lt;=0,"Paid",IF(N674&gt;0,"Overdue",IF(F674&gt;0,"Partial","Pending")))</f>
        <v/>
      </c>
      <c r="P674" s="54">
        <f>N674&gt;0</f>
        <v/>
      </c>
      <c r="Q674" s="60">
        <f>IF(P674,500,0)</f>
        <v/>
      </c>
      <c r="R674" s="60">
        <f>G674+Q674</f>
        <v/>
      </c>
      <c r="S674" s="61" t="n"/>
    </row>
    <row r="675" ht="15" customHeight="1" s="39">
      <c r="A675" s="54" t="inlineStr">
        <is>
          <t>STU0674</t>
        </is>
      </c>
      <c r="B675" s="55">
        <f>VLOOKUP(A675,Marks!$A$2:$B$1001,2,FALSE())</f>
        <v/>
      </c>
      <c r="C675" s="54">
        <f>VLOOKUP(A675,Marks!$A$2:$C$1001,3,FALSE())</f>
        <v/>
      </c>
      <c r="D675" s="54">
        <f>VLOOKUP(A675,Marks!$A$2:$D$1001,4,FALSE())</f>
        <v/>
      </c>
      <c r="E675" s="60" t="n">
        <v>18000</v>
      </c>
      <c r="F675" s="60" t="n">
        <v>18000</v>
      </c>
      <c r="G675" s="60">
        <f>E675-F675</f>
        <v/>
      </c>
      <c r="H675" s="59" t="n">
        <v>0.25</v>
      </c>
      <c r="I675" s="54">
        <f>H675&gt;=0.2</f>
        <v/>
      </c>
      <c r="J675" s="54" t="inlineStr">
        <is>
          <t>Cash</t>
        </is>
      </c>
      <c r="K675" s="57" t="n">
        <v>46147</v>
      </c>
      <c r="L675" s="58" t="n">
        <v>0.3958333333333333</v>
      </c>
      <c r="M675" s="57" t="n">
        <v>46218</v>
      </c>
      <c r="N675" s="54">
        <f>IF(AND(G675&gt;0,TODAY()&gt;M675),TODAY()-M675,0)</f>
        <v/>
      </c>
      <c r="O675" s="54">
        <f>IF(G675&lt;=0,"Paid",IF(N675&gt;0,"Overdue",IF(F675&gt;0,"Partial","Pending")))</f>
        <v/>
      </c>
      <c r="P675" s="54">
        <f>N675&gt;0</f>
        <v/>
      </c>
      <c r="Q675" s="60">
        <f>IF(P675,500,0)</f>
        <v/>
      </c>
      <c r="R675" s="60">
        <f>G675+Q675</f>
        <v/>
      </c>
      <c r="S675" s="61" t="n"/>
    </row>
    <row r="676" ht="15" customHeight="1" s="39">
      <c r="A676" s="54" t="inlineStr">
        <is>
          <t>STU0675</t>
        </is>
      </c>
      <c r="B676" s="55">
        <f>VLOOKUP(A676,Marks!$A$2:$B$1001,2,FALSE())</f>
        <v/>
      </c>
      <c r="C676" s="54">
        <f>VLOOKUP(A676,Marks!$A$2:$C$1001,3,FALSE())</f>
        <v/>
      </c>
      <c r="D676" s="54">
        <f>VLOOKUP(A676,Marks!$A$2:$D$1001,4,FALSE())</f>
        <v/>
      </c>
      <c r="E676" s="60" t="n">
        <v>15500</v>
      </c>
      <c r="F676" s="60" t="n">
        <v>3900</v>
      </c>
      <c r="G676" s="60">
        <f>E676-F676</f>
        <v/>
      </c>
      <c r="H676" s="59" t="n">
        <v>0</v>
      </c>
      <c r="I676" s="54">
        <f>H676&gt;=0.2</f>
        <v/>
      </c>
      <c r="J676" s="54" t="inlineStr">
        <is>
          <t>Cash</t>
        </is>
      </c>
      <c r="K676" s="57" t="n">
        <v>46190</v>
      </c>
      <c r="L676" s="58" t="n">
        <v>0.7083333333333334</v>
      </c>
      <c r="M676" s="57" t="n">
        <v>46402</v>
      </c>
      <c r="N676" s="54">
        <f>IF(AND(G676&gt;0,TODAY()&gt;M676),TODAY()-M676,0)</f>
        <v/>
      </c>
      <c r="O676" s="54">
        <f>IF(G676&lt;=0,"Paid",IF(N676&gt;0,"Overdue",IF(F676&gt;0,"Partial","Pending")))</f>
        <v/>
      </c>
      <c r="P676" s="54">
        <f>N676&gt;0</f>
        <v/>
      </c>
      <c r="Q676" s="60">
        <f>IF(P676,500,0)</f>
        <v/>
      </c>
      <c r="R676" s="60">
        <f>G676+Q676</f>
        <v/>
      </c>
      <c r="S676" s="61" t="n">
        <v>46262.44791666666</v>
      </c>
    </row>
    <row r="677" ht="15" customHeight="1" s="39">
      <c r="A677" s="54" t="inlineStr">
        <is>
          <t>STU0676</t>
        </is>
      </c>
      <c r="B677" s="55">
        <f>VLOOKUP(A677,Marks!$A$2:$B$1001,2,FALSE())</f>
        <v/>
      </c>
      <c r="C677" s="54">
        <f>VLOOKUP(A677,Marks!$A$2:$C$1001,3,FALSE())</f>
        <v/>
      </c>
      <c r="D677" s="54">
        <f>VLOOKUP(A677,Marks!$A$2:$D$1001,4,FALSE())</f>
        <v/>
      </c>
      <c r="E677" s="60" t="n">
        <v>15000</v>
      </c>
      <c r="F677" s="60" t="n">
        <v>11200</v>
      </c>
      <c r="G677" s="60">
        <f>E677-F677</f>
        <v/>
      </c>
      <c r="H677" s="59" t="n">
        <v>0</v>
      </c>
      <c r="I677" s="54">
        <f>H677&gt;=0.2</f>
        <v/>
      </c>
      <c r="J677" s="54" t="inlineStr">
        <is>
          <t>Debit Card</t>
        </is>
      </c>
      <c r="K677" s="57" t="n">
        <v>46262</v>
      </c>
      <c r="L677" s="58" t="n">
        <v>0.6875</v>
      </c>
      <c r="M677" s="57" t="n">
        <v>46402</v>
      </c>
      <c r="N677" s="54">
        <f>IF(AND(G677&gt;0,TODAY()&gt;M677),TODAY()-M677,0)</f>
        <v/>
      </c>
      <c r="O677" s="54">
        <f>IF(G677&lt;=0,"Paid",IF(N677&gt;0,"Overdue",IF(F677&gt;0,"Partial","Pending")))</f>
        <v/>
      </c>
      <c r="P677" s="54">
        <f>N677&gt;0</f>
        <v/>
      </c>
      <c r="Q677" s="60">
        <f>IF(P677,500,0)</f>
        <v/>
      </c>
      <c r="R677" s="60">
        <f>G677+Q677</f>
        <v/>
      </c>
      <c r="S677" s="61" t="n">
        <v>46265.5625</v>
      </c>
    </row>
    <row r="678" ht="15" customHeight="1" s="39">
      <c r="A678" s="54" t="inlineStr">
        <is>
          <t>STU0677</t>
        </is>
      </c>
      <c r="B678" s="55">
        <f>VLOOKUP(A678,Marks!$A$2:$B$1001,2,FALSE())</f>
        <v/>
      </c>
      <c r="C678" s="54">
        <f>VLOOKUP(A678,Marks!$A$2:$C$1001,3,FALSE())</f>
        <v/>
      </c>
      <c r="D678" s="54">
        <f>VLOOKUP(A678,Marks!$A$2:$D$1001,4,FALSE())</f>
        <v/>
      </c>
      <c r="E678" s="60" t="n">
        <v>38000</v>
      </c>
      <c r="F678" s="60" t="n">
        <v>28500</v>
      </c>
      <c r="G678" s="60">
        <f>E678-F678</f>
        <v/>
      </c>
      <c r="H678" s="59" t="n">
        <v>0.15</v>
      </c>
      <c r="I678" s="54">
        <f>H678&gt;=0.2</f>
        <v/>
      </c>
      <c r="J678" s="54" t="inlineStr">
        <is>
          <t>Cash</t>
        </is>
      </c>
      <c r="K678" s="57" t="n">
        <v>46210</v>
      </c>
      <c r="L678" s="58" t="n">
        <v>0.3645833333333333</v>
      </c>
      <c r="M678" s="57" t="n">
        <v>46310</v>
      </c>
      <c r="N678" s="54">
        <f>IF(AND(G678&gt;0,TODAY()&gt;M678),TODAY()-M678,0)</f>
        <v/>
      </c>
      <c r="O678" s="54">
        <f>IF(G678&lt;=0,"Paid",IF(N678&gt;0,"Overdue",IF(F678&gt;0,"Partial","Pending")))</f>
        <v/>
      </c>
      <c r="P678" s="54">
        <f>N678&gt;0</f>
        <v/>
      </c>
      <c r="Q678" s="60">
        <f>IF(P678,500,0)</f>
        <v/>
      </c>
      <c r="R678" s="60">
        <f>G678+Q678</f>
        <v/>
      </c>
      <c r="S678" s="61" t="n">
        <v>46252.59375</v>
      </c>
    </row>
    <row r="679" ht="15" customHeight="1" s="39">
      <c r="A679" s="54" t="inlineStr">
        <is>
          <t>STU0678</t>
        </is>
      </c>
      <c r="B679" s="55">
        <f>VLOOKUP(A679,Marks!$A$2:$B$1001,2,FALSE())</f>
        <v/>
      </c>
      <c r="C679" s="54">
        <f>VLOOKUP(A679,Marks!$A$2:$C$1001,3,FALSE())</f>
        <v/>
      </c>
      <c r="D679" s="54">
        <f>VLOOKUP(A679,Marks!$A$2:$D$1001,4,FALSE())</f>
        <v/>
      </c>
      <c r="E679" s="60" t="n">
        <v>13500</v>
      </c>
      <c r="F679" s="60" t="n">
        <v>0</v>
      </c>
      <c r="G679" s="60">
        <f>E679-F679</f>
        <v/>
      </c>
      <c r="H679" s="59" t="n">
        <v>0.15</v>
      </c>
      <c r="I679" s="54">
        <f>H679&gt;=0.2</f>
        <v/>
      </c>
      <c r="J679" s="54" t="inlineStr">
        <is>
          <t>Debit Card</t>
        </is>
      </c>
      <c r="K679" s="57" t="n"/>
      <c r="L679" s="58" t="n"/>
      <c r="M679" s="57" t="n">
        <v>46218</v>
      </c>
      <c r="N679" s="54">
        <f>IF(AND(G679&gt;0,TODAY()&gt;M679),TODAY()-M679,0)</f>
        <v/>
      </c>
      <c r="O679" s="54">
        <f>IF(G679&lt;=0,"Paid",IF(N679&gt;0,"Overdue",IF(F679&gt;0,"Partial","Pending")))</f>
        <v/>
      </c>
      <c r="P679" s="54">
        <f>N679&gt;0</f>
        <v/>
      </c>
      <c r="Q679" s="60">
        <f>IF(P679,500,0)</f>
        <v/>
      </c>
      <c r="R679" s="60">
        <f>G679+Q679</f>
        <v/>
      </c>
      <c r="S679" s="61" t="n">
        <v>46252.60416666666</v>
      </c>
    </row>
    <row r="680" ht="15" customHeight="1" s="39">
      <c r="A680" s="54" t="inlineStr">
        <is>
          <t>STU0679</t>
        </is>
      </c>
      <c r="B680" s="55">
        <f>VLOOKUP(A680,Marks!$A$2:$B$1001,2,FALSE())</f>
        <v/>
      </c>
      <c r="C680" s="54">
        <f>VLOOKUP(A680,Marks!$A$2:$C$1001,3,FALSE())</f>
        <v/>
      </c>
      <c r="D680" s="54">
        <f>VLOOKUP(A680,Marks!$A$2:$D$1001,4,FALSE())</f>
        <v/>
      </c>
      <c r="E680" s="60" t="n">
        <v>35500</v>
      </c>
      <c r="F680" s="60" t="n">
        <v>35500</v>
      </c>
      <c r="G680" s="60">
        <f>E680-F680</f>
        <v/>
      </c>
      <c r="H680" s="59" t="n">
        <v>0</v>
      </c>
      <c r="I680" s="54">
        <f>H680&gt;=0.2</f>
        <v/>
      </c>
      <c r="J680" s="54" t="inlineStr">
        <is>
          <t>Online Transfer</t>
        </is>
      </c>
      <c r="K680" s="57" t="n">
        <v>46194</v>
      </c>
      <c r="L680" s="58" t="n">
        <v>0.6354166666666666</v>
      </c>
      <c r="M680" s="57" t="n">
        <v>46218</v>
      </c>
      <c r="N680" s="54">
        <f>IF(AND(G680&gt;0,TODAY()&gt;M680),TODAY()-M680,0)</f>
        <v/>
      </c>
      <c r="O680" s="54">
        <f>IF(G680&lt;=0,"Paid",IF(N680&gt;0,"Overdue",IF(F680&gt;0,"Partial","Pending")))</f>
        <v/>
      </c>
      <c r="P680" s="54">
        <f>N680&gt;0</f>
        <v/>
      </c>
      <c r="Q680" s="60">
        <f>IF(P680,500,0)</f>
        <v/>
      </c>
      <c r="R680" s="60">
        <f>G680+Q680</f>
        <v/>
      </c>
      <c r="S680" s="61" t="n"/>
    </row>
    <row r="681" ht="15" customHeight="1" s="39">
      <c r="A681" s="54" t="inlineStr">
        <is>
          <t>STU0680</t>
        </is>
      </c>
      <c r="B681" s="55">
        <f>VLOOKUP(A681,Marks!$A$2:$B$1001,2,FALSE())</f>
        <v/>
      </c>
      <c r="C681" s="54">
        <f>VLOOKUP(A681,Marks!$A$2:$C$1001,3,FALSE())</f>
        <v/>
      </c>
      <c r="D681" s="54">
        <f>VLOOKUP(A681,Marks!$A$2:$D$1001,4,FALSE())</f>
        <v/>
      </c>
      <c r="E681" s="60" t="n">
        <v>36000</v>
      </c>
      <c r="F681" s="60" t="n">
        <v>36000</v>
      </c>
      <c r="G681" s="60">
        <f>E681-F681</f>
        <v/>
      </c>
      <c r="H681" s="59" t="n">
        <v>0</v>
      </c>
      <c r="I681" s="54">
        <f>H681&gt;=0.2</f>
        <v/>
      </c>
      <c r="J681" s="54" t="inlineStr">
        <is>
          <t>Debit Card</t>
        </is>
      </c>
      <c r="K681" s="57" t="n">
        <v>46186</v>
      </c>
      <c r="L681" s="58" t="n">
        <v>0.65625</v>
      </c>
      <c r="M681" s="57" t="n">
        <v>46310</v>
      </c>
      <c r="N681" s="54">
        <f>IF(AND(G681&gt;0,TODAY()&gt;M681),TODAY()-M681,0)</f>
        <v/>
      </c>
      <c r="O681" s="54">
        <f>IF(G681&lt;=0,"Paid",IF(N681&gt;0,"Overdue",IF(F681&gt;0,"Partial","Pending")))</f>
        <v/>
      </c>
      <c r="P681" s="54">
        <f>N681&gt;0</f>
        <v/>
      </c>
      <c r="Q681" s="60">
        <f>IF(P681,500,0)</f>
        <v/>
      </c>
      <c r="R681" s="60">
        <f>G681+Q681</f>
        <v/>
      </c>
      <c r="S681" s="61" t="n"/>
    </row>
    <row r="682" ht="15" customHeight="1" s="39">
      <c r="A682" s="54" t="inlineStr">
        <is>
          <t>STU0681</t>
        </is>
      </c>
      <c r="B682" s="55">
        <f>VLOOKUP(A682,Marks!$A$2:$B$1001,2,FALSE())</f>
        <v/>
      </c>
      <c r="C682" s="54">
        <f>VLOOKUP(A682,Marks!$A$2:$C$1001,3,FALSE())</f>
        <v/>
      </c>
      <c r="D682" s="54">
        <f>VLOOKUP(A682,Marks!$A$2:$D$1001,4,FALSE())</f>
        <v/>
      </c>
      <c r="E682" s="60" t="n">
        <v>22500</v>
      </c>
      <c r="F682" s="60" t="n">
        <v>22500</v>
      </c>
      <c r="G682" s="60">
        <f>E682-F682</f>
        <v/>
      </c>
      <c r="H682" s="59" t="n">
        <v>0.15</v>
      </c>
      <c r="I682" s="54">
        <f>H682&gt;=0.2</f>
        <v/>
      </c>
      <c r="J682" s="54" t="inlineStr">
        <is>
          <t>Credit Card</t>
        </is>
      </c>
      <c r="K682" s="57" t="n">
        <v>46201</v>
      </c>
      <c r="L682" s="58" t="n">
        <v>0.6458333333333334</v>
      </c>
      <c r="M682" s="57" t="n">
        <v>46310</v>
      </c>
      <c r="N682" s="54">
        <f>IF(AND(G682&gt;0,TODAY()&gt;M682),TODAY()-M682,0)</f>
        <v/>
      </c>
      <c r="O682" s="54">
        <f>IF(G682&lt;=0,"Paid",IF(N682&gt;0,"Overdue",IF(F682&gt;0,"Partial","Pending")))</f>
        <v/>
      </c>
      <c r="P682" s="54">
        <f>N682&gt;0</f>
        <v/>
      </c>
      <c r="Q682" s="60">
        <f>IF(P682,500,0)</f>
        <v/>
      </c>
      <c r="R682" s="60">
        <f>G682+Q682</f>
        <v/>
      </c>
      <c r="S682" s="61" t="n"/>
    </row>
    <row r="683" ht="15" customHeight="1" s="39">
      <c r="A683" s="54" t="inlineStr">
        <is>
          <t>STU0682</t>
        </is>
      </c>
      <c r="B683" s="55">
        <f>VLOOKUP(A683,Marks!$A$2:$B$1001,2,FALSE())</f>
        <v/>
      </c>
      <c r="C683" s="54">
        <f>VLOOKUP(A683,Marks!$A$2:$C$1001,3,FALSE())</f>
        <v/>
      </c>
      <c r="D683" s="54">
        <f>VLOOKUP(A683,Marks!$A$2:$D$1001,4,FALSE())</f>
        <v/>
      </c>
      <c r="E683" s="60" t="n">
        <v>33500</v>
      </c>
      <c r="F683" s="60" t="n">
        <v>25100</v>
      </c>
      <c r="G683" s="60">
        <f>E683-F683</f>
        <v/>
      </c>
      <c r="H683" s="59" t="n">
        <v>0.2</v>
      </c>
      <c r="I683" s="54">
        <f>H683&gt;=0.2</f>
        <v/>
      </c>
      <c r="J683" s="54" t="inlineStr">
        <is>
          <t>Cash</t>
        </is>
      </c>
      <c r="K683" s="57" t="n">
        <v>46220</v>
      </c>
      <c r="L683" s="58" t="n">
        <v>0.6666666666666666</v>
      </c>
      <c r="M683" s="57" t="n">
        <v>46218</v>
      </c>
      <c r="N683" s="54">
        <f>IF(AND(G683&gt;0,TODAY()&gt;M683),TODAY()-M683,0)</f>
        <v/>
      </c>
      <c r="O683" s="54">
        <f>IF(G683&lt;=0,"Paid",IF(N683&gt;0,"Overdue",IF(F683&gt;0,"Partial","Pending")))</f>
        <v/>
      </c>
      <c r="P683" s="54">
        <f>N683&gt;0</f>
        <v/>
      </c>
      <c r="Q683" s="60">
        <f>IF(P683,500,0)</f>
        <v/>
      </c>
      <c r="R683" s="60">
        <f>G683+Q683</f>
        <v/>
      </c>
      <c r="S683" s="61" t="n">
        <v>46257.46875</v>
      </c>
    </row>
    <row r="684" ht="15" customHeight="1" s="39">
      <c r="A684" s="54" t="inlineStr">
        <is>
          <t>STU0683</t>
        </is>
      </c>
      <c r="B684" s="55">
        <f>VLOOKUP(A684,Marks!$A$2:$B$1001,2,FALSE())</f>
        <v/>
      </c>
      <c r="C684" s="54">
        <f>VLOOKUP(A684,Marks!$A$2:$C$1001,3,FALSE())</f>
        <v/>
      </c>
      <c r="D684" s="54">
        <f>VLOOKUP(A684,Marks!$A$2:$D$1001,4,FALSE())</f>
        <v/>
      </c>
      <c r="E684" s="60" t="n">
        <v>21500</v>
      </c>
      <c r="F684" s="60" t="n">
        <v>0</v>
      </c>
      <c r="G684" s="60">
        <f>E684-F684</f>
        <v/>
      </c>
      <c r="H684" s="59" t="n">
        <v>0</v>
      </c>
      <c r="I684" s="54">
        <f>H684&gt;=0.2</f>
        <v/>
      </c>
      <c r="J684" s="54" t="inlineStr">
        <is>
          <t>Online Transfer</t>
        </is>
      </c>
      <c r="K684" s="57" t="n"/>
      <c r="L684" s="58" t="n"/>
      <c r="M684" s="57" t="n">
        <v>46127</v>
      </c>
      <c r="N684" s="54">
        <f>IF(AND(G684&gt;0,TODAY()&gt;M684),TODAY()-M684,0)</f>
        <v/>
      </c>
      <c r="O684" s="54">
        <f>IF(G684&lt;=0,"Paid",IF(N684&gt;0,"Overdue",IF(F684&gt;0,"Partial","Pending")))</f>
        <v/>
      </c>
      <c r="P684" s="54">
        <f>N684&gt;0</f>
        <v/>
      </c>
      <c r="Q684" s="60">
        <f>IF(P684,500,0)</f>
        <v/>
      </c>
      <c r="R684" s="60">
        <f>G684+Q684</f>
        <v/>
      </c>
      <c r="S684" s="61" t="n">
        <v>46264.48958333334</v>
      </c>
    </row>
    <row r="685" ht="15" customHeight="1" s="39">
      <c r="A685" s="54" t="inlineStr">
        <is>
          <t>STU0684</t>
        </is>
      </c>
      <c r="B685" s="55">
        <f>VLOOKUP(A685,Marks!$A$2:$B$1001,2,FALSE())</f>
        <v/>
      </c>
      <c r="C685" s="54">
        <f>VLOOKUP(A685,Marks!$A$2:$C$1001,3,FALSE())</f>
        <v/>
      </c>
      <c r="D685" s="54">
        <f>VLOOKUP(A685,Marks!$A$2:$D$1001,4,FALSE())</f>
        <v/>
      </c>
      <c r="E685" s="60" t="n">
        <v>15500</v>
      </c>
      <c r="F685" s="60" t="n">
        <v>3900</v>
      </c>
      <c r="G685" s="60">
        <f>E685-F685</f>
        <v/>
      </c>
      <c r="H685" s="59" t="n">
        <v>0.05</v>
      </c>
      <c r="I685" s="54">
        <f>H685&gt;=0.2</f>
        <v/>
      </c>
      <c r="J685" s="54" t="inlineStr">
        <is>
          <t>Cash</t>
        </is>
      </c>
      <c r="K685" s="57" t="n">
        <v>46250</v>
      </c>
      <c r="L685" s="58" t="n">
        <v>0.4479166666666667</v>
      </c>
      <c r="M685" s="57" t="n">
        <v>46310</v>
      </c>
      <c r="N685" s="54">
        <f>IF(AND(G685&gt;0,TODAY()&gt;M685),TODAY()-M685,0)</f>
        <v/>
      </c>
      <c r="O685" s="54">
        <f>IF(G685&lt;=0,"Paid",IF(N685&gt;0,"Overdue",IF(F685&gt;0,"Partial","Pending")))</f>
        <v/>
      </c>
      <c r="P685" s="54">
        <f>N685&gt;0</f>
        <v/>
      </c>
      <c r="Q685" s="60">
        <f>IF(P685,500,0)</f>
        <v/>
      </c>
      <c r="R685" s="60">
        <f>G685+Q685</f>
        <v/>
      </c>
      <c r="S685" s="61" t="n">
        <v>46252.72916666666</v>
      </c>
    </row>
    <row r="686" ht="15" customHeight="1" s="39">
      <c r="A686" s="54" t="inlineStr">
        <is>
          <t>STU0685</t>
        </is>
      </c>
      <c r="B686" s="55">
        <f>VLOOKUP(A686,Marks!$A$2:$B$1001,2,FALSE())</f>
        <v/>
      </c>
      <c r="C686" s="54">
        <f>VLOOKUP(A686,Marks!$A$2:$C$1001,3,FALSE())</f>
        <v/>
      </c>
      <c r="D686" s="54">
        <f>VLOOKUP(A686,Marks!$A$2:$D$1001,4,FALSE())</f>
        <v/>
      </c>
      <c r="E686" s="60" t="n">
        <v>16500</v>
      </c>
      <c r="F686" s="60" t="n">
        <v>12400</v>
      </c>
      <c r="G686" s="60">
        <f>E686-F686</f>
        <v/>
      </c>
      <c r="H686" s="59" t="n">
        <v>0</v>
      </c>
      <c r="I686" s="54">
        <f>H686&gt;=0.2</f>
        <v/>
      </c>
      <c r="J686" s="54" t="inlineStr">
        <is>
          <t>UPI</t>
        </is>
      </c>
      <c r="K686" s="57" t="n">
        <v>46145</v>
      </c>
      <c r="L686" s="58" t="n">
        <v>0.5416666666666666</v>
      </c>
      <c r="M686" s="57" t="n">
        <v>46218</v>
      </c>
      <c r="N686" s="54">
        <f>IF(AND(G686&gt;0,TODAY()&gt;M686),TODAY()-M686,0)</f>
        <v/>
      </c>
      <c r="O686" s="54">
        <f>IF(G686&lt;=0,"Paid",IF(N686&gt;0,"Overdue",IF(F686&gt;0,"Partial","Pending")))</f>
        <v/>
      </c>
      <c r="P686" s="54">
        <f>N686&gt;0</f>
        <v/>
      </c>
      <c r="Q686" s="60">
        <f>IF(P686,500,0)</f>
        <v/>
      </c>
      <c r="R686" s="60">
        <f>G686+Q686</f>
        <v/>
      </c>
      <c r="S686" s="61" t="n">
        <v>46266.4375</v>
      </c>
    </row>
    <row r="687" ht="15" customHeight="1" s="39">
      <c r="A687" s="54" t="inlineStr">
        <is>
          <t>STU0686</t>
        </is>
      </c>
      <c r="B687" s="55">
        <f>VLOOKUP(A687,Marks!$A$2:$B$1001,2,FALSE())</f>
        <v/>
      </c>
      <c r="C687" s="54">
        <f>VLOOKUP(A687,Marks!$A$2:$C$1001,3,FALSE())</f>
        <v/>
      </c>
      <c r="D687" s="54">
        <f>VLOOKUP(A687,Marks!$A$2:$D$1001,4,FALSE())</f>
        <v/>
      </c>
      <c r="E687" s="60" t="n">
        <v>38000</v>
      </c>
      <c r="F687" s="60" t="n">
        <v>28500</v>
      </c>
      <c r="G687" s="60">
        <f>E687-F687</f>
        <v/>
      </c>
      <c r="H687" s="59" t="n">
        <v>0</v>
      </c>
      <c r="I687" s="54">
        <f>H687&gt;=0.2</f>
        <v/>
      </c>
      <c r="J687" s="54" t="inlineStr">
        <is>
          <t>UPI</t>
        </is>
      </c>
      <c r="K687" s="57" t="n">
        <v>46160</v>
      </c>
      <c r="L687" s="58" t="n">
        <v>0.5729166666666666</v>
      </c>
      <c r="M687" s="57" t="n">
        <v>46218</v>
      </c>
      <c r="N687" s="54">
        <f>IF(AND(G687&gt;0,TODAY()&gt;M687),TODAY()-M687,0)</f>
        <v/>
      </c>
      <c r="O687" s="54">
        <f>IF(G687&lt;=0,"Paid",IF(N687&gt;0,"Overdue",IF(F687&gt;0,"Partial","Pending")))</f>
        <v/>
      </c>
      <c r="P687" s="54">
        <f>N687&gt;0</f>
        <v/>
      </c>
      <c r="Q687" s="60">
        <f>IF(P687,500,0)</f>
        <v/>
      </c>
      <c r="R687" s="60">
        <f>G687+Q687</f>
        <v/>
      </c>
      <c r="S687" s="61" t="n">
        <v>46258.40625</v>
      </c>
    </row>
    <row r="688" ht="15" customHeight="1" s="39">
      <c r="A688" s="54" t="inlineStr">
        <is>
          <t>STU0687</t>
        </is>
      </c>
      <c r="B688" s="55">
        <f>VLOOKUP(A688,Marks!$A$2:$B$1001,2,FALSE())</f>
        <v/>
      </c>
      <c r="C688" s="54">
        <f>VLOOKUP(A688,Marks!$A$2:$C$1001,3,FALSE())</f>
        <v/>
      </c>
      <c r="D688" s="54">
        <f>VLOOKUP(A688,Marks!$A$2:$D$1001,4,FALSE())</f>
        <v/>
      </c>
      <c r="E688" s="60" t="n">
        <v>26000</v>
      </c>
      <c r="F688" s="60" t="n">
        <v>0</v>
      </c>
      <c r="G688" s="60">
        <f>E688-F688</f>
        <v/>
      </c>
      <c r="H688" s="59" t="n">
        <v>0</v>
      </c>
      <c r="I688" s="54">
        <f>H688&gt;=0.2</f>
        <v/>
      </c>
      <c r="J688" s="54" t="inlineStr">
        <is>
          <t>Credit Card</t>
        </is>
      </c>
      <c r="K688" s="57" t="n"/>
      <c r="L688" s="58" t="n"/>
      <c r="M688" s="57" t="n">
        <v>46310</v>
      </c>
      <c r="N688" s="54">
        <f>IF(AND(G688&gt;0,TODAY()&gt;M688),TODAY()-M688,0)</f>
        <v/>
      </c>
      <c r="O688" s="54">
        <f>IF(G688&lt;=0,"Paid",IF(N688&gt;0,"Overdue",IF(F688&gt;0,"Partial","Pending")))</f>
        <v/>
      </c>
      <c r="P688" s="54">
        <f>N688&gt;0</f>
        <v/>
      </c>
      <c r="Q688" s="60">
        <f>IF(P688,500,0)</f>
        <v/>
      </c>
      <c r="R688" s="60">
        <f>G688+Q688</f>
        <v/>
      </c>
      <c r="S688" s="61" t="n">
        <v>46266.625</v>
      </c>
    </row>
    <row r="689" ht="15" customHeight="1" s="39">
      <c r="A689" s="54" t="inlineStr">
        <is>
          <t>STU0688</t>
        </is>
      </c>
      <c r="B689" s="55">
        <f>VLOOKUP(A689,Marks!$A$2:$B$1001,2,FALSE())</f>
        <v/>
      </c>
      <c r="C689" s="54">
        <f>VLOOKUP(A689,Marks!$A$2:$C$1001,3,FALSE())</f>
        <v/>
      </c>
      <c r="D689" s="54">
        <f>VLOOKUP(A689,Marks!$A$2:$D$1001,4,FALSE())</f>
        <v/>
      </c>
      <c r="E689" s="60" t="n">
        <v>38500</v>
      </c>
      <c r="F689" s="60" t="n">
        <v>28900</v>
      </c>
      <c r="G689" s="60">
        <f>E689-F689</f>
        <v/>
      </c>
      <c r="H689" s="59" t="n">
        <v>0.25</v>
      </c>
      <c r="I689" s="54">
        <f>H689&gt;=0.2</f>
        <v/>
      </c>
      <c r="J689" s="54" t="inlineStr">
        <is>
          <t>Debit Card</t>
        </is>
      </c>
      <c r="K689" s="57" t="n">
        <v>46119</v>
      </c>
      <c r="L689" s="58" t="n">
        <v>0.6145833333333334</v>
      </c>
      <c r="M689" s="57" t="n">
        <v>46402</v>
      </c>
      <c r="N689" s="54">
        <f>IF(AND(G689&gt;0,TODAY()&gt;M689),TODAY()-M689,0)</f>
        <v/>
      </c>
      <c r="O689" s="54">
        <f>IF(G689&lt;=0,"Paid",IF(N689&gt;0,"Overdue",IF(F689&gt;0,"Partial","Pending")))</f>
        <v/>
      </c>
      <c r="P689" s="54">
        <f>N689&gt;0</f>
        <v/>
      </c>
      <c r="Q689" s="60">
        <f>IF(P689,500,0)</f>
        <v/>
      </c>
      <c r="R689" s="60">
        <f>G689+Q689</f>
        <v/>
      </c>
      <c r="S689" s="61" t="n">
        <v>46248.61458333334</v>
      </c>
    </row>
    <row r="690" ht="15" customHeight="1" s="39">
      <c r="A690" s="54" t="inlineStr">
        <is>
          <t>STU0689</t>
        </is>
      </c>
      <c r="B690" s="55">
        <f>VLOOKUP(A690,Marks!$A$2:$B$1001,2,FALSE())</f>
        <v/>
      </c>
      <c r="C690" s="54">
        <f>VLOOKUP(A690,Marks!$A$2:$C$1001,3,FALSE())</f>
        <v/>
      </c>
      <c r="D690" s="54">
        <f>VLOOKUP(A690,Marks!$A$2:$D$1001,4,FALSE())</f>
        <v/>
      </c>
      <c r="E690" s="60" t="n">
        <v>29500</v>
      </c>
      <c r="F690" s="60" t="n">
        <v>29500</v>
      </c>
      <c r="G690" s="60">
        <f>E690-F690</f>
        <v/>
      </c>
      <c r="H690" s="59" t="n">
        <v>0</v>
      </c>
      <c r="I690" s="54">
        <f>H690&gt;=0.2</f>
        <v/>
      </c>
      <c r="J690" s="54" t="inlineStr">
        <is>
          <t>Cheque</t>
        </is>
      </c>
      <c r="K690" s="57" t="n">
        <v>46166</v>
      </c>
      <c r="L690" s="58" t="n">
        <v>0.4375</v>
      </c>
      <c r="M690" s="57" t="n">
        <v>46127</v>
      </c>
      <c r="N690" s="54">
        <f>IF(AND(G690&gt;0,TODAY()&gt;M690),TODAY()-M690,0)</f>
        <v/>
      </c>
      <c r="O690" s="54">
        <f>IF(G690&lt;=0,"Paid",IF(N690&gt;0,"Overdue",IF(F690&gt;0,"Partial","Pending")))</f>
        <v/>
      </c>
      <c r="P690" s="54">
        <f>N690&gt;0</f>
        <v/>
      </c>
      <c r="Q690" s="60">
        <f>IF(P690,500,0)</f>
        <v/>
      </c>
      <c r="R690" s="60">
        <f>G690+Q690</f>
        <v/>
      </c>
      <c r="S690" s="61" t="n"/>
    </row>
    <row r="691" ht="15" customHeight="1" s="39">
      <c r="A691" s="54" t="inlineStr">
        <is>
          <t>STU0690</t>
        </is>
      </c>
      <c r="B691" s="55">
        <f>VLOOKUP(A691,Marks!$A$2:$B$1001,2,FALSE())</f>
        <v/>
      </c>
      <c r="C691" s="54">
        <f>VLOOKUP(A691,Marks!$A$2:$C$1001,3,FALSE())</f>
        <v/>
      </c>
      <c r="D691" s="54">
        <f>VLOOKUP(A691,Marks!$A$2:$D$1001,4,FALSE())</f>
        <v/>
      </c>
      <c r="E691" s="60" t="n">
        <v>31000</v>
      </c>
      <c r="F691" s="60" t="n">
        <v>31000</v>
      </c>
      <c r="G691" s="60">
        <f>E691-F691</f>
        <v/>
      </c>
      <c r="H691" s="59" t="n">
        <v>0.05</v>
      </c>
      <c r="I691" s="54">
        <f>H691&gt;=0.2</f>
        <v/>
      </c>
      <c r="J691" s="54" t="inlineStr">
        <is>
          <t>Online Transfer</t>
        </is>
      </c>
      <c r="K691" s="57" t="n">
        <v>46149</v>
      </c>
      <c r="L691" s="58" t="n">
        <v>0.6354166666666666</v>
      </c>
      <c r="M691" s="57" t="n">
        <v>46127</v>
      </c>
      <c r="N691" s="54">
        <f>IF(AND(G691&gt;0,TODAY()&gt;M691),TODAY()-M691,0)</f>
        <v/>
      </c>
      <c r="O691" s="54">
        <f>IF(G691&lt;=0,"Paid",IF(N691&gt;0,"Overdue",IF(F691&gt;0,"Partial","Pending")))</f>
        <v/>
      </c>
      <c r="P691" s="54">
        <f>N691&gt;0</f>
        <v/>
      </c>
      <c r="Q691" s="60">
        <f>IF(P691,500,0)</f>
        <v/>
      </c>
      <c r="R691" s="60">
        <f>G691+Q691</f>
        <v/>
      </c>
      <c r="S691" s="61" t="n"/>
    </row>
    <row r="692" ht="15" customHeight="1" s="39">
      <c r="A692" s="54" t="inlineStr">
        <is>
          <t>STU0691</t>
        </is>
      </c>
      <c r="B692" s="55">
        <f>VLOOKUP(A692,Marks!$A$2:$B$1001,2,FALSE())</f>
        <v/>
      </c>
      <c r="C692" s="54">
        <f>VLOOKUP(A692,Marks!$A$2:$C$1001,3,FALSE())</f>
        <v/>
      </c>
      <c r="D692" s="54">
        <f>VLOOKUP(A692,Marks!$A$2:$D$1001,4,FALSE())</f>
        <v/>
      </c>
      <c r="E692" s="60" t="n">
        <v>30000</v>
      </c>
      <c r="F692" s="60" t="n">
        <v>0</v>
      </c>
      <c r="G692" s="60">
        <f>E692-F692</f>
        <v/>
      </c>
      <c r="H692" s="59" t="n">
        <v>0.2</v>
      </c>
      <c r="I692" s="54">
        <f>H692&gt;=0.2</f>
        <v/>
      </c>
      <c r="J692" s="54" t="inlineStr">
        <is>
          <t>Credit Card</t>
        </is>
      </c>
      <c r="K692" s="57" t="n"/>
      <c r="L692" s="58" t="n"/>
      <c r="M692" s="57" t="n">
        <v>46218</v>
      </c>
      <c r="N692" s="54">
        <f>IF(AND(G692&gt;0,TODAY()&gt;M692),TODAY()-M692,0)</f>
        <v/>
      </c>
      <c r="O692" s="54">
        <f>IF(G692&lt;=0,"Paid",IF(N692&gt;0,"Overdue",IF(F692&gt;0,"Partial","Pending")))</f>
        <v/>
      </c>
      <c r="P692" s="54">
        <f>N692&gt;0</f>
        <v/>
      </c>
      <c r="Q692" s="60">
        <f>IF(P692,500,0)</f>
        <v/>
      </c>
      <c r="R692" s="60">
        <f>G692+Q692</f>
        <v/>
      </c>
      <c r="S692" s="61" t="n">
        <v>46240.60416666666</v>
      </c>
    </row>
    <row r="693" ht="15" customHeight="1" s="39">
      <c r="A693" s="54" t="inlineStr">
        <is>
          <t>STU0692</t>
        </is>
      </c>
      <c r="B693" s="55">
        <f>VLOOKUP(A693,Marks!$A$2:$B$1001,2,FALSE())</f>
        <v/>
      </c>
      <c r="C693" s="54">
        <f>VLOOKUP(A693,Marks!$A$2:$C$1001,3,FALSE())</f>
        <v/>
      </c>
      <c r="D693" s="54">
        <f>VLOOKUP(A693,Marks!$A$2:$D$1001,4,FALSE())</f>
        <v/>
      </c>
      <c r="E693" s="60" t="n">
        <v>33000</v>
      </c>
      <c r="F693" s="60" t="n">
        <v>0</v>
      </c>
      <c r="G693" s="60">
        <f>E693-F693</f>
        <v/>
      </c>
      <c r="H693" s="59" t="n">
        <v>0</v>
      </c>
      <c r="I693" s="54">
        <f>H693&gt;=0.2</f>
        <v/>
      </c>
      <c r="J693" s="54" t="inlineStr">
        <is>
          <t>Cheque</t>
        </is>
      </c>
      <c r="K693" s="57" t="n"/>
      <c r="L693" s="58" t="n"/>
      <c r="M693" s="57" t="n">
        <v>46218</v>
      </c>
      <c r="N693" s="54">
        <f>IF(AND(G693&gt;0,TODAY()&gt;M693),TODAY()-M693,0)</f>
        <v/>
      </c>
      <c r="O693" s="54">
        <f>IF(G693&lt;=0,"Paid",IF(N693&gt;0,"Overdue",IF(F693&gt;0,"Partial","Pending")))</f>
        <v/>
      </c>
      <c r="P693" s="54">
        <f>N693&gt;0</f>
        <v/>
      </c>
      <c r="Q693" s="60">
        <f>IF(P693,500,0)</f>
        <v/>
      </c>
      <c r="R693" s="60">
        <f>G693+Q693</f>
        <v/>
      </c>
      <c r="S693" s="61" t="n">
        <v>46263.65625</v>
      </c>
    </row>
    <row r="694" ht="15" customHeight="1" s="39">
      <c r="A694" s="54" t="inlineStr">
        <is>
          <t>STU0693</t>
        </is>
      </c>
      <c r="B694" s="55">
        <f>VLOOKUP(A694,Marks!$A$2:$B$1001,2,FALSE())</f>
        <v/>
      </c>
      <c r="C694" s="54">
        <f>VLOOKUP(A694,Marks!$A$2:$C$1001,3,FALSE())</f>
        <v/>
      </c>
      <c r="D694" s="54">
        <f>VLOOKUP(A694,Marks!$A$2:$D$1001,4,FALSE())</f>
        <v/>
      </c>
      <c r="E694" s="60" t="n">
        <v>31000</v>
      </c>
      <c r="F694" s="60" t="n">
        <v>31000</v>
      </c>
      <c r="G694" s="60">
        <f>E694-F694</f>
        <v/>
      </c>
      <c r="H694" s="59" t="n">
        <v>0.05</v>
      </c>
      <c r="I694" s="54">
        <f>H694&gt;=0.2</f>
        <v/>
      </c>
      <c r="J694" s="54" t="inlineStr">
        <is>
          <t>Cheque</t>
        </is>
      </c>
      <c r="K694" s="57" t="n">
        <v>46152</v>
      </c>
      <c r="L694" s="58" t="n">
        <v>0.3541666666666667</v>
      </c>
      <c r="M694" s="57" t="n">
        <v>46402</v>
      </c>
      <c r="N694" s="54">
        <f>IF(AND(G694&gt;0,TODAY()&gt;M694),TODAY()-M694,0)</f>
        <v/>
      </c>
      <c r="O694" s="54">
        <f>IF(G694&lt;=0,"Paid",IF(N694&gt;0,"Overdue",IF(F694&gt;0,"Partial","Pending")))</f>
        <v/>
      </c>
      <c r="P694" s="54">
        <f>N694&gt;0</f>
        <v/>
      </c>
      <c r="Q694" s="60">
        <f>IF(P694,500,0)</f>
        <v/>
      </c>
      <c r="R694" s="60">
        <f>G694+Q694</f>
        <v/>
      </c>
      <c r="S694" s="61" t="n"/>
    </row>
    <row r="695" ht="15" customHeight="1" s="39">
      <c r="A695" s="54" t="inlineStr">
        <is>
          <t>STU0694</t>
        </is>
      </c>
      <c r="B695" s="55">
        <f>VLOOKUP(A695,Marks!$A$2:$B$1001,2,FALSE())</f>
        <v/>
      </c>
      <c r="C695" s="54">
        <f>VLOOKUP(A695,Marks!$A$2:$C$1001,3,FALSE())</f>
        <v/>
      </c>
      <c r="D695" s="54">
        <f>VLOOKUP(A695,Marks!$A$2:$D$1001,4,FALSE())</f>
        <v/>
      </c>
      <c r="E695" s="60" t="n">
        <v>18500</v>
      </c>
      <c r="F695" s="60" t="n">
        <v>18500</v>
      </c>
      <c r="G695" s="60">
        <f>E695-F695</f>
        <v/>
      </c>
      <c r="H695" s="59" t="n">
        <v>0.2</v>
      </c>
      <c r="I695" s="54">
        <f>H695&gt;=0.2</f>
        <v/>
      </c>
      <c r="J695" s="54" t="inlineStr">
        <is>
          <t>Cash</t>
        </is>
      </c>
      <c r="K695" s="57" t="n">
        <v>46251</v>
      </c>
      <c r="L695" s="58" t="n">
        <v>0.7395833333333334</v>
      </c>
      <c r="M695" s="57" t="n">
        <v>46218</v>
      </c>
      <c r="N695" s="54">
        <f>IF(AND(G695&gt;0,TODAY()&gt;M695),TODAY()-M695,0)</f>
        <v/>
      </c>
      <c r="O695" s="54">
        <f>IF(G695&lt;=0,"Paid",IF(N695&gt;0,"Overdue",IF(F695&gt;0,"Partial","Pending")))</f>
        <v/>
      </c>
      <c r="P695" s="54">
        <f>N695&gt;0</f>
        <v/>
      </c>
      <c r="Q695" s="60">
        <f>IF(P695,500,0)</f>
        <v/>
      </c>
      <c r="R695" s="60">
        <f>G695+Q695</f>
        <v/>
      </c>
      <c r="S695" s="61" t="n"/>
    </row>
    <row r="696" ht="15" customHeight="1" s="39">
      <c r="A696" s="54" t="inlineStr">
        <is>
          <t>STU0695</t>
        </is>
      </c>
      <c r="B696" s="55">
        <f>VLOOKUP(A696,Marks!$A$2:$B$1001,2,FALSE())</f>
        <v/>
      </c>
      <c r="C696" s="54">
        <f>VLOOKUP(A696,Marks!$A$2:$C$1001,3,FALSE())</f>
        <v/>
      </c>
      <c r="D696" s="54">
        <f>VLOOKUP(A696,Marks!$A$2:$D$1001,4,FALSE())</f>
        <v/>
      </c>
      <c r="E696" s="60" t="n">
        <v>12500</v>
      </c>
      <c r="F696" s="60" t="n">
        <v>0</v>
      </c>
      <c r="G696" s="60">
        <f>E696-F696</f>
        <v/>
      </c>
      <c r="H696" s="59" t="n">
        <v>0</v>
      </c>
      <c r="I696" s="54">
        <f>H696&gt;=0.2</f>
        <v/>
      </c>
      <c r="J696" s="54" t="inlineStr">
        <is>
          <t>Online Transfer</t>
        </is>
      </c>
      <c r="K696" s="57" t="n"/>
      <c r="L696" s="58" t="n"/>
      <c r="M696" s="57" t="n">
        <v>46310</v>
      </c>
      <c r="N696" s="54">
        <f>IF(AND(G696&gt;0,TODAY()&gt;M696),TODAY()-M696,0)</f>
        <v/>
      </c>
      <c r="O696" s="54">
        <f>IF(G696&lt;=0,"Paid",IF(N696&gt;0,"Overdue",IF(F696&gt;0,"Partial","Pending")))</f>
        <v/>
      </c>
      <c r="P696" s="54">
        <f>N696&gt;0</f>
        <v/>
      </c>
      <c r="Q696" s="60">
        <f>IF(P696,500,0)</f>
        <v/>
      </c>
      <c r="R696" s="60">
        <f>G696+Q696</f>
        <v/>
      </c>
      <c r="S696" s="61" t="n">
        <v>46239.65625</v>
      </c>
    </row>
    <row r="697" ht="15" customHeight="1" s="39">
      <c r="A697" s="54" t="inlineStr">
        <is>
          <t>STU0696</t>
        </is>
      </c>
      <c r="B697" s="55">
        <f>VLOOKUP(A697,Marks!$A$2:$B$1001,2,FALSE())</f>
        <v/>
      </c>
      <c r="C697" s="54">
        <f>VLOOKUP(A697,Marks!$A$2:$C$1001,3,FALSE())</f>
        <v/>
      </c>
      <c r="D697" s="54">
        <f>VLOOKUP(A697,Marks!$A$2:$D$1001,4,FALSE())</f>
        <v/>
      </c>
      <c r="E697" s="60" t="n">
        <v>39500</v>
      </c>
      <c r="F697" s="60" t="n">
        <v>39500</v>
      </c>
      <c r="G697" s="60">
        <f>E697-F697</f>
        <v/>
      </c>
      <c r="H697" s="59" t="n">
        <v>0.05</v>
      </c>
      <c r="I697" s="54">
        <f>H697&gt;=0.2</f>
        <v/>
      </c>
      <c r="J697" s="54" t="inlineStr">
        <is>
          <t>UPI</t>
        </is>
      </c>
      <c r="K697" s="57" t="n">
        <v>46230</v>
      </c>
      <c r="L697" s="58" t="n">
        <v>0.5625</v>
      </c>
      <c r="M697" s="57" t="n">
        <v>46310</v>
      </c>
      <c r="N697" s="54">
        <f>IF(AND(G697&gt;0,TODAY()&gt;M697),TODAY()-M697,0)</f>
        <v/>
      </c>
      <c r="O697" s="54">
        <f>IF(G697&lt;=0,"Paid",IF(N697&gt;0,"Overdue",IF(F697&gt;0,"Partial","Pending")))</f>
        <v/>
      </c>
      <c r="P697" s="54">
        <f>N697&gt;0</f>
        <v/>
      </c>
      <c r="Q697" s="60">
        <f>IF(P697,500,0)</f>
        <v/>
      </c>
      <c r="R697" s="60">
        <f>G697+Q697</f>
        <v/>
      </c>
      <c r="S697" s="61" t="n"/>
    </row>
    <row r="698" ht="15" customHeight="1" s="39">
      <c r="A698" s="54" t="inlineStr">
        <is>
          <t>STU0697</t>
        </is>
      </c>
      <c r="B698" s="55">
        <f>VLOOKUP(A698,Marks!$A$2:$B$1001,2,FALSE())</f>
        <v/>
      </c>
      <c r="C698" s="54">
        <f>VLOOKUP(A698,Marks!$A$2:$C$1001,3,FALSE())</f>
        <v/>
      </c>
      <c r="D698" s="54">
        <f>VLOOKUP(A698,Marks!$A$2:$D$1001,4,FALSE())</f>
        <v/>
      </c>
      <c r="E698" s="60" t="n">
        <v>33000</v>
      </c>
      <c r="F698" s="60" t="n">
        <v>24800</v>
      </c>
      <c r="G698" s="60">
        <f>E698-F698</f>
        <v/>
      </c>
      <c r="H698" s="59" t="n">
        <v>0.2</v>
      </c>
      <c r="I698" s="54">
        <f>H698&gt;=0.2</f>
        <v/>
      </c>
      <c r="J698" s="54" t="inlineStr">
        <is>
          <t>Cash</t>
        </is>
      </c>
      <c r="K698" s="57" t="n">
        <v>46258</v>
      </c>
      <c r="L698" s="58" t="n">
        <v>0.7395833333333334</v>
      </c>
      <c r="M698" s="57" t="n">
        <v>46127</v>
      </c>
      <c r="N698" s="54">
        <f>IF(AND(G698&gt;0,TODAY()&gt;M698),TODAY()-M698,0)</f>
        <v/>
      </c>
      <c r="O698" s="54">
        <f>IF(G698&lt;=0,"Paid",IF(N698&gt;0,"Overdue",IF(F698&gt;0,"Partial","Pending")))</f>
        <v/>
      </c>
      <c r="P698" s="54">
        <f>N698&gt;0</f>
        <v/>
      </c>
      <c r="Q698" s="60">
        <f>IF(P698,500,0)</f>
        <v/>
      </c>
      <c r="R698" s="60">
        <f>G698+Q698</f>
        <v/>
      </c>
      <c r="S698" s="61" t="n">
        <v>46254.77083333334</v>
      </c>
    </row>
    <row r="699" ht="15" customHeight="1" s="39">
      <c r="A699" s="54" t="inlineStr">
        <is>
          <t>STU0698</t>
        </is>
      </c>
      <c r="B699" s="55">
        <f>VLOOKUP(A699,Marks!$A$2:$B$1001,2,FALSE())</f>
        <v/>
      </c>
      <c r="C699" s="54">
        <f>VLOOKUP(A699,Marks!$A$2:$C$1001,3,FALSE())</f>
        <v/>
      </c>
      <c r="D699" s="54">
        <f>VLOOKUP(A699,Marks!$A$2:$D$1001,4,FALSE())</f>
        <v/>
      </c>
      <c r="E699" s="60" t="n">
        <v>34500</v>
      </c>
      <c r="F699" s="60" t="n">
        <v>34500</v>
      </c>
      <c r="G699" s="60">
        <f>E699-F699</f>
        <v/>
      </c>
      <c r="H699" s="59" t="n">
        <v>0</v>
      </c>
      <c r="I699" s="54">
        <f>H699&gt;=0.2</f>
        <v/>
      </c>
      <c r="J699" s="54" t="inlineStr">
        <is>
          <t>Online Transfer</t>
        </is>
      </c>
      <c r="K699" s="57" t="n">
        <v>46212</v>
      </c>
      <c r="L699" s="58" t="n">
        <v>0.59375</v>
      </c>
      <c r="M699" s="57" t="n">
        <v>46218</v>
      </c>
      <c r="N699" s="54">
        <f>IF(AND(G699&gt;0,TODAY()&gt;M699),TODAY()-M699,0)</f>
        <v/>
      </c>
      <c r="O699" s="54">
        <f>IF(G699&lt;=0,"Paid",IF(N699&gt;0,"Overdue",IF(F699&gt;0,"Partial","Pending")))</f>
        <v/>
      </c>
      <c r="P699" s="54">
        <f>N699&gt;0</f>
        <v/>
      </c>
      <c r="Q699" s="60">
        <f>IF(P699,500,0)</f>
        <v/>
      </c>
      <c r="R699" s="60">
        <f>G699+Q699</f>
        <v/>
      </c>
      <c r="S699" s="61" t="n"/>
    </row>
    <row r="700" ht="15" customHeight="1" s="39">
      <c r="A700" s="54" t="inlineStr">
        <is>
          <t>STU0699</t>
        </is>
      </c>
      <c r="B700" s="55">
        <f>VLOOKUP(A700,Marks!$A$2:$B$1001,2,FALSE())</f>
        <v/>
      </c>
      <c r="C700" s="54">
        <f>VLOOKUP(A700,Marks!$A$2:$C$1001,3,FALSE())</f>
        <v/>
      </c>
      <c r="D700" s="54">
        <f>VLOOKUP(A700,Marks!$A$2:$D$1001,4,FALSE())</f>
        <v/>
      </c>
      <c r="E700" s="60" t="n">
        <v>33000</v>
      </c>
      <c r="F700" s="60" t="n">
        <v>33000</v>
      </c>
      <c r="G700" s="60">
        <f>E700-F700</f>
        <v/>
      </c>
      <c r="H700" s="59" t="n">
        <v>0</v>
      </c>
      <c r="I700" s="54">
        <f>H700&gt;=0.2</f>
        <v/>
      </c>
      <c r="J700" s="54" t="inlineStr">
        <is>
          <t>Cheque</t>
        </is>
      </c>
      <c r="K700" s="57" t="n">
        <v>46145</v>
      </c>
      <c r="L700" s="58" t="n">
        <v>0.6875</v>
      </c>
      <c r="M700" s="57" t="n">
        <v>46310</v>
      </c>
      <c r="N700" s="54">
        <f>IF(AND(G700&gt;0,TODAY()&gt;M700),TODAY()-M700,0)</f>
        <v/>
      </c>
      <c r="O700" s="54">
        <f>IF(G700&lt;=0,"Paid",IF(N700&gt;0,"Overdue",IF(F700&gt;0,"Partial","Pending")))</f>
        <v/>
      </c>
      <c r="P700" s="54">
        <f>N700&gt;0</f>
        <v/>
      </c>
      <c r="Q700" s="60">
        <f>IF(P700,500,0)</f>
        <v/>
      </c>
      <c r="R700" s="60">
        <f>G700+Q700</f>
        <v/>
      </c>
      <c r="S700" s="61" t="n"/>
    </row>
    <row r="701" ht="15" customHeight="1" s="39">
      <c r="A701" s="54" t="inlineStr">
        <is>
          <t>STU0700</t>
        </is>
      </c>
      <c r="B701" s="55">
        <f>VLOOKUP(A701,Marks!$A$2:$B$1001,2,FALSE())</f>
        <v/>
      </c>
      <c r="C701" s="54">
        <f>VLOOKUP(A701,Marks!$A$2:$C$1001,3,FALSE())</f>
        <v/>
      </c>
      <c r="D701" s="54">
        <f>VLOOKUP(A701,Marks!$A$2:$D$1001,4,FALSE())</f>
        <v/>
      </c>
      <c r="E701" s="60" t="n">
        <v>15500</v>
      </c>
      <c r="F701" s="60" t="n">
        <v>3900</v>
      </c>
      <c r="G701" s="60">
        <f>E701-F701</f>
        <v/>
      </c>
      <c r="H701" s="59" t="n">
        <v>0</v>
      </c>
      <c r="I701" s="54">
        <f>H701&gt;=0.2</f>
        <v/>
      </c>
      <c r="J701" s="54" t="inlineStr">
        <is>
          <t>Credit Card</t>
        </is>
      </c>
      <c r="K701" s="57" t="n">
        <v>46115</v>
      </c>
      <c r="L701" s="58" t="n">
        <v>0.625</v>
      </c>
      <c r="M701" s="57" t="n">
        <v>46127</v>
      </c>
      <c r="N701" s="54">
        <f>IF(AND(G701&gt;0,TODAY()&gt;M701),TODAY()-M701,0)</f>
        <v/>
      </c>
      <c r="O701" s="54">
        <f>IF(G701&lt;=0,"Paid",IF(N701&gt;0,"Overdue",IF(F701&gt;0,"Partial","Pending")))</f>
        <v/>
      </c>
      <c r="P701" s="54">
        <f>N701&gt;0</f>
        <v/>
      </c>
      <c r="Q701" s="60">
        <f>IF(P701,500,0)</f>
        <v/>
      </c>
      <c r="R701" s="60">
        <f>G701+Q701</f>
        <v/>
      </c>
      <c r="S701" s="61" t="n">
        <v>46238.76041666666</v>
      </c>
    </row>
    <row r="702" ht="15" customHeight="1" s="39">
      <c r="A702" s="54" t="inlineStr">
        <is>
          <t>STU0701</t>
        </is>
      </c>
      <c r="B702" s="55">
        <f>VLOOKUP(A702,Marks!$A$2:$B$1001,2,FALSE())</f>
        <v/>
      </c>
      <c r="C702" s="54">
        <f>VLOOKUP(A702,Marks!$A$2:$C$1001,3,FALSE())</f>
        <v/>
      </c>
      <c r="D702" s="54">
        <f>VLOOKUP(A702,Marks!$A$2:$D$1001,4,FALSE())</f>
        <v/>
      </c>
      <c r="E702" s="60" t="n">
        <v>16000</v>
      </c>
      <c r="F702" s="60" t="n">
        <v>12000</v>
      </c>
      <c r="G702" s="60">
        <f>E702-F702</f>
        <v/>
      </c>
      <c r="H702" s="59" t="n">
        <v>0.1</v>
      </c>
      <c r="I702" s="54">
        <f>H702&gt;=0.2</f>
        <v/>
      </c>
      <c r="J702" s="54" t="inlineStr">
        <is>
          <t>Cash</t>
        </is>
      </c>
      <c r="K702" s="57" t="n">
        <v>46247</v>
      </c>
      <c r="L702" s="58" t="n">
        <v>0.46875</v>
      </c>
      <c r="M702" s="57" t="n">
        <v>46402</v>
      </c>
      <c r="N702" s="54">
        <f>IF(AND(G702&gt;0,TODAY()&gt;M702),TODAY()-M702,0)</f>
        <v/>
      </c>
      <c r="O702" s="54">
        <f>IF(G702&lt;=0,"Paid",IF(N702&gt;0,"Overdue",IF(F702&gt;0,"Partial","Pending")))</f>
        <v/>
      </c>
      <c r="P702" s="54">
        <f>N702&gt;0</f>
        <v/>
      </c>
      <c r="Q702" s="60">
        <f>IF(P702,500,0)</f>
        <v/>
      </c>
      <c r="R702" s="60">
        <f>G702+Q702</f>
        <v/>
      </c>
      <c r="S702" s="61" t="n">
        <v>46250.53125</v>
      </c>
    </row>
    <row r="703" ht="15" customHeight="1" s="39">
      <c r="A703" s="54" t="inlineStr">
        <is>
          <t>STU0702</t>
        </is>
      </c>
      <c r="B703" s="55">
        <f>VLOOKUP(A703,Marks!$A$2:$B$1001,2,FALSE())</f>
        <v/>
      </c>
      <c r="C703" s="54">
        <f>VLOOKUP(A703,Marks!$A$2:$C$1001,3,FALSE())</f>
        <v/>
      </c>
      <c r="D703" s="54">
        <f>VLOOKUP(A703,Marks!$A$2:$D$1001,4,FALSE())</f>
        <v/>
      </c>
      <c r="E703" s="60" t="n">
        <v>25500</v>
      </c>
      <c r="F703" s="60" t="n">
        <v>25500</v>
      </c>
      <c r="G703" s="60">
        <f>E703-F703</f>
        <v/>
      </c>
      <c r="H703" s="59" t="n">
        <v>0</v>
      </c>
      <c r="I703" s="54">
        <f>H703&gt;=0.2</f>
        <v/>
      </c>
      <c r="J703" s="54" t="inlineStr">
        <is>
          <t>Online Transfer</t>
        </is>
      </c>
      <c r="K703" s="57" t="n">
        <v>46263</v>
      </c>
      <c r="L703" s="58" t="n">
        <v>0.375</v>
      </c>
      <c r="M703" s="57" t="n">
        <v>46402</v>
      </c>
      <c r="N703" s="54">
        <f>IF(AND(G703&gt;0,TODAY()&gt;M703),TODAY()-M703,0)</f>
        <v/>
      </c>
      <c r="O703" s="54">
        <f>IF(G703&lt;=0,"Paid",IF(N703&gt;0,"Overdue",IF(F703&gt;0,"Partial","Pending")))</f>
        <v/>
      </c>
      <c r="P703" s="54">
        <f>N703&gt;0</f>
        <v/>
      </c>
      <c r="Q703" s="60">
        <f>IF(P703,500,0)</f>
        <v/>
      </c>
      <c r="R703" s="60">
        <f>G703+Q703</f>
        <v/>
      </c>
      <c r="S703" s="61" t="n"/>
    </row>
    <row r="704" ht="15" customHeight="1" s="39">
      <c r="A704" s="54" t="inlineStr">
        <is>
          <t>STU0703</t>
        </is>
      </c>
      <c r="B704" s="55">
        <f>VLOOKUP(A704,Marks!$A$2:$B$1001,2,FALSE())</f>
        <v/>
      </c>
      <c r="C704" s="54">
        <f>VLOOKUP(A704,Marks!$A$2:$C$1001,3,FALSE())</f>
        <v/>
      </c>
      <c r="D704" s="54">
        <f>VLOOKUP(A704,Marks!$A$2:$D$1001,4,FALSE())</f>
        <v/>
      </c>
      <c r="E704" s="60" t="n">
        <v>29000</v>
      </c>
      <c r="F704" s="60" t="n">
        <v>29000</v>
      </c>
      <c r="G704" s="60">
        <f>E704-F704</f>
        <v/>
      </c>
      <c r="H704" s="59" t="n">
        <v>0</v>
      </c>
      <c r="I704" s="54">
        <f>H704&gt;=0.2</f>
        <v/>
      </c>
      <c r="J704" s="54" t="inlineStr">
        <is>
          <t>Online Transfer</t>
        </is>
      </c>
      <c r="K704" s="57" t="n">
        <v>46175</v>
      </c>
      <c r="L704" s="58" t="n">
        <v>0.6979166666666666</v>
      </c>
      <c r="M704" s="57" t="n">
        <v>46402</v>
      </c>
      <c r="N704" s="54">
        <f>IF(AND(G704&gt;0,TODAY()&gt;M704),TODAY()-M704,0)</f>
        <v/>
      </c>
      <c r="O704" s="54">
        <f>IF(G704&lt;=0,"Paid",IF(N704&gt;0,"Overdue",IF(F704&gt;0,"Partial","Pending")))</f>
        <v/>
      </c>
      <c r="P704" s="54">
        <f>N704&gt;0</f>
        <v/>
      </c>
      <c r="Q704" s="60">
        <f>IF(P704,500,0)</f>
        <v/>
      </c>
      <c r="R704" s="60">
        <f>G704+Q704</f>
        <v/>
      </c>
      <c r="S704" s="61" t="n"/>
    </row>
    <row r="705" ht="15" customHeight="1" s="39">
      <c r="A705" s="54" t="inlineStr">
        <is>
          <t>STU0704</t>
        </is>
      </c>
      <c r="B705" s="55">
        <f>VLOOKUP(A705,Marks!$A$2:$B$1001,2,FALSE())</f>
        <v/>
      </c>
      <c r="C705" s="54">
        <f>VLOOKUP(A705,Marks!$A$2:$C$1001,3,FALSE())</f>
        <v/>
      </c>
      <c r="D705" s="54">
        <f>VLOOKUP(A705,Marks!$A$2:$D$1001,4,FALSE())</f>
        <v/>
      </c>
      <c r="E705" s="60" t="n">
        <v>18000</v>
      </c>
      <c r="F705" s="60" t="n">
        <v>0</v>
      </c>
      <c r="G705" s="60">
        <f>E705-F705</f>
        <v/>
      </c>
      <c r="H705" s="59" t="n">
        <v>0.1</v>
      </c>
      <c r="I705" s="54">
        <f>H705&gt;=0.2</f>
        <v/>
      </c>
      <c r="J705" s="54" t="inlineStr">
        <is>
          <t>Debit Card</t>
        </is>
      </c>
      <c r="K705" s="57" t="n"/>
      <c r="L705" s="58" t="n"/>
      <c r="M705" s="57" t="n">
        <v>46402</v>
      </c>
      <c r="N705" s="54">
        <f>IF(AND(G705&gt;0,TODAY()&gt;M705),TODAY()-M705,0)</f>
        <v/>
      </c>
      <c r="O705" s="54">
        <f>IF(G705&lt;=0,"Paid",IF(N705&gt;0,"Overdue",IF(F705&gt;0,"Partial","Pending")))</f>
        <v/>
      </c>
      <c r="P705" s="54">
        <f>N705&gt;0</f>
        <v/>
      </c>
      <c r="Q705" s="60">
        <f>IF(P705,500,0)</f>
        <v/>
      </c>
      <c r="R705" s="60">
        <f>G705+Q705</f>
        <v/>
      </c>
      <c r="S705" s="61" t="n">
        <v>46245.625</v>
      </c>
    </row>
    <row r="706" ht="15" customHeight="1" s="39">
      <c r="A706" s="54" t="inlineStr">
        <is>
          <t>STU0705</t>
        </is>
      </c>
      <c r="B706" s="55">
        <f>VLOOKUP(A706,Marks!$A$2:$B$1001,2,FALSE())</f>
        <v/>
      </c>
      <c r="C706" s="54">
        <f>VLOOKUP(A706,Marks!$A$2:$C$1001,3,FALSE())</f>
        <v/>
      </c>
      <c r="D706" s="54">
        <f>VLOOKUP(A706,Marks!$A$2:$D$1001,4,FALSE())</f>
        <v/>
      </c>
      <c r="E706" s="60" t="n">
        <v>20500</v>
      </c>
      <c r="F706" s="60" t="n">
        <v>20500</v>
      </c>
      <c r="G706" s="60">
        <f>E706-F706</f>
        <v/>
      </c>
      <c r="H706" s="59" t="n">
        <v>0.25</v>
      </c>
      <c r="I706" s="54">
        <f>H706&gt;=0.2</f>
        <v/>
      </c>
      <c r="J706" s="54" t="inlineStr">
        <is>
          <t>Credit Card</t>
        </is>
      </c>
      <c r="K706" s="57" t="n">
        <v>46113</v>
      </c>
      <c r="L706" s="58" t="n">
        <v>0.5</v>
      </c>
      <c r="M706" s="57" t="n">
        <v>46127</v>
      </c>
      <c r="N706" s="54">
        <f>IF(AND(G706&gt;0,TODAY()&gt;M706),TODAY()-M706,0)</f>
        <v/>
      </c>
      <c r="O706" s="54">
        <f>IF(G706&lt;=0,"Paid",IF(N706&gt;0,"Overdue",IF(F706&gt;0,"Partial","Pending")))</f>
        <v/>
      </c>
      <c r="P706" s="54">
        <f>N706&gt;0</f>
        <v/>
      </c>
      <c r="Q706" s="60">
        <f>IF(P706,500,0)</f>
        <v/>
      </c>
      <c r="R706" s="60">
        <f>G706+Q706</f>
        <v/>
      </c>
      <c r="S706" s="61" t="n"/>
    </row>
    <row r="707" ht="15" customHeight="1" s="39">
      <c r="A707" s="54" t="inlineStr">
        <is>
          <t>STU0706</t>
        </is>
      </c>
      <c r="B707" s="55">
        <f>VLOOKUP(A707,Marks!$A$2:$B$1001,2,FALSE())</f>
        <v/>
      </c>
      <c r="C707" s="54">
        <f>VLOOKUP(A707,Marks!$A$2:$C$1001,3,FALSE())</f>
        <v/>
      </c>
      <c r="D707" s="54">
        <f>VLOOKUP(A707,Marks!$A$2:$D$1001,4,FALSE())</f>
        <v/>
      </c>
      <c r="E707" s="60" t="n">
        <v>23500</v>
      </c>
      <c r="F707" s="60" t="n">
        <v>23500</v>
      </c>
      <c r="G707" s="60">
        <f>E707-F707</f>
        <v/>
      </c>
      <c r="H707" s="59" t="n">
        <v>0</v>
      </c>
      <c r="I707" s="54">
        <f>H707&gt;=0.2</f>
        <v/>
      </c>
      <c r="J707" s="54" t="inlineStr">
        <is>
          <t>Online Transfer</t>
        </is>
      </c>
      <c r="K707" s="57" t="n">
        <v>46230</v>
      </c>
      <c r="L707" s="58" t="n">
        <v>0.53125</v>
      </c>
      <c r="M707" s="57" t="n">
        <v>46310</v>
      </c>
      <c r="N707" s="54">
        <f>IF(AND(G707&gt;0,TODAY()&gt;M707),TODAY()-M707,0)</f>
        <v/>
      </c>
      <c r="O707" s="54">
        <f>IF(G707&lt;=0,"Paid",IF(N707&gt;0,"Overdue",IF(F707&gt;0,"Partial","Pending")))</f>
        <v/>
      </c>
      <c r="P707" s="54">
        <f>N707&gt;0</f>
        <v/>
      </c>
      <c r="Q707" s="60">
        <f>IF(P707,500,0)</f>
        <v/>
      </c>
      <c r="R707" s="60">
        <f>G707+Q707</f>
        <v/>
      </c>
      <c r="S707" s="61" t="n"/>
    </row>
    <row r="708" ht="15" customHeight="1" s="39">
      <c r="A708" s="54" t="inlineStr">
        <is>
          <t>STU0707</t>
        </is>
      </c>
      <c r="B708" s="55">
        <f>VLOOKUP(A708,Marks!$A$2:$B$1001,2,FALSE())</f>
        <v/>
      </c>
      <c r="C708" s="54">
        <f>VLOOKUP(A708,Marks!$A$2:$C$1001,3,FALSE())</f>
        <v/>
      </c>
      <c r="D708" s="54">
        <f>VLOOKUP(A708,Marks!$A$2:$D$1001,4,FALSE())</f>
        <v/>
      </c>
      <c r="E708" s="60" t="n">
        <v>43500</v>
      </c>
      <c r="F708" s="60" t="n">
        <v>43500</v>
      </c>
      <c r="G708" s="60">
        <f>E708-F708</f>
        <v/>
      </c>
      <c r="H708" s="59" t="n">
        <v>0.15</v>
      </c>
      <c r="I708" s="54">
        <f>H708&gt;=0.2</f>
        <v/>
      </c>
      <c r="J708" s="54" t="inlineStr">
        <is>
          <t>Debit Card</t>
        </is>
      </c>
      <c r="K708" s="57" t="n">
        <v>46139</v>
      </c>
      <c r="L708" s="58" t="n">
        <v>0.6145833333333334</v>
      </c>
      <c r="M708" s="57" t="n">
        <v>46127</v>
      </c>
      <c r="N708" s="54">
        <f>IF(AND(G708&gt;0,TODAY()&gt;M708),TODAY()-M708,0)</f>
        <v/>
      </c>
      <c r="O708" s="54">
        <f>IF(G708&lt;=0,"Paid",IF(N708&gt;0,"Overdue",IF(F708&gt;0,"Partial","Pending")))</f>
        <v/>
      </c>
      <c r="P708" s="54">
        <f>N708&gt;0</f>
        <v/>
      </c>
      <c r="Q708" s="60">
        <f>IF(P708,500,0)</f>
        <v/>
      </c>
      <c r="R708" s="60">
        <f>G708+Q708</f>
        <v/>
      </c>
      <c r="S708" s="61" t="n"/>
    </row>
    <row r="709" ht="15" customHeight="1" s="39">
      <c r="A709" s="54" t="inlineStr">
        <is>
          <t>STU0708</t>
        </is>
      </c>
      <c r="B709" s="55">
        <f>VLOOKUP(A709,Marks!$A$2:$B$1001,2,FALSE())</f>
        <v/>
      </c>
      <c r="C709" s="54">
        <f>VLOOKUP(A709,Marks!$A$2:$C$1001,3,FALSE())</f>
        <v/>
      </c>
      <c r="D709" s="54">
        <f>VLOOKUP(A709,Marks!$A$2:$D$1001,4,FALSE())</f>
        <v/>
      </c>
      <c r="E709" s="60" t="n">
        <v>36500</v>
      </c>
      <c r="F709" s="60" t="n">
        <v>0</v>
      </c>
      <c r="G709" s="60">
        <f>E709-F709</f>
        <v/>
      </c>
      <c r="H709" s="59" t="n">
        <v>0.05</v>
      </c>
      <c r="I709" s="54">
        <f>H709&gt;=0.2</f>
        <v/>
      </c>
      <c r="J709" s="54" t="inlineStr">
        <is>
          <t>UPI</t>
        </is>
      </c>
      <c r="K709" s="57" t="n"/>
      <c r="L709" s="58" t="n"/>
      <c r="M709" s="57" t="n">
        <v>46402</v>
      </c>
      <c r="N709" s="54">
        <f>IF(AND(G709&gt;0,TODAY()&gt;M709),TODAY()-M709,0)</f>
        <v/>
      </c>
      <c r="O709" s="54">
        <f>IF(G709&lt;=0,"Paid",IF(N709&gt;0,"Overdue",IF(F709&gt;0,"Partial","Pending")))</f>
        <v/>
      </c>
      <c r="P709" s="54">
        <f>N709&gt;0</f>
        <v/>
      </c>
      <c r="Q709" s="60">
        <f>IF(P709,500,0)</f>
        <v/>
      </c>
      <c r="R709" s="60">
        <f>G709+Q709</f>
        <v/>
      </c>
      <c r="S709" s="61" t="n">
        <v>46247.77083333334</v>
      </c>
    </row>
    <row r="710" ht="15" customHeight="1" s="39">
      <c r="A710" s="54" t="inlineStr">
        <is>
          <t>STU0709</t>
        </is>
      </c>
      <c r="B710" s="55">
        <f>VLOOKUP(A710,Marks!$A$2:$B$1001,2,FALSE())</f>
        <v/>
      </c>
      <c r="C710" s="54">
        <f>VLOOKUP(A710,Marks!$A$2:$C$1001,3,FALSE())</f>
        <v/>
      </c>
      <c r="D710" s="54">
        <f>VLOOKUP(A710,Marks!$A$2:$D$1001,4,FALSE())</f>
        <v/>
      </c>
      <c r="E710" s="60" t="n">
        <v>36500</v>
      </c>
      <c r="F710" s="60" t="n">
        <v>36500</v>
      </c>
      <c r="G710" s="60">
        <f>E710-F710</f>
        <v/>
      </c>
      <c r="H710" s="59" t="n">
        <v>0.15</v>
      </c>
      <c r="I710" s="54">
        <f>H710&gt;=0.2</f>
        <v/>
      </c>
      <c r="J710" s="54" t="inlineStr">
        <is>
          <t>Debit Card</t>
        </is>
      </c>
      <c r="K710" s="57" t="n">
        <v>46194</v>
      </c>
      <c r="L710" s="58" t="n">
        <v>0.3333333333333333</v>
      </c>
      <c r="M710" s="57" t="n">
        <v>46127</v>
      </c>
      <c r="N710" s="54">
        <f>IF(AND(G710&gt;0,TODAY()&gt;M710),TODAY()-M710,0)</f>
        <v/>
      </c>
      <c r="O710" s="54">
        <f>IF(G710&lt;=0,"Paid",IF(N710&gt;0,"Overdue",IF(F710&gt;0,"Partial","Pending")))</f>
        <v/>
      </c>
      <c r="P710" s="54">
        <f>N710&gt;0</f>
        <v/>
      </c>
      <c r="Q710" s="60">
        <f>IF(P710,500,0)</f>
        <v/>
      </c>
      <c r="R710" s="60">
        <f>G710+Q710</f>
        <v/>
      </c>
      <c r="S710" s="61" t="n"/>
    </row>
    <row r="711" ht="15" customHeight="1" s="39">
      <c r="A711" s="54" t="inlineStr">
        <is>
          <t>STU0710</t>
        </is>
      </c>
      <c r="B711" s="55">
        <f>VLOOKUP(A711,Marks!$A$2:$B$1001,2,FALSE())</f>
        <v/>
      </c>
      <c r="C711" s="54">
        <f>VLOOKUP(A711,Marks!$A$2:$C$1001,3,FALSE())</f>
        <v/>
      </c>
      <c r="D711" s="54">
        <f>VLOOKUP(A711,Marks!$A$2:$D$1001,4,FALSE())</f>
        <v/>
      </c>
      <c r="E711" s="60" t="n">
        <v>29000</v>
      </c>
      <c r="F711" s="60" t="n">
        <v>29000</v>
      </c>
      <c r="G711" s="60">
        <f>E711-F711</f>
        <v/>
      </c>
      <c r="H711" s="59" t="n">
        <v>0.25</v>
      </c>
      <c r="I711" s="54">
        <f>H711&gt;=0.2</f>
        <v/>
      </c>
      <c r="J711" s="54" t="inlineStr">
        <is>
          <t>Credit Card</t>
        </is>
      </c>
      <c r="K711" s="57" t="n">
        <v>46202</v>
      </c>
      <c r="L711" s="58" t="n">
        <v>0.625</v>
      </c>
      <c r="M711" s="57" t="n">
        <v>46402</v>
      </c>
      <c r="N711" s="54">
        <f>IF(AND(G711&gt;0,TODAY()&gt;M711),TODAY()-M711,0)</f>
        <v/>
      </c>
      <c r="O711" s="54">
        <f>IF(G711&lt;=0,"Paid",IF(N711&gt;0,"Overdue",IF(F711&gt;0,"Partial","Pending")))</f>
        <v/>
      </c>
      <c r="P711" s="54">
        <f>N711&gt;0</f>
        <v/>
      </c>
      <c r="Q711" s="60">
        <f>IF(P711,500,0)</f>
        <v/>
      </c>
      <c r="R711" s="60">
        <f>G711+Q711</f>
        <v/>
      </c>
      <c r="S711" s="61" t="n"/>
    </row>
    <row r="712" ht="15" customHeight="1" s="39">
      <c r="A712" s="54" t="inlineStr">
        <is>
          <t>STU0711</t>
        </is>
      </c>
      <c r="B712" s="55">
        <f>VLOOKUP(A712,Marks!$A$2:$B$1001,2,FALSE())</f>
        <v/>
      </c>
      <c r="C712" s="54">
        <f>VLOOKUP(A712,Marks!$A$2:$C$1001,3,FALSE())</f>
        <v/>
      </c>
      <c r="D712" s="54">
        <f>VLOOKUP(A712,Marks!$A$2:$D$1001,4,FALSE())</f>
        <v/>
      </c>
      <c r="E712" s="60" t="n">
        <v>33500</v>
      </c>
      <c r="F712" s="60" t="n">
        <v>33500</v>
      </c>
      <c r="G712" s="60">
        <f>E712-F712</f>
        <v/>
      </c>
      <c r="H712" s="59" t="n">
        <v>0</v>
      </c>
      <c r="I712" s="54">
        <f>H712&gt;=0.2</f>
        <v/>
      </c>
      <c r="J712" s="54" t="inlineStr">
        <is>
          <t>UPI</t>
        </is>
      </c>
      <c r="K712" s="57" t="n">
        <v>46123</v>
      </c>
      <c r="L712" s="58" t="n">
        <v>0.3645833333333333</v>
      </c>
      <c r="M712" s="57" t="n">
        <v>46218</v>
      </c>
      <c r="N712" s="54">
        <f>IF(AND(G712&gt;0,TODAY()&gt;M712),TODAY()-M712,0)</f>
        <v/>
      </c>
      <c r="O712" s="54">
        <f>IF(G712&lt;=0,"Paid",IF(N712&gt;0,"Overdue",IF(F712&gt;0,"Partial","Pending")))</f>
        <v/>
      </c>
      <c r="P712" s="54">
        <f>N712&gt;0</f>
        <v/>
      </c>
      <c r="Q712" s="60">
        <f>IF(P712,500,0)</f>
        <v/>
      </c>
      <c r="R712" s="60">
        <f>G712+Q712</f>
        <v/>
      </c>
      <c r="S712" s="61" t="n"/>
    </row>
    <row r="713" ht="15" customHeight="1" s="39">
      <c r="A713" s="54" t="inlineStr">
        <is>
          <t>STU0712</t>
        </is>
      </c>
      <c r="B713" s="55">
        <f>VLOOKUP(A713,Marks!$A$2:$B$1001,2,FALSE())</f>
        <v/>
      </c>
      <c r="C713" s="54">
        <f>VLOOKUP(A713,Marks!$A$2:$C$1001,3,FALSE())</f>
        <v/>
      </c>
      <c r="D713" s="54">
        <f>VLOOKUP(A713,Marks!$A$2:$D$1001,4,FALSE())</f>
        <v/>
      </c>
      <c r="E713" s="60" t="n">
        <v>34500</v>
      </c>
      <c r="F713" s="60" t="n">
        <v>25900</v>
      </c>
      <c r="G713" s="60">
        <f>E713-F713</f>
        <v/>
      </c>
      <c r="H713" s="59" t="n">
        <v>0.05</v>
      </c>
      <c r="I713" s="54">
        <f>H713&gt;=0.2</f>
        <v/>
      </c>
      <c r="J713" s="54" t="inlineStr">
        <is>
          <t>Online Transfer</t>
        </is>
      </c>
      <c r="K713" s="57" t="n">
        <v>46177</v>
      </c>
      <c r="L713" s="58" t="n">
        <v>0.5520833333333334</v>
      </c>
      <c r="M713" s="57" t="n">
        <v>46310</v>
      </c>
      <c r="N713" s="54">
        <f>IF(AND(G713&gt;0,TODAY()&gt;M713),TODAY()-M713,0)</f>
        <v/>
      </c>
      <c r="O713" s="54">
        <f>IF(G713&lt;=0,"Paid",IF(N713&gt;0,"Overdue",IF(F713&gt;0,"Partial","Pending")))</f>
        <v/>
      </c>
      <c r="P713" s="54">
        <f>N713&gt;0</f>
        <v/>
      </c>
      <c r="Q713" s="60">
        <f>IF(P713,500,0)</f>
        <v/>
      </c>
      <c r="R713" s="60">
        <f>G713+Q713</f>
        <v/>
      </c>
      <c r="S713" s="61" t="n">
        <v>46247.44791666666</v>
      </c>
    </row>
    <row r="714" ht="15" customHeight="1" s="39">
      <c r="A714" s="54" t="inlineStr">
        <is>
          <t>STU0713</t>
        </is>
      </c>
      <c r="B714" s="55">
        <f>VLOOKUP(A714,Marks!$A$2:$B$1001,2,FALSE())</f>
        <v/>
      </c>
      <c r="C714" s="54">
        <f>VLOOKUP(A714,Marks!$A$2:$C$1001,3,FALSE())</f>
        <v/>
      </c>
      <c r="D714" s="54">
        <f>VLOOKUP(A714,Marks!$A$2:$D$1001,4,FALSE())</f>
        <v/>
      </c>
      <c r="E714" s="60" t="n">
        <v>24000</v>
      </c>
      <c r="F714" s="60" t="n">
        <v>18000</v>
      </c>
      <c r="G714" s="60">
        <f>E714-F714</f>
        <v/>
      </c>
      <c r="H714" s="59" t="n">
        <v>0.15</v>
      </c>
      <c r="I714" s="54">
        <f>H714&gt;=0.2</f>
        <v/>
      </c>
      <c r="J714" s="54" t="inlineStr">
        <is>
          <t>Credit Card</t>
        </is>
      </c>
      <c r="K714" s="57" t="n">
        <v>46114</v>
      </c>
      <c r="L714" s="58" t="n">
        <v>0.6875</v>
      </c>
      <c r="M714" s="57" t="n">
        <v>46402</v>
      </c>
      <c r="N714" s="54">
        <f>IF(AND(G714&gt;0,TODAY()&gt;M714),TODAY()-M714,0)</f>
        <v/>
      </c>
      <c r="O714" s="54">
        <f>IF(G714&lt;=0,"Paid",IF(N714&gt;0,"Overdue",IF(F714&gt;0,"Partial","Pending")))</f>
        <v/>
      </c>
      <c r="P714" s="54">
        <f>N714&gt;0</f>
        <v/>
      </c>
      <c r="Q714" s="60">
        <f>IF(P714,500,0)</f>
        <v/>
      </c>
      <c r="R714" s="60">
        <f>G714+Q714</f>
        <v/>
      </c>
      <c r="S714" s="61" t="n">
        <v>46240.42708333334</v>
      </c>
    </row>
    <row r="715" ht="15" customHeight="1" s="39">
      <c r="A715" s="54" t="inlineStr">
        <is>
          <t>STU0714</t>
        </is>
      </c>
      <c r="B715" s="55">
        <f>VLOOKUP(A715,Marks!$A$2:$B$1001,2,FALSE())</f>
        <v/>
      </c>
      <c r="C715" s="54">
        <f>VLOOKUP(A715,Marks!$A$2:$C$1001,3,FALSE())</f>
        <v/>
      </c>
      <c r="D715" s="54">
        <f>VLOOKUP(A715,Marks!$A$2:$D$1001,4,FALSE())</f>
        <v/>
      </c>
      <c r="E715" s="60" t="n">
        <v>26500</v>
      </c>
      <c r="F715" s="60" t="n">
        <v>13200</v>
      </c>
      <c r="G715" s="60">
        <f>E715-F715</f>
        <v/>
      </c>
      <c r="H715" s="59" t="n">
        <v>0</v>
      </c>
      <c r="I715" s="54">
        <f>H715&gt;=0.2</f>
        <v/>
      </c>
      <c r="J715" s="54" t="inlineStr">
        <is>
          <t>Credit Card</t>
        </is>
      </c>
      <c r="K715" s="57" t="n">
        <v>46258</v>
      </c>
      <c r="L715" s="58" t="n">
        <v>0.3645833333333333</v>
      </c>
      <c r="M715" s="57" t="n">
        <v>46218</v>
      </c>
      <c r="N715" s="54">
        <f>IF(AND(G715&gt;0,TODAY()&gt;M715),TODAY()-M715,0)</f>
        <v/>
      </c>
      <c r="O715" s="54">
        <f>IF(G715&lt;=0,"Paid",IF(N715&gt;0,"Overdue",IF(F715&gt;0,"Partial","Pending")))</f>
        <v/>
      </c>
      <c r="P715" s="54">
        <f>N715&gt;0</f>
        <v/>
      </c>
      <c r="Q715" s="60">
        <f>IF(P715,500,0)</f>
        <v/>
      </c>
      <c r="R715" s="60">
        <f>G715+Q715</f>
        <v/>
      </c>
      <c r="S715" s="61" t="n">
        <v>46243.77083333334</v>
      </c>
    </row>
    <row r="716" ht="15" customHeight="1" s="39">
      <c r="A716" s="54" t="inlineStr">
        <is>
          <t>STU0715</t>
        </is>
      </c>
      <c r="B716" s="55">
        <f>VLOOKUP(A716,Marks!$A$2:$B$1001,2,FALSE())</f>
        <v/>
      </c>
      <c r="C716" s="54">
        <f>VLOOKUP(A716,Marks!$A$2:$C$1001,3,FALSE())</f>
        <v/>
      </c>
      <c r="D716" s="54">
        <f>VLOOKUP(A716,Marks!$A$2:$D$1001,4,FALSE())</f>
        <v/>
      </c>
      <c r="E716" s="60" t="n">
        <v>39000</v>
      </c>
      <c r="F716" s="60" t="n">
        <v>39000</v>
      </c>
      <c r="G716" s="60">
        <f>E716-F716</f>
        <v/>
      </c>
      <c r="H716" s="59" t="n">
        <v>0</v>
      </c>
      <c r="I716" s="54">
        <f>H716&gt;=0.2</f>
        <v/>
      </c>
      <c r="J716" s="54" t="inlineStr">
        <is>
          <t>Online Transfer</t>
        </is>
      </c>
      <c r="K716" s="57" t="n">
        <v>46200</v>
      </c>
      <c r="L716" s="58" t="n">
        <v>0.4583333333333333</v>
      </c>
      <c r="M716" s="57" t="n">
        <v>46218</v>
      </c>
      <c r="N716" s="54">
        <f>IF(AND(G716&gt;0,TODAY()&gt;M716),TODAY()-M716,0)</f>
        <v/>
      </c>
      <c r="O716" s="54">
        <f>IF(G716&lt;=0,"Paid",IF(N716&gt;0,"Overdue",IF(F716&gt;0,"Partial","Pending")))</f>
        <v/>
      </c>
      <c r="P716" s="54">
        <f>N716&gt;0</f>
        <v/>
      </c>
      <c r="Q716" s="60">
        <f>IF(P716,500,0)</f>
        <v/>
      </c>
      <c r="R716" s="60">
        <f>G716+Q716</f>
        <v/>
      </c>
      <c r="S716" s="61" t="n"/>
    </row>
    <row r="717" ht="15" customHeight="1" s="39">
      <c r="A717" s="54" t="inlineStr">
        <is>
          <t>STU0716</t>
        </is>
      </c>
      <c r="B717" s="55">
        <f>VLOOKUP(A717,Marks!$A$2:$B$1001,2,FALSE())</f>
        <v/>
      </c>
      <c r="C717" s="54">
        <f>VLOOKUP(A717,Marks!$A$2:$C$1001,3,FALSE())</f>
        <v/>
      </c>
      <c r="D717" s="54">
        <f>VLOOKUP(A717,Marks!$A$2:$D$1001,4,FALSE())</f>
        <v/>
      </c>
      <c r="E717" s="60" t="n">
        <v>41500</v>
      </c>
      <c r="F717" s="60" t="n">
        <v>41500</v>
      </c>
      <c r="G717" s="60">
        <f>E717-F717</f>
        <v/>
      </c>
      <c r="H717" s="59" t="n">
        <v>0.15</v>
      </c>
      <c r="I717" s="54">
        <f>H717&gt;=0.2</f>
        <v/>
      </c>
      <c r="J717" s="54" t="inlineStr">
        <is>
          <t>Cash</t>
        </is>
      </c>
      <c r="K717" s="57" t="n">
        <v>46247</v>
      </c>
      <c r="L717" s="58" t="n">
        <v>0.5729166666666666</v>
      </c>
      <c r="M717" s="57" t="n">
        <v>46127</v>
      </c>
      <c r="N717" s="54">
        <f>IF(AND(G717&gt;0,TODAY()&gt;M717),TODAY()-M717,0)</f>
        <v/>
      </c>
      <c r="O717" s="54">
        <f>IF(G717&lt;=0,"Paid",IF(N717&gt;0,"Overdue",IF(F717&gt;0,"Partial","Pending")))</f>
        <v/>
      </c>
      <c r="P717" s="54">
        <f>N717&gt;0</f>
        <v/>
      </c>
      <c r="Q717" s="60">
        <f>IF(P717,500,0)</f>
        <v/>
      </c>
      <c r="R717" s="60">
        <f>G717+Q717</f>
        <v/>
      </c>
      <c r="S717" s="61" t="n"/>
    </row>
    <row r="718" ht="15" customHeight="1" s="39">
      <c r="A718" s="54" t="inlineStr">
        <is>
          <t>STU0717</t>
        </is>
      </c>
      <c r="B718" s="55">
        <f>VLOOKUP(A718,Marks!$A$2:$B$1001,2,FALSE())</f>
        <v/>
      </c>
      <c r="C718" s="54">
        <f>VLOOKUP(A718,Marks!$A$2:$C$1001,3,FALSE())</f>
        <v/>
      </c>
      <c r="D718" s="54">
        <f>VLOOKUP(A718,Marks!$A$2:$D$1001,4,FALSE())</f>
        <v/>
      </c>
      <c r="E718" s="60" t="n">
        <v>42000</v>
      </c>
      <c r="F718" s="60" t="n">
        <v>42000</v>
      </c>
      <c r="G718" s="60">
        <f>E718-F718</f>
        <v/>
      </c>
      <c r="H718" s="59" t="n">
        <v>0</v>
      </c>
      <c r="I718" s="54">
        <f>H718&gt;=0.2</f>
        <v/>
      </c>
      <c r="J718" s="54" t="inlineStr">
        <is>
          <t>UPI</t>
        </is>
      </c>
      <c r="K718" s="57" t="n">
        <v>46164</v>
      </c>
      <c r="L718" s="58" t="n">
        <v>0.4895833333333333</v>
      </c>
      <c r="M718" s="57" t="n">
        <v>46402</v>
      </c>
      <c r="N718" s="54">
        <f>IF(AND(G718&gt;0,TODAY()&gt;M718),TODAY()-M718,0)</f>
        <v/>
      </c>
      <c r="O718" s="54">
        <f>IF(G718&lt;=0,"Paid",IF(N718&gt;0,"Overdue",IF(F718&gt;0,"Partial","Pending")))</f>
        <v/>
      </c>
      <c r="P718" s="54">
        <f>N718&gt;0</f>
        <v/>
      </c>
      <c r="Q718" s="60">
        <f>IF(P718,500,0)</f>
        <v/>
      </c>
      <c r="R718" s="60">
        <f>G718+Q718</f>
        <v/>
      </c>
      <c r="S718" s="61" t="n"/>
    </row>
    <row r="719" ht="15" customHeight="1" s="39">
      <c r="A719" s="54" t="inlineStr">
        <is>
          <t>STU0718</t>
        </is>
      </c>
      <c r="B719" s="55">
        <f>VLOOKUP(A719,Marks!$A$2:$B$1001,2,FALSE())</f>
        <v/>
      </c>
      <c r="C719" s="54">
        <f>VLOOKUP(A719,Marks!$A$2:$C$1001,3,FALSE())</f>
        <v/>
      </c>
      <c r="D719" s="54">
        <f>VLOOKUP(A719,Marks!$A$2:$D$1001,4,FALSE())</f>
        <v/>
      </c>
      <c r="E719" s="60" t="n">
        <v>27500</v>
      </c>
      <c r="F719" s="60" t="n">
        <v>27500</v>
      </c>
      <c r="G719" s="60">
        <f>E719-F719</f>
        <v/>
      </c>
      <c r="H719" s="59" t="n">
        <v>0.2</v>
      </c>
      <c r="I719" s="54">
        <f>H719&gt;=0.2</f>
        <v/>
      </c>
      <c r="J719" s="54" t="inlineStr">
        <is>
          <t>Cheque</t>
        </is>
      </c>
      <c r="K719" s="57" t="n">
        <v>46173</v>
      </c>
      <c r="L719" s="58" t="n">
        <v>0.7291666666666666</v>
      </c>
      <c r="M719" s="57" t="n">
        <v>46127</v>
      </c>
      <c r="N719" s="54">
        <f>IF(AND(G719&gt;0,TODAY()&gt;M719),TODAY()-M719,0)</f>
        <v/>
      </c>
      <c r="O719" s="54">
        <f>IF(G719&lt;=0,"Paid",IF(N719&gt;0,"Overdue",IF(F719&gt;0,"Partial","Pending")))</f>
        <v/>
      </c>
      <c r="P719" s="54">
        <f>N719&gt;0</f>
        <v/>
      </c>
      <c r="Q719" s="60">
        <f>IF(P719,500,0)</f>
        <v/>
      </c>
      <c r="R719" s="60">
        <f>G719+Q719</f>
        <v/>
      </c>
      <c r="S719" s="61" t="n"/>
    </row>
    <row r="720" ht="15" customHeight="1" s="39">
      <c r="A720" s="54" t="inlineStr">
        <is>
          <t>STU0719</t>
        </is>
      </c>
      <c r="B720" s="55">
        <f>VLOOKUP(A720,Marks!$A$2:$B$1001,2,FALSE())</f>
        <v/>
      </c>
      <c r="C720" s="54">
        <f>VLOOKUP(A720,Marks!$A$2:$C$1001,3,FALSE())</f>
        <v/>
      </c>
      <c r="D720" s="54">
        <f>VLOOKUP(A720,Marks!$A$2:$D$1001,4,FALSE())</f>
        <v/>
      </c>
      <c r="E720" s="60" t="n">
        <v>45000</v>
      </c>
      <c r="F720" s="60" t="n">
        <v>45000</v>
      </c>
      <c r="G720" s="60">
        <f>E720-F720</f>
        <v/>
      </c>
      <c r="H720" s="59" t="n">
        <v>0.05</v>
      </c>
      <c r="I720" s="54">
        <f>H720&gt;=0.2</f>
        <v/>
      </c>
      <c r="J720" s="54" t="inlineStr">
        <is>
          <t>UPI</t>
        </is>
      </c>
      <c r="K720" s="57" t="n">
        <v>46206</v>
      </c>
      <c r="L720" s="58" t="n">
        <v>0.34375</v>
      </c>
      <c r="M720" s="57" t="n">
        <v>46310</v>
      </c>
      <c r="N720" s="54">
        <f>IF(AND(G720&gt;0,TODAY()&gt;M720),TODAY()-M720,0)</f>
        <v/>
      </c>
      <c r="O720" s="54">
        <f>IF(G720&lt;=0,"Paid",IF(N720&gt;0,"Overdue",IF(F720&gt;0,"Partial","Pending")))</f>
        <v/>
      </c>
      <c r="P720" s="54">
        <f>N720&gt;0</f>
        <v/>
      </c>
      <c r="Q720" s="60">
        <f>IF(P720,500,0)</f>
        <v/>
      </c>
      <c r="R720" s="60">
        <f>G720+Q720</f>
        <v/>
      </c>
      <c r="S720" s="61" t="n"/>
    </row>
    <row r="721" ht="15" customHeight="1" s="39">
      <c r="A721" s="54" t="inlineStr">
        <is>
          <t>STU0720</t>
        </is>
      </c>
      <c r="B721" s="55">
        <f>VLOOKUP(A721,Marks!$A$2:$B$1001,2,FALSE())</f>
        <v/>
      </c>
      <c r="C721" s="54">
        <f>VLOOKUP(A721,Marks!$A$2:$C$1001,3,FALSE())</f>
        <v/>
      </c>
      <c r="D721" s="54">
        <f>VLOOKUP(A721,Marks!$A$2:$D$1001,4,FALSE())</f>
        <v/>
      </c>
      <c r="E721" s="60" t="n">
        <v>23500</v>
      </c>
      <c r="F721" s="60" t="n">
        <v>11800</v>
      </c>
      <c r="G721" s="60">
        <f>E721-F721</f>
        <v/>
      </c>
      <c r="H721" s="59" t="n">
        <v>0</v>
      </c>
      <c r="I721" s="54">
        <f>H721&gt;=0.2</f>
        <v/>
      </c>
      <c r="J721" s="54" t="inlineStr">
        <is>
          <t>UPI</t>
        </is>
      </c>
      <c r="K721" s="57" t="n">
        <v>46262</v>
      </c>
      <c r="L721" s="58" t="n">
        <v>0.40625</v>
      </c>
      <c r="M721" s="57" t="n">
        <v>46218</v>
      </c>
      <c r="N721" s="54">
        <f>IF(AND(G721&gt;0,TODAY()&gt;M721),TODAY()-M721,0)</f>
        <v/>
      </c>
      <c r="O721" s="54">
        <f>IF(G721&lt;=0,"Paid",IF(N721&gt;0,"Overdue",IF(F721&gt;0,"Partial","Pending")))</f>
        <v/>
      </c>
      <c r="P721" s="54">
        <f>N721&gt;0</f>
        <v/>
      </c>
      <c r="Q721" s="60">
        <f>IF(P721,500,0)</f>
        <v/>
      </c>
      <c r="R721" s="60">
        <f>G721+Q721</f>
        <v/>
      </c>
      <c r="S721" s="61" t="n">
        <v>46250.51041666666</v>
      </c>
    </row>
    <row r="722" ht="15" customHeight="1" s="39">
      <c r="A722" s="54" t="inlineStr">
        <is>
          <t>STU0721</t>
        </is>
      </c>
      <c r="B722" s="55">
        <f>VLOOKUP(A722,Marks!$A$2:$B$1001,2,FALSE())</f>
        <v/>
      </c>
      <c r="C722" s="54">
        <f>VLOOKUP(A722,Marks!$A$2:$C$1001,3,FALSE())</f>
        <v/>
      </c>
      <c r="D722" s="54">
        <f>VLOOKUP(A722,Marks!$A$2:$D$1001,4,FALSE())</f>
        <v/>
      </c>
      <c r="E722" s="60" t="n">
        <v>39000</v>
      </c>
      <c r="F722" s="60" t="n">
        <v>0</v>
      </c>
      <c r="G722" s="60">
        <f>E722-F722</f>
        <v/>
      </c>
      <c r="H722" s="59" t="n">
        <v>0</v>
      </c>
      <c r="I722" s="54">
        <f>H722&gt;=0.2</f>
        <v/>
      </c>
      <c r="J722" s="54" t="inlineStr">
        <is>
          <t>Online Transfer</t>
        </is>
      </c>
      <c r="K722" s="57" t="n"/>
      <c r="L722" s="58" t="n"/>
      <c r="M722" s="57" t="n">
        <v>46218</v>
      </c>
      <c r="N722" s="54">
        <f>IF(AND(G722&gt;0,TODAY()&gt;M722),TODAY()-M722,0)</f>
        <v/>
      </c>
      <c r="O722" s="54">
        <f>IF(G722&lt;=0,"Paid",IF(N722&gt;0,"Overdue",IF(F722&gt;0,"Partial","Pending")))</f>
        <v/>
      </c>
      <c r="P722" s="54">
        <f>N722&gt;0</f>
        <v/>
      </c>
      <c r="Q722" s="60">
        <f>IF(P722,500,0)</f>
        <v/>
      </c>
      <c r="R722" s="60">
        <f>G722+Q722</f>
        <v/>
      </c>
      <c r="S722" s="61" t="n">
        <v>46241.5625</v>
      </c>
    </row>
    <row r="723" ht="15" customHeight="1" s="39">
      <c r="A723" s="54" t="inlineStr">
        <is>
          <t>STU0722</t>
        </is>
      </c>
      <c r="B723" s="55">
        <f>VLOOKUP(A723,Marks!$A$2:$B$1001,2,FALSE())</f>
        <v/>
      </c>
      <c r="C723" s="54">
        <f>VLOOKUP(A723,Marks!$A$2:$C$1001,3,FALSE())</f>
        <v/>
      </c>
      <c r="D723" s="54">
        <f>VLOOKUP(A723,Marks!$A$2:$D$1001,4,FALSE())</f>
        <v/>
      </c>
      <c r="E723" s="60" t="n">
        <v>29000</v>
      </c>
      <c r="F723" s="60" t="n">
        <v>21800</v>
      </c>
      <c r="G723" s="60">
        <f>E723-F723</f>
        <v/>
      </c>
      <c r="H723" s="59" t="n">
        <v>0.25</v>
      </c>
      <c r="I723" s="54">
        <f>H723&gt;=0.2</f>
        <v/>
      </c>
      <c r="J723" s="54" t="inlineStr">
        <is>
          <t>UPI</t>
        </is>
      </c>
      <c r="K723" s="57" t="n">
        <v>46173</v>
      </c>
      <c r="L723" s="58" t="n">
        <v>0.3541666666666667</v>
      </c>
      <c r="M723" s="57" t="n">
        <v>46127</v>
      </c>
      <c r="N723" s="54">
        <f>IF(AND(G723&gt;0,TODAY()&gt;M723),TODAY()-M723,0)</f>
        <v/>
      </c>
      <c r="O723" s="54">
        <f>IF(G723&lt;=0,"Paid",IF(N723&gt;0,"Overdue",IF(F723&gt;0,"Partial","Pending")))</f>
        <v/>
      </c>
      <c r="P723" s="54">
        <f>N723&gt;0</f>
        <v/>
      </c>
      <c r="Q723" s="60">
        <f>IF(P723,500,0)</f>
        <v/>
      </c>
      <c r="R723" s="60">
        <f>G723+Q723</f>
        <v/>
      </c>
      <c r="S723" s="61" t="n">
        <v>46266.42708333334</v>
      </c>
    </row>
    <row r="724" ht="15" customHeight="1" s="39">
      <c r="A724" s="54" t="inlineStr">
        <is>
          <t>STU0723</t>
        </is>
      </c>
      <c r="B724" s="55">
        <f>VLOOKUP(A724,Marks!$A$2:$B$1001,2,FALSE())</f>
        <v/>
      </c>
      <c r="C724" s="54">
        <f>VLOOKUP(A724,Marks!$A$2:$C$1001,3,FALSE())</f>
        <v/>
      </c>
      <c r="D724" s="54">
        <f>VLOOKUP(A724,Marks!$A$2:$D$1001,4,FALSE())</f>
        <v/>
      </c>
      <c r="E724" s="60" t="n">
        <v>33500</v>
      </c>
      <c r="F724" s="60" t="n">
        <v>0</v>
      </c>
      <c r="G724" s="60">
        <f>E724-F724</f>
        <v/>
      </c>
      <c r="H724" s="59" t="n">
        <v>0</v>
      </c>
      <c r="I724" s="54">
        <f>H724&gt;=0.2</f>
        <v/>
      </c>
      <c r="J724" s="54" t="inlineStr">
        <is>
          <t>Cheque</t>
        </is>
      </c>
      <c r="K724" s="57" t="n"/>
      <c r="L724" s="58" t="n"/>
      <c r="M724" s="57" t="n">
        <v>46218</v>
      </c>
      <c r="N724" s="54">
        <f>IF(AND(G724&gt;0,TODAY()&gt;M724),TODAY()-M724,0)</f>
        <v/>
      </c>
      <c r="O724" s="54">
        <f>IF(G724&lt;=0,"Paid",IF(N724&gt;0,"Overdue",IF(F724&gt;0,"Partial","Pending")))</f>
        <v/>
      </c>
      <c r="P724" s="54">
        <f>N724&gt;0</f>
        <v/>
      </c>
      <c r="Q724" s="60">
        <f>IF(P724,500,0)</f>
        <v/>
      </c>
      <c r="R724" s="60">
        <f>G724+Q724</f>
        <v/>
      </c>
      <c r="S724" s="61" t="n">
        <v>46248.65625</v>
      </c>
    </row>
    <row r="725" ht="15" customHeight="1" s="39">
      <c r="A725" s="54" t="inlineStr">
        <is>
          <t>STU0724</t>
        </is>
      </c>
      <c r="B725" s="55">
        <f>VLOOKUP(A725,Marks!$A$2:$B$1001,2,FALSE())</f>
        <v/>
      </c>
      <c r="C725" s="54">
        <f>VLOOKUP(A725,Marks!$A$2:$C$1001,3,FALSE())</f>
        <v/>
      </c>
      <c r="D725" s="54">
        <f>VLOOKUP(A725,Marks!$A$2:$D$1001,4,FALSE())</f>
        <v/>
      </c>
      <c r="E725" s="60" t="n">
        <v>13000</v>
      </c>
      <c r="F725" s="60" t="n">
        <v>0</v>
      </c>
      <c r="G725" s="60">
        <f>E725-F725</f>
        <v/>
      </c>
      <c r="H725" s="59" t="n">
        <v>0.15</v>
      </c>
      <c r="I725" s="54">
        <f>H725&gt;=0.2</f>
        <v/>
      </c>
      <c r="J725" s="54" t="inlineStr">
        <is>
          <t>Cheque</t>
        </is>
      </c>
      <c r="K725" s="57" t="n"/>
      <c r="L725" s="58" t="n"/>
      <c r="M725" s="57" t="n">
        <v>46127</v>
      </c>
      <c r="N725" s="54">
        <f>IF(AND(G725&gt;0,TODAY()&gt;M725),TODAY()-M725,0)</f>
        <v/>
      </c>
      <c r="O725" s="54">
        <f>IF(G725&lt;=0,"Paid",IF(N725&gt;0,"Overdue",IF(F725&gt;0,"Partial","Pending")))</f>
        <v/>
      </c>
      <c r="P725" s="54">
        <f>N725&gt;0</f>
        <v/>
      </c>
      <c r="Q725" s="60">
        <f>IF(P725,500,0)</f>
        <v/>
      </c>
      <c r="R725" s="60">
        <f>G725+Q725</f>
        <v/>
      </c>
      <c r="S725" s="61" t="n">
        <v>46239.76041666666</v>
      </c>
    </row>
    <row r="726" ht="15" customHeight="1" s="39">
      <c r="A726" s="54" t="inlineStr">
        <is>
          <t>STU0725</t>
        </is>
      </c>
      <c r="B726" s="55">
        <f>VLOOKUP(A726,Marks!$A$2:$B$1001,2,FALSE())</f>
        <v/>
      </c>
      <c r="C726" s="54">
        <f>VLOOKUP(A726,Marks!$A$2:$C$1001,3,FALSE())</f>
        <v/>
      </c>
      <c r="D726" s="54">
        <f>VLOOKUP(A726,Marks!$A$2:$D$1001,4,FALSE())</f>
        <v/>
      </c>
      <c r="E726" s="60" t="n">
        <v>41000</v>
      </c>
      <c r="F726" s="60" t="n">
        <v>41000</v>
      </c>
      <c r="G726" s="60">
        <f>E726-F726</f>
        <v/>
      </c>
      <c r="H726" s="59" t="n">
        <v>0.25</v>
      </c>
      <c r="I726" s="54">
        <f>H726&gt;=0.2</f>
        <v/>
      </c>
      <c r="J726" s="54" t="inlineStr">
        <is>
          <t>Cheque</t>
        </is>
      </c>
      <c r="K726" s="57" t="n">
        <v>46201</v>
      </c>
      <c r="L726" s="58" t="n">
        <v>0.5729166666666666</v>
      </c>
      <c r="M726" s="57" t="n">
        <v>46402</v>
      </c>
      <c r="N726" s="54">
        <f>IF(AND(G726&gt;0,TODAY()&gt;M726),TODAY()-M726,0)</f>
        <v/>
      </c>
      <c r="O726" s="54">
        <f>IF(G726&lt;=0,"Paid",IF(N726&gt;0,"Overdue",IF(F726&gt;0,"Partial","Pending")))</f>
        <v/>
      </c>
      <c r="P726" s="54">
        <f>N726&gt;0</f>
        <v/>
      </c>
      <c r="Q726" s="60">
        <f>IF(P726,500,0)</f>
        <v/>
      </c>
      <c r="R726" s="60">
        <f>G726+Q726</f>
        <v/>
      </c>
      <c r="S726" s="61" t="n"/>
    </row>
    <row r="727" ht="15" customHeight="1" s="39">
      <c r="A727" s="54" t="inlineStr">
        <is>
          <t>STU0726</t>
        </is>
      </c>
      <c r="B727" s="55">
        <f>VLOOKUP(A727,Marks!$A$2:$B$1001,2,FALSE())</f>
        <v/>
      </c>
      <c r="C727" s="54">
        <f>VLOOKUP(A727,Marks!$A$2:$C$1001,3,FALSE())</f>
        <v/>
      </c>
      <c r="D727" s="54">
        <f>VLOOKUP(A727,Marks!$A$2:$D$1001,4,FALSE())</f>
        <v/>
      </c>
      <c r="E727" s="60" t="n">
        <v>32000</v>
      </c>
      <c r="F727" s="60" t="n">
        <v>24000</v>
      </c>
      <c r="G727" s="60">
        <f>E727-F727</f>
        <v/>
      </c>
      <c r="H727" s="59" t="n">
        <v>0.1</v>
      </c>
      <c r="I727" s="54">
        <f>H727&gt;=0.2</f>
        <v/>
      </c>
      <c r="J727" s="54" t="inlineStr">
        <is>
          <t>Cash</t>
        </is>
      </c>
      <c r="K727" s="57" t="n">
        <v>46148</v>
      </c>
      <c r="L727" s="58" t="n">
        <v>0.4791666666666667</v>
      </c>
      <c r="M727" s="57" t="n">
        <v>46218</v>
      </c>
      <c r="N727" s="54">
        <f>IF(AND(G727&gt;0,TODAY()&gt;M727),TODAY()-M727,0)</f>
        <v/>
      </c>
      <c r="O727" s="54">
        <f>IF(G727&lt;=0,"Paid",IF(N727&gt;0,"Overdue",IF(F727&gt;0,"Partial","Pending")))</f>
        <v/>
      </c>
      <c r="P727" s="54">
        <f>N727&gt;0</f>
        <v/>
      </c>
      <c r="Q727" s="60">
        <f>IF(P727,500,0)</f>
        <v/>
      </c>
      <c r="R727" s="60">
        <f>G727+Q727</f>
        <v/>
      </c>
      <c r="S727" s="61" t="n">
        <v>46239.48958333334</v>
      </c>
    </row>
    <row r="728" ht="15" customHeight="1" s="39">
      <c r="A728" s="54" t="inlineStr">
        <is>
          <t>STU0727</t>
        </is>
      </c>
      <c r="B728" s="55">
        <f>VLOOKUP(A728,Marks!$A$2:$B$1001,2,FALSE())</f>
        <v/>
      </c>
      <c r="C728" s="54">
        <f>VLOOKUP(A728,Marks!$A$2:$C$1001,3,FALSE())</f>
        <v/>
      </c>
      <c r="D728" s="54">
        <f>VLOOKUP(A728,Marks!$A$2:$D$1001,4,FALSE())</f>
        <v/>
      </c>
      <c r="E728" s="60" t="n">
        <v>41000</v>
      </c>
      <c r="F728" s="60" t="n">
        <v>20500</v>
      </c>
      <c r="G728" s="60">
        <f>E728-F728</f>
        <v/>
      </c>
      <c r="H728" s="59" t="n">
        <v>0.25</v>
      </c>
      <c r="I728" s="54">
        <f>H728&gt;=0.2</f>
        <v/>
      </c>
      <c r="J728" s="54" t="inlineStr">
        <is>
          <t>Cash</t>
        </is>
      </c>
      <c r="K728" s="57" t="n">
        <v>46212</v>
      </c>
      <c r="L728" s="58" t="n">
        <v>0.5729166666666666</v>
      </c>
      <c r="M728" s="57" t="n">
        <v>46310</v>
      </c>
      <c r="N728" s="54">
        <f>IF(AND(G728&gt;0,TODAY()&gt;M728),TODAY()-M728,0)</f>
        <v/>
      </c>
      <c r="O728" s="54">
        <f>IF(G728&lt;=0,"Paid",IF(N728&gt;0,"Overdue",IF(F728&gt;0,"Partial","Pending")))</f>
        <v/>
      </c>
      <c r="P728" s="54">
        <f>N728&gt;0</f>
        <v/>
      </c>
      <c r="Q728" s="60">
        <f>IF(P728,500,0)</f>
        <v/>
      </c>
      <c r="R728" s="60">
        <f>G728+Q728</f>
        <v/>
      </c>
      <c r="S728" s="61" t="n">
        <v>46265.78125</v>
      </c>
    </row>
    <row r="729" ht="15" customHeight="1" s="39">
      <c r="A729" s="54" t="inlineStr">
        <is>
          <t>STU0728</t>
        </is>
      </c>
      <c r="B729" s="55">
        <f>VLOOKUP(A729,Marks!$A$2:$B$1001,2,FALSE())</f>
        <v/>
      </c>
      <c r="C729" s="54">
        <f>VLOOKUP(A729,Marks!$A$2:$C$1001,3,FALSE())</f>
        <v/>
      </c>
      <c r="D729" s="54">
        <f>VLOOKUP(A729,Marks!$A$2:$D$1001,4,FALSE())</f>
        <v/>
      </c>
      <c r="E729" s="60" t="n">
        <v>39500</v>
      </c>
      <c r="F729" s="60" t="n">
        <v>0</v>
      </c>
      <c r="G729" s="60">
        <f>E729-F729</f>
        <v/>
      </c>
      <c r="H729" s="59" t="n">
        <v>0.2</v>
      </c>
      <c r="I729" s="54">
        <f>H729&gt;=0.2</f>
        <v/>
      </c>
      <c r="J729" s="54" t="inlineStr">
        <is>
          <t>Debit Card</t>
        </is>
      </c>
      <c r="K729" s="57" t="n"/>
      <c r="L729" s="58" t="n"/>
      <c r="M729" s="57" t="n">
        <v>46218</v>
      </c>
      <c r="N729" s="54">
        <f>IF(AND(G729&gt;0,TODAY()&gt;M729),TODAY()-M729,0)</f>
        <v/>
      </c>
      <c r="O729" s="54">
        <f>IF(G729&lt;=0,"Paid",IF(N729&gt;0,"Overdue",IF(F729&gt;0,"Partial","Pending")))</f>
        <v/>
      </c>
      <c r="P729" s="54">
        <f>N729&gt;0</f>
        <v/>
      </c>
      <c r="Q729" s="60">
        <f>IF(P729,500,0)</f>
        <v/>
      </c>
      <c r="R729" s="60">
        <f>G729+Q729</f>
        <v/>
      </c>
      <c r="S729" s="61" t="n">
        <v>46264.57291666666</v>
      </c>
    </row>
    <row r="730" ht="15" customHeight="1" s="39">
      <c r="A730" s="54" t="inlineStr">
        <is>
          <t>STU0729</t>
        </is>
      </c>
      <c r="B730" s="55">
        <f>VLOOKUP(A730,Marks!$A$2:$B$1001,2,FALSE())</f>
        <v/>
      </c>
      <c r="C730" s="54">
        <f>VLOOKUP(A730,Marks!$A$2:$C$1001,3,FALSE())</f>
        <v/>
      </c>
      <c r="D730" s="54">
        <f>VLOOKUP(A730,Marks!$A$2:$D$1001,4,FALSE())</f>
        <v/>
      </c>
      <c r="E730" s="60" t="n">
        <v>31000</v>
      </c>
      <c r="F730" s="60" t="n">
        <v>15500</v>
      </c>
      <c r="G730" s="60">
        <f>E730-F730</f>
        <v/>
      </c>
      <c r="H730" s="59" t="n">
        <v>0.2</v>
      </c>
      <c r="I730" s="54">
        <f>H730&gt;=0.2</f>
        <v/>
      </c>
      <c r="J730" s="54" t="inlineStr">
        <is>
          <t>Online Transfer</t>
        </is>
      </c>
      <c r="K730" s="57" t="n">
        <v>46204</v>
      </c>
      <c r="L730" s="58" t="n">
        <v>0.6666666666666666</v>
      </c>
      <c r="M730" s="57" t="n">
        <v>46402</v>
      </c>
      <c r="N730" s="54">
        <f>IF(AND(G730&gt;0,TODAY()&gt;M730),TODAY()-M730,0)</f>
        <v/>
      </c>
      <c r="O730" s="54">
        <f>IF(G730&lt;=0,"Paid",IF(N730&gt;0,"Overdue",IF(F730&gt;0,"Partial","Pending")))</f>
        <v/>
      </c>
      <c r="P730" s="54">
        <f>N730&gt;0</f>
        <v/>
      </c>
      <c r="Q730" s="60">
        <f>IF(P730,500,0)</f>
        <v/>
      </c>
      <c r="R730" s="60">
        <f>G730+Q730</f>
        <v/>
      </c>
      <c r="S730" s="61" t="n">
        <v>46255.6875</v>
      </c>
    </row>
    <row r="731" ht="15" customHeight="1" s="39">
      <c r="A731" s="54" t="inlineStr">
        <is>
          <t>STU0730</t>
        </is>
      </c>
      <c r="B731" s="55">
        <f>VLOOKUP(A731,Marks!$A$2:$B$1001,2,FALSE())</f>
        <v/>
      </c>
      <c r="C731" s="54">
        <f>VLOOKUP(A731,Marks!$A$2:$C$1001,3,FALSE())</f>
        <v/>
      </c>
      <c r="D731" s="54">
        <f>VLOOKUP(A731,Marks!$A$2:$D$1001,4,FALSE())</f>
        <v/>
      </c>
      <c r="E731" s="60" t="n">
        <v>16500</v>
      </c>
      <c r="F731" s="60" t="n">
        <v>16500</v>
      </c>
      <c r="G731" s="60">
        <f>E731-F731</f>
        <v/>
      </c>
      <c r="H731" s="59" t="n">
        <v>0</v>
      </c>
      <c r="I731" s="54">
        <f>H731&gt;=0.2</f>
        <v/>
      </c>
      <c r="J731" s="54" t="inlineStr">
        <is>
          <t>UPI</t>
        </is>
      </c>
      <c r="K731" s="57" t="n">
        <v>46125</v>
      </c>
      <c r="L731" s="58" t="n">
        <v>0.3854166666666667</v>
      </c>
      <c r="M731" s="57" t="n">
        <v>46218</v>
      </c>
      <c r="N731" s="54">
        <f>IF(AND(G731&gt;0,TODAY()&gt;M731),TODAY()-M731,0)</f>
        <v/>
      </c>
      <c r="O731" s="54">
        <f>IF(G731&lt;=0,"Paid",IF(N731&gt;0,"Overdue",IF(F731&gt;0,"Partial","Pending")))</f>
        <v/>
      </c>
      <c r="P731" s="54">
        <f>N731&gt;0</f>
        <v/>
      </c>
      <c r="Q731" s="60">
        <f>IF(P731,500,0)</f>
        <v/>
      </c>
      <c r="R731" s="60">
        <f>G731+Q731</f>
        <v/>
      </c>
      <c r="S731" s="61" t="n"/>
    </row>
    <row r="732" ht="15" customHeight="1" s="39">
      <c r="A732" s="54" t="inlineStr">
        <is>
          <t>STU0731</t>
        </is>
      </c>
      <c r="B732" s="55">
        <f>VLOOKUP(A732,Marks!$A$2:$B$1001,2,FALSE())</f>
        <v/>
      </c>
      <c r="C732" s="54">
        <f>VLOOKUP(A732,Marks!$A$2:$C$1001,3,FALSE())</f>
        <v/>
      </c>
      <c r="D732" s="54">
        <f>VLOOKUP(A732,Marks!$A$2:$D$1001,4,FALSE())</f>
        <v/>
      </c>
      <c r="E732" s="60" t="n">
        <v>22500</v>
      </c>
      <c r="F732" s="60" t="n">
        <v>11200</v>
      </c>
      <c r="G732" s="60">
        <f>E732-F732</f>
        <v/>
      </c>
      <c r="H732" s="59" t="n">
        <v>0.15</v>
      </c>
      <c r="I732" s="54">
        <f>H732&gt;=0.2</f>
        <v/>
      </c>
      <c r="J732" s="54" t="inlineStr">
        <is>
          <t>Credit Card</t>
        </is>
      </c>
      <c r="K732" s="57" t="n">
        <v>46200</v>
      </c>
      <c r="L732" s="58" t="n">
        <v>0.59375</v>
      </c>
      <c r="M732" s="57" t="n">
        <v>46218</v>
      </c>
      <c r="N732" s="54">
        <f>IF(AND(G732&gt;0,TODAY()&gt;M732),TODAY()-M732,0)</f>
        <v/>
      </c>
      <c r="O732" s="54">
        <f>IF(G732&lt;=0,"Paid",IF(N732&gt;0,"Overdue",IF(F732&gt;0,"Partial","Pending")))</f>
        <v/>
      </c>
      <c r="P732" s="54">
        <f>N732&gt;0</f>
        <v/>
      </c>
      <c r="Q732" s="60">
        <f>IF(P732,500,0)</f>
        <v/>
      </c>
      <c r="R732" s="60">
        <f>G732+Q732</f>
        <v/>
      </c>
      <c r="S732" s="61" t="n">
        <v>46253.69791666666</v>
      </c>
    </row>
    <row r="733" ht="15" customHeight="1" s="39">
      <c r="A733" s="54" t="inlineStr">
        <is>
          <t>STU0732</t>
        </is>
      </c>
      <c r="B733" s="55">
        <f>VLOOKUP(A733,Marks!$A$2:$B$1001,2,FALSE())</f>
        <v/>
      </c>
      <c r="C733" s="54">
        <f>VLOOKUP(A733,Marks!$A$2:$C$1001,3,FALSE())</f>
        <v/>
      </c>
      <c r="D733" s="54">
        <f>VLOOKUP(A733,Marks!$A$2:$D$1001,4,FALSE())</f>
        <v/>
      </c>
      <c r="E733" s="60" t="n">
        <v>27000</v>
      </c>
      <c r="F733" s="60" t="n">
        <v>20200</v>
      </c>
      <c r="G733" s="60">
        <f>E733-F733</f>
        <v/>
      </c>
      <c r="H733" s="59" t="n">
        <v>0.05</v>
      </c>
      <c r="I733" s="54">
        <f>H733&gt;=0.2</f>
        <v/>
      </c>
      <c r="J733" s="54" t="inlineStr">
        <is>
          <t>Credit Card</t>
        </is>
      </c>
      <c r="K733" s="57" t="n">
        <v>46204</v>
      </c>
      <c r="L733" s="58" t="n">
        <v>0.5</v>
      </c>
      <c r="M733" s="57" t="n">
        <v>46310</v>
      </c>
      <c r="N733" s="54">
        <f>IF(AND(G733&gt;0,TODAY()&gt;M733),TODAY()-M733,0)</f>
        <v/>
      </c>
      <c r="O733" s="54">
        <f>IF(G733&lt;=0,"Paid",IF(N733&gt;0,"Overdue",IF(F733&gt;0,"Partial","Pending")))</f>
        <v/>
      </c>
      <c r="P733" s="54">
        <f>N733&gt;0</f>
        <v/>
      </c>
      <c r="Q733" s="60">
        <f>IF(P733,500,0)</f>
        <v/>
      </c>
      <c r="R733" s="60">
        <f>G733+Q733</f>
        <v/>
      </c>
      <c r="S733" s="61" t="n">
        <v>46260.5</v>
      </c>
    </row>
    <row r="734" ht="15" customHeight="1" s="39">
      <c r="A734" s="54" t="inlineStr">
        <is>
          <t>STU0733</t>
        </is>
      </c>
      <c r="B734" s="55">
        <f>VLOOKUP(A734,Marks!$A$2:$B$1001,2,FALSE())</f>
        <v/>
      </c>
      <c r="C734" s="54">
        <f>VLOOKUP(A734,Marks!$A$2:$C$1001,3,FALSE())</f>
        <v/>
      </c>
      <c r="D734" s="54">
        <f>VLOOKUP(A734,Marks!$A$2:$D$1001,4,FALSE())</f>
        <v/>
      </c>
      <c r="E734" s="60" t="n">
        <v>36500</v>
      </c>
      <c r="F734" s="60" t="n">
        <v>18200</v>
      </c>
      <c r="G734" s="60">
        <f>E734-F734</f>
        <v/>
      </c>
      <c r="H734" s="59" t="n">
        <v>0</v>
      </c>
      <c r="I734" s="54">
        <f>H734&gt;=0.2</f>
        <v/>
      </c>
      <c r="J734" s="54" t="inlineStr">
        <is>
          <t>UPI</t>
        </is>
      </c>
      <c r="K734" s="57" t="n">
        <v>46243</v>
      </c>
      <c r="L734" s="58" t="n">
        <v>0.375</v>
      </c>
      <c r="M734" s="57" t="n">
        <v>46402</v>
      </c>
      <c r="N734" s="54">
        <f>IF(AND(G734&gt;0,TODAY()&gt;M734),TODAY()-M734,0)</f>
        <v/>
      </c>
      <c r="O734" s="54">
        <f>IF(G734&lt;=0,"Paid",IF(N734&gt;0,"Overdue",IF(F734&gt;0,"Partial","Pending")))</f>
        <v/>
      </c>
      <c r="P734" s="54">
        <f>N734&gt;0</f>
        <v/>
      </c>
      <c r="Q734" s="60">
        <f>IF(P734,500,0)</f>
        <v/>
      </c>
      <c r="R734" s="60">
        <f>G734+Q734</f>
        <v/>
      </c>
      <c r="S734" s="61" t="n">
        <v>46255.63541666666</v>
      </c>
    </row>
    <row r="735" ht="15" customHeight="1" s="39">
      <c r="A735" s="54" t="inlineStr">
        <is>
          <t>STU0734</t>
        </is>
      </c>
      <c r="B735" s="55">
        <f>VLOOKUP(A735,Marks!$A$2:$B$1001,2,FALSE())</f>
        <v/>
      </c>
      <c r="C735" s="54">
        <f>VLOOKUP(A735,Marks!$A$2:$C$1001,3,FALSE())</f>
        <v/>
      </c>
      <c r="D735" s="54">
        <f>VLOOKUP(A735,Marks!$A$2:$D$1001,4,FALSE())</f>
        <v/>
      </c>
      <c r="E735" s="60" t="n">
        <v>27000</v>
      </c>
      <c r="F735" s="60" t="n">
        <v>0</v>
      </c>
      <c r="G735" s="60">
        <f>E735-F735</f>
        <v/>
      </c>
      <c r="H735" s="59" t="n">
        <v>0.1</v>
      </c>
      <c r="I735" s="54">
        <f>H735&gt;=0.2</f>
        <v/>
      </c>
      <c r="J735" s="54" t="inlineStr">
        <is>
          <t>Online Transfer</t>
        </is>
      </c>
      <c r="K735" s="57" t="n"/>
      <c r="L735" s="58" t="n"/>
      <c r="M735" s="57" t="n">
        <v>46310</v>
      </c>
      <c r="N735" s="54">
        <f>IF(AND(G735&gt;0,TODAY()&gt;M735),TODAY()-M735,0)</f>
        <v/>
      </c>
      <c r="O735" s="54">
        <f>IF(G735&lt;=0,"Paid",IF(N735&gt;0,"Overdue",IF(F735&gt;0,"Partial","Pending")))</f>
        <v/>
      </c>
      <c r="P735" s="54">
        <f>N735&gt;0</f>
        <v/>
      </c>
      <c r="Q735" s="60">
        <f>IF(P735,500,0)</f>
        <v/>
      </c>
      <c r="R735" s="60">
        <f>G735+Q735</f>
        <v/>
      </c>
      <c r="S735" s="61" t="n">
        <v>46238.59375</v>
      </c>
    </row>
    <row r="736" ht="15" customHeight="1" s="39">
      <c r="A736" s="54" t="inlineStr">
        <is>
          <t>STU0735</t>
        </is>
      </c>
      <c r="B736" s="55">
        <f>VLOOKUP(A736,Marks!$A$2:$B$1001,2,FALSE())</f>
        <v/>
      </c>
      <c r="C736" s="54">
        <f>VLOOKUP(A736,Marks!$A$2:$C$1001,3,FALSE())</f>
        <v/>
      </c>
      <c r="D736" s="54">
        <f>VLOOKUP(A736,Marks!$A$2:$D$1001,4,FALSE())</f>
        <v/>
      </c>
      <c r="E736" s="60" t="n">
        <v>39500</v>
      </c>
      <c r="F736" s="60" t="n">
        <v>39500</v>
      </c>
      <c r="G736" s="60">
        <f>E736-F736</f>
        <v/>
      </c>
      <c r="H736" s="59" t="n">
        <v>0</v>
      </c>
      <c r="I736" s="54">
        <f>H736&gt;=0.2</f>
        <v/>
      </c>
      <c r="J736" s="54" t="inlineStr">
        <is>
          <t>Cheque</t>
        </is>
      </c>
      <c r="K736" s="57" t="n">
        <v>46122</v>
      </c>
      <c r="L736" s="58" t="n">
        <v>0.5625</v>
      </c>
      <c r="M736" s="57" t="n">
        <v>46402</v>
      </c>
      <c r="N736" s="54">
        <f>IF(AND(G736&gt;0,TODAY()&gt;M736),TODAY()-M736,0)</f>
        <v/>
      </c>
      <c r="O736" s="54">
        <f>IF(G736&lt;=0,"Paid",IF(N736&gt;0,"Overdue",IF(F736&gt;0,"Partial","Pending")))</f>
        <v/>
      </c>
      <c r="P736" s="54">
        <f>N736&gt;0</f>
        <v/>
      </c>
      <c r="Q736" s="60">
        <f>IF(P736,500,0)</f>
        <v/>
      </c>
      <c r="R736" s="60">
        <f>G736+Q736</f>
        <v/>
      </c>
      <c r="S736" s="61" t="n"/>
    </row>
    <row r="737" ht="15" customHeight="1" s="39">
      <c r="A737" s="54" t="inlineStr">
        <is>
          <t>STU0736</t>
        </is>
      </c>
      <c r="B737" s="55">
        <f>VLOOKUP(A737,Marks!$A$2:$B$1001,2,FALSE())</f>
        <v/>
      </c>
      <c r="C737" s="54">
        <f>VLOOKUP(A737,Marks!$A$2:$C$1001,3,FALSE())</f>
        <v/>
      </c>
      <c r="D737" s="54">
        <f>VLOOKUP(A737,Marks!$A$2:$D$1001,4,FALSE())</f>
        <v/>
      </c>
      <c r="E737" s="60" t="n">
        <v>23500</v>
      </c>
      <c r="F737" s="60" t="n">
        <v>23500</v>
      </c>
      <c r="G737" s="60">
        <f>E737-F737</f>
        <v/>
      </c>
      <c r="H737" s="59" t="n">
        <v>0</v>
      </c>
      <c r="I737" s="54">
        <f>H737&gt;=0.2</f>
        <v/>
      </c>
      <c r="J737" s="54" t="inlineStr">
        <is>
          <t>Cheque</t>
        </is>
      </c>
      <c r="K737" s="57" t="n">
        <v>46172</v>
      </c>
      <c r="L737" s="58" t="n">
        <v>0.4895833333333333</v>
      </c>
      <c r="M737" s="57" t="n">
        <v>46310</v>
      </c>
      <c r="N737" s="54">
        <f>IF(AND(G737&gt;0,TODAY()&gt;M737),TODAY()-M737,0)</f>
        <v/>
      </c>
      <c r="O737" s="54">
        <f>IF(G737&lt;=0,"Paid",IF(N737&gt;0,"Overdue",IF(F737&gt;0,"Partial","Pending")))</f>
        <v/>
      </c>
      <c r="P737" s="54">
        <f>N737&gt;0</f>
        <v/>
      </c>
      <c r="Q737" s="60">
        <f>IF(P737,500,0)</f>
        <v/>
      </c>
      <c r="R737" s="60">
        <f>G737+Q737</f>
        <v/>
      </c>
      <c r="S737" s="61" t="n"/>
    </row>
    <row r="738" ht="15" customHeight="1" s="39">
      <c r="A738" s="54" t="inlineStr">
        <is>
          <t>STU0737</t>
        </is>
      </c>
      <c r="B738" s="55">
        <f>VLOOKUP(A738,Marks!$A$2:$B$1001,2,FALSE())</f>
        <v/>
      </c>
      <c r="C738" s="54">
        <f>VLOOKUP(A738,Marks!$A$2:$C$1001,3,FALSE())</f>
        <v/>
      </c>
      <c r="D738" s="54">
        <f>VLOOKUP(A738,Marks!$A$2:$D$1001,4,FALSE())</f>
        <v/>
      </c>
      <c r="E738" s="60" t="n">
        <v>27500</v>
      </c>
      <c r="F738" s="60" t="n">
        <v>6900</v>
      </c>
      <c r="G738" s="60">
        <f>E738-F738</f>
        <v/>
      </c>
      <c r="H738" s="59" t="n">
        <v>0.05</v>
      </c>
      <c r="I738" s="54">
        <f>H738&gt;=0.2</f>
        <v/>
      </c>
      <c r="J738" s="54" t="inlineStr">
        <is>
          <t>Online Transfer</t>
        </is>
      </c>
      <c r="K738" s="57" t="n">
        <v>46233</v>
      </c>
      <c r="L738" s="58" t="n">
        <v>0.5416666666666666</v>
      </c>
      <c r="M738" s="57" t="n">
        <v>46218</v>
      </c>
      <c r="N738" s="54">
        <f>IF(AND(G738&gt;0,TODAY()&gt;M738),TODAY()-M738,0)</f>
        <v/>
      </c>
      <c r="O738" s="54">
        <f>IF(G738&lt;=0,"Paid",IF(N738&gt;0,"Overdue",IF(F738&gt;0,"Partial","Pending")))</f>
        <v/>
      </c>
      <c r="P738" s="54">
        <f>N738&gt;0</f>
        <v/>
      </c>
      <c r="Q738" s="60">
        <f>IF(P738,500,0)</f>
        <v/>
      </c>
      <c r="R738" s="60">
        <f>G738+Q738</f>
        <v/>
      </c>
      <c r="S738" s="61" t="n">
        <v>46252.39583333334</v>
      </c>
    </row>
    <row r="739" ht="15" customHeight="1" s="39">
      <c r="A739" s="54" t="inlineStr">
        <is>
          <t>STU0738</t>
        </is>
      </c>
      <c r="B739" s="55">
        <f>VLOOKUP(A739,Marks!$A$2:$B$1001,2,FALSE())</f>
        <v/>
      </c>
      <c r="C739" s="54">
        <f>VLOOKUP(A739,Marks!$A$2:$C$1001,3,FALSE())</f>
        <v/>
      </c>
      <c r="D739" s="54">
        <f>VLOOKUP(A739,Marks!$A$2:$D$1001,4,FALSE())</f>
        <v/>
      </c>
      <c r="E739" s="60" t="n">
        <v>22500</v>
      </c>
      <c r="F739" s="60" t="n">
        <v>22500</v>
      </c>
      <c r="G739" s="60">
        <f>E739-F739</f>
        <v/>
      </c>
      <c r="H739" s="59" t="n">
        <v>0.2</v>
      </c>
      <c r="I739" s="54">
        <f>H739&gt;=0.2</f>
        <v/>
      </c>
      <c r="J739" s="54" t="inlineStr">
        <is>
          <t>Online Transfer</t>
        </is>
      </c>
      <c r="K739" s="57" t="n">
        <v>46166</v>
      </c>
      <c r="L739" s="58" t="n">
        <v>0.5416666666666666</v>
      </c>
      <c r="M739" s="57" t="n">
        <v>46310</v>
      </c>
      <c r="N739" s="54">
        <f>IF(AND(G739&gt;0,TODAY()&gt;M739),TODAY()-M739,0)</f>
        <v/>
      </c>
      <c r="O739" s="54">
        <f>IF(G739&lt;=0,"Paid",IF(N739&gt;0,"Overdue",IF(F739&gt;0,"Partial","Pending")))</f>
        <v/>
      </c>
      <c r="P739" s="54">
        <f>N739&gt;0</f>
        <v/>
      </c>
      <c r="Q739" s="60">
        <f>IF(P739,500,0)</f>
        <v/>
      </c>
      <c r="R739" s="60">
        <f>G739+Q739</f>
        <v/>
      </c>
      <c r="S739" s="61" t="n"/>
    </row>
    <row r="740" ht="15" customHeight="1" s="39">
      <c r="A740" s="54" t="inlineStr">
        <is>
          <t>STU0739</t>
        </is>
      </c>
      <c r="B740" s="55">
        <f>VLOOKUP(A740,Marks!$A$2:$B$1001,2,FALSE())</f>
        <v/>
      </c>
      <c r="C740" s="54">
        <f>VLOOKUP(A740,Marks!$A$2:$C$1001,3,FALSE())</f>
        <v/>
      </c>
      <c r="D740" s="54">
        <f>VLOOKUP(A740,Marks!$A$2:$D$1001,4,FALSE())</f>
        <v/>
      </c>
      <c r="E740" s="60" t="n">
        <v>36000</v>
      </c>
      <c r="F740" s="60" t="n">
        <v>36000</v>
      </c>
      <c r="G740" s="60">
        <f>E740-F740</f>
        <v/>
      </c>
      <c r="H740" s="59" t="n">
        <v>0</v>
      </c>
      <c r="I740" s="54">
        <f>H740&gt;=0.2</f>
        <v/>
      </c>
      <c r="J740" s="54" t="inlineStr">
        <is>
          <t>Cash</t>
        </is>
      </c>
      <c r="K740" s="57" t="n">
        <v>46225</v>
      </c>
      <c r="L740" s="58" t="n">
        <v>0.375</v>
      </c>
      <c r="M740" s="57" t="n">
        <v>46310</v>
      </c>
      <c r="N740" s="54">
        <f>IF(AND(G740&gt;0,TODAY()&gt;M740),TODAY()-M740,0)</f>
        <v/>
      </c>
      <c r="O740" s="54">
        <f>IF(G740&lt;=0,"Paid",IF(N740&gt;0,"Overdue",IF(F740&gt;0,"Partial","Pending")))</f>
        <v/>
      </c>
      <c r="P740" s="54">
        <f>N740&gt;0</f>
        <v/>
      </c>
      <c r="Q740" s="60">
        <f>IF(P740,500,0)</f>
        <v/>
      </c>
      <c r="R740" s="60">
        <f>G740+Q740</f>
        <v/>
      </c>
      <c r="S740" s="61" t="n"/>
    </row>
    <row r="741" ht="15" customHeight="1" s="39">
      <c r="A741" s="54" t="inlineStr">
        <is>
          <t>STU0740</t>
        </is>
      </c>
      <c r="B741" s="55">
        <f>VLOOKUP(A741,Marks!$A$2:$B$1001,2,FALSE())</f>
        <v/>
      </c>
      <c r="C741" s="54">
        <f>VLOOKUP(A741,Marks!$A$2:$C$1001,3,FALSE())</f>
        <v/>
      </c>
      <c r="D741" s="54">
        <f>VLOOKUP(A741,Marks!$A$2:$D$1001,4,FALSE())</f>
        <v/>
      </c>
      <c r="E741" s="60" t="n">
        <v>16000</v>
      </c>
      <c r="F741" s="60" t="n">
        <v>16000</v>
      </c>
      <c r="G741" s="60">
        <f>E741-F741</f>
        <v/>
      </c>
      <c r="H741" s="59" t="n">
        <v>0.15</v>
      </c>
      <c r="I741" s="54">
        <f>H741&gt;=0.2</f>
        <v/>
      </c>
      <c r="J741" s="54" t="inlineStr">
        <is>
          <t>Cash</t>
        </is>
      </c>
      <c r="K741" s="57" t="n">
        <v>46195</v>
      </c>
      <c r="L741" s="58" t="n">
        <v>0.3541666666666667</v>
      </c>
      <c r="M741" s="57" t="n">
        <v>46310</v>
      </c>
      <c r="N741" s="54">
        <f>IF(AND(G741&gt;0,TODAY()&gt;M741),TODAY()-M741,0)</f>
        <v/>
      </c>
      <c r="O741" s="54">
        <f>IF(G741&lt;=0,"Paid",IF(N741&gt;0,"Overdue",IF(F741&gt;0,"Partial","Pending")))</f>
        <v/>
      </c>
      <c r="P741" s="54">
        <f>N741&gt;0</f>
        <v/>
      </c>
      <c r="Q741" s="60">
        <f>IF(P741,500,0)</f>
        <v/>
      </c>
      <c r="R741" s="60">
        <f>G741+Q741</f>
        <v/>
      </c>
      <c r="S741" s="61" t="n"/>
    </row>
    <row r="742" ht="15" customHeight="1" s="39">
      <c r="A742" s="54" t="inlineStr">
        <is>
          <t>STU0741</t>
        </is>
      </c>
      <c r="B742" s="55">
        <f>VLOOKUP(A742,Marks!$A$2:$B$1001,2,FALSE())</f>
        <v/>
      </c>
      <c r="C742" s="54">
        <f>VLOOKUP(A742,Marks!$A$2:$C$1001,3,FALSE())</f>
        <v/>
      </c>
      <c r="D742" s="54">
        <f>VLOOKUP(A742,Marks!$A$2:$D$1001,4,FALSE())</f>
        <v/>
      </c>
      <c r="E742" s="60" t="n">
        <v>18000</v>
      </c>
      <c r="F742" s="60" t="n">
        <v>18000</v>
      </c>
      <c r="G742" s="60">
        <f>E742-F742</f>
        <v/>
      </c>
      <c r="H742" s="59" t="n">
        <v>0.1</v>
      </c>
      <c r="I742" s="54">
        <f>H742&gt;=0.2</f>
        <v/>
      </c>
      <c r="J742" s="54" t="inlineStr">
        <is>
          <t>Credit Card</t>
        </is>
      </c>
      <c r="K742" s="57" t="n">
        <v>46218</v>
      </c>
      <c r="L742" s="58" t="n">
        <v>0.4791666666666667</v>
      </c>
      <c r="M742" s="57" t="n">
        <v>46127</v>
      </c>
      <c r="N742" s="54">
        <f>IF(AND(G742&gt;0,TODAY()&gt;M742),TODAY()-M742,0)</f>
        <v/>
      </c>
      <c r="O742" s="54">
        <f>IF(G742&lt;=0,"Paid",IF(N742&gt;0,"Overdue",IF(F742&gt;0,"Partial","Pending")))</f>
        <v/>
      </c>
      <c r="P742" s="54">
        <f>N742&gt;0</f>
        <v/>
      </c>
      <c r="Q742" s="60">
        <f>IF(P742,500,0)</f>
        <v/>
      </c>
      <c r="R742" s="60">
        <f>G742+Q742</f>
        <v/>
      </c>
      <c r="S742" s="61" t="n"/>
    </row>
    <row r="743" ht="15" customHeight="1" s="39">
      <c r="A743" s="54" t="inlineStr">
        <is>
          <t>STU0742</t>
        </is>
      </c>
      <c r="B743" s="55">
        <f>VLOOKUP(A743,Marks!$A$2:$B$1001,2,FALSE())</f>
        <v/>
      </c>
      <c r="C743" s="54">
        <f>VLOOKUP(A743,Marks!$A$2:$C$1001,3,FALSE())</f>
        <v/>
      </c>
      <c r="D743" s="54">
        <f>VLOOKUP(A743,Marks!$A$2:$D$1001,4,FALSE())</f>
        <v/>
      </c>
      <c r="E743" s="60" t="n">
        <v>38000</v>
      </c>
      <c r="F743" s="60" t="n">
        <v>19000</v>
      </c>
      <c r="G743" s="60">
        <f>E743-F743</f>
        <v/>
      </c>
      <c r="H743" s="59" t="n">
        <v>0.2</v>
      </c>
      <c r="I743" s="54">
        <f>H743&gt;=0.2</f>
        <v/>
      </c>
      <c r="J743" s="54" t="inlineStr">
        <is>
          <t>Cheque</t>
        </is>
      </c>
      <c r="K743" s="57" t="n">
        <v>46162</v>
      </c>
      <c r="L743" s="58" t="n">
        <v>0.59375</v>
      </c>
      <c r="M743" s="57" t="n">
        <v>46127</v>
      </c>
      <c r="N743" s="54">
        <f>IF(AND(G743&gt;0,TODAY()&gt;M743),TODAY()-M743,0)</f>
        <v/>
      </c>
      <c r="O743" s="54">
        <f>IF(G743&lt;=0,"Paid",IF(N743&gt;0,"Overdue",IF(F743&gt;0,"Partial","Pending")))</f>
        <v/>
      </c>
      <c r="P743" s="54">
        <f>N743&gt;0</f>
        <v/>
      </c>
      <c r="Q743" s="60">
        <f>IF(P743,500,0)</f>
        <v/>
      </c>
      <c r="R743" s="60">
        <f>G743+Q743</f>
        <v/>
      </c>
      <c r="S743" s="61" t="n">
        <v>46259.53125</v>
      </c>
    </row>
    <row r="744" ht="15" customHeight="1" s="39">
      <c r="A744" s="54" t="inlineStr">
        <is>
          <t>STU0743</t>
        </is>
      </c>
      <c r="B744" s="55">
        <f>VLOOKUP(A744,Marks!$A$2:$B$1001,2,FALSE())</f>
        <v/>
      </c>
      <c r="C744" s="54">
        <f>VLOOKUP(A744,Marks!$A$2:$C$1001,3,FALSE())</f>
        <v/>
      </c>
      <c r="D744" s="54">
        <f>VLOOKUP(A744,Marks!$A$2:$D$1001,4,FALSE())</f>
        <v/>
      </c>
      <c r="E744" s="60" t="n">
        <v>36500</v>
      </c>
      <c r="F744" s="60" t="n">
        <v>27400</v>
      </c>
      <c r="G744" s="60">
        <f>E744-F744</f>
        <v/>
      </c>
      <c r="H744" s="59" t="n">
        <v>0.2</v>
      </c>
      <c r="I744" s="54">
        <f>H744&gt;=0.2</f>
        <v/>
      </c>
      <c r="J744" s="54" t="inlineStr">
        <is>
          <t>Cheque</t>
        </is>
      </c>
      <c r="K744" s="57" t="n">
        <v>46147</v>
      </c>
      <c r="L744" s="58" t="n">
        <v>0.59375</v>
      </c>
      <c r="M744" s="57" t="n">
        <v>46402</v>
      </c>
      <c r="N744" s="54">
        <f>IF(AND(G744&gt;0,TODAY()&gt;M744),TODAY()-M744,0)</f>
        <v/>
      </c>
      <c r="O744" s="54">
        <f>IF(G744&lt;=0,"Paid",IF(N744&gt;0,"Overdue",IF(F744&gt;0,"Partial","Pending")))</f>
        <v/>
      </c>
      <c r="P744" s="54">
        <f>N744&gt;0</f>
        <v/>
      </c>
      <c r="Q744" s="60">
        <f>IF(P744,500,0)</f>
        <v/>
      </c>
      <c r="R744" s="60">
        <f>G744+Q744</f>
        <v/>
      </c>
      <c r="S744" s="61" t="n">
        <v>46255.46875</v>
      </c>
    </row>
    <row r="745" ht="15" customHeight="1" s="39">
      <c r="A745" s="54" t="inlineStr">
        <is>
          <t>STU0744</t>
        </is>
      </c>
      <c r="B745" s="55">
        <f>VLOOKUP(A745,Marks!$A$2:$B$1001,2,FALSE())</f>
        <v/>
      </c>
      <c r="C745" s="54">
        <f>VLOOKUP(A745,Marks!$A$2:$C$1001,3,FALSE())</f>
        <v/>
      </c>
      <c r="D745" s="54">
        <f>VLOOKUP(A745,Marks!$A$2:$D$1001,4,FALSE())</f>
        <v/>
      </c>
      <c r="E745" s="60" t="n">
        <v>38500</v>
      </c>
      <c r="F745" s="60" t="n">
        <v>38500</v>
      </c>
      <c r="G745" s="60">
        <f>E745-F745</f>
        <v/>
      </c>
      <c r="H745" s="59" t="n">
        <v>0.25</v>
      </c>
      <c r="I745" s="54">
        <f>H745&gt;=0.2</f>
        <v/>
      </c>
      <c r="J745" s="54" t="inlineStr">
        <is>
          <t>Online Transfer</t>
        </is>
      </c>
      <c r="K745" s="57" t="n">
        <v>46180</v>
      </c>
      <c r="L745" s="58" t="n">
        <v>0.4166666666666667</v>
      </c>
      <c r="M745" s="57" t="n">
        <v>46127</v>
      </c>
      <c r="N745" s="54">
        <f>IF(AND(G745&gt;0,TODAY()&gt;M745),TODAY()-M745,0)</f>
        <v/>
      </c>
      <c r="O745" s="54">
        <f>IF(G745&lt;=0,"Paid",IF(N745&gt;0,"Overdue",IF(F745&gt;0,"Partial","Pending")))</f>
        <v/>
      </c>
      <c r="P745" s="54">
        <f>N745&gt;0</f>
        <v/>
      </c>
      <c r="Q745" s="60">
        <f>IF(P745,500,0)</f>
        <v/>
      </c>
      <c r="R745" s="60">
        <f>G745+Q745</f>
        <v/>
      </c>
      <c r="S745" s="61" t="n"/>
    </row>
    <row r="746" ht="15" customHeight="1" s="39">
      <c r="A746" s="54" t="inlineStr">
        <is>
          <t>STU0745</t>
        </is>
      </c>
      <c r="B746" s="55">
        <f>VLOOKUP(A746,Marks!$A$2:$B$1001,2,FALSE())</f>
        <v/>
      </c>
      <c r="C746" s="54">
        <f>VLOOKUP(A746,Marks!$A$2:$C$1001,3,FALSE())</f>
        <v/>
      </c>
      <c r="D746" s="54">
        <f>VLOOKUP(A746,Marks!$A$2:$D$1001,4,FALSE())</f>
        <v/>
      </c>
      <c r="E746" s="60" t="n">
        <v>23000</v>
      </c>
      <c r="F746" s="60" t="n">
        <v>5800</v>
      </c>
      <c r="G746" s="60">
        <f>E746-F746</f>
        <v/>
      </c>
      <c r="H746" s="59" t="n">
        <v>0.15</v>
      </c>
      <c r="I746" s="54">
        <f>H746&gt;=0.2</f>
        <v/>
      </c>
      <c r="J746" s="54" t="inlineStr">
        <is>
          <t>Debit Card</t>
        </is>
      </c>
      <c r="K746" s="57" t="n">
        <v>46206</v>
      </c>
      <c r="L746" s="58" t="n">
        <v>0.4791666666666667</v>
      </c>
      <c r="M746" s="57" t="n">
        <v>46402</v>
      </c>
      <c r="N746" s="54">
        <f>IF(AND(G746&gt;0,TODAY()&gt;M746),TODAY()-M746,0)</f>
        <v/>
      </c>
      <c r="O746" s="54">
        <f>IF(G746&lt;=0,"Paid",IF(N746&gt;0,"Overdue",IF(F746&gt;0,"Partial","Pending")))</f>
        <v/>
      </c>
      <c r="P746" s="54">
        <f>N746&gt;0</f>
        <v/>
      </c>
      <c r="Q746" s="60">
        <f>IF(P746,500,0)</f>
        <v/>
      </c>
      <c r="R746" s="60">
        <f>G746+Q746</f>
        <v/>
      </c>
      <c r="S746" s="61" t="n">
        <v>46261.58333333334</v>
      </c>
    </row>
    <row r="747" ht="15" customHeight="1" s="39">
      <c r="A747" s="54" t="inlineStr">
        <is>
          <t>STU0746</t>
        </is>
      </c>
      <c r="B747" s="55">
        <f>VLOOKUP(A747,Marks!$A$2:$B$1001,2,FALSE())</f>
        <v/>
      </c>
      <c r="C747" s="54">
        <f>VLOOKUP(A747,Marks!$A$2:$C$1001,3,FALSE())</f>
        <v/>
      </c>
      <c r="D747" s="54">
        <f>VLOOKUP(A747,Marks!$A$2:$D$1001,4,FALSE())</f>
        <v/>
      </c>
      <c r="E747" s="60" t="n">
        <v>15000</v>
      </c>
      <c r="F747" s="60" t="n">
        <v>15000</v>
      </c>
      <c r="G747" s="60">
        <f>E747-F747</f>
        <v/>
      </c>
      <c r="H747" s="59" t="n">
        <v>0.05</v>
      </c>
      <c r="I747" s="54">
        <f>H747&gt;=0.2</f>
        <v/>
      </c>
      <c r="J747" s="54" t="inlineStr">
        <is>
          <t>Debit Card</t>
        </is>
      </c>
      <c r="K747" s="57" t="n">
        <v>46183</v>
      </c>
      <c r="L747" s="58" t="n">
        <v>0.6145833333333334</v>
      </c>
      <c r="M747" s="57" t="n">
        <v>46402</v>
      </c>
      <c r="N747" s="54">
        <f>IF(AND(G747&gt;0,TODAY()&gt;M747),TODAY()-M747,0)</f>
        <v/>
      </c>
      <c r="O747" s="54">
        <f>IF(G747&lt;=0,"Paid",IF(N747&gt;0,"Overdue",IF(F747&gt;0,"Partial","Pending")))</f>
        <v/>
      </c>
      <c r="P747" s="54">
        <f>N747&gt;0</f>
        <v/>
      </c>
      <c r="Q747" s="60">
        <f>IF(P747,500,0)</f>
        <v/>
      </c>
      <c r="R747" s="60">
        <f>G747+Q747</f>
        <v/>
      </c>
      <c r="S747" s="61" t="n"/>
    </row>
    <row r="748" ht="15" customHeight="1" s="39">
      <c r="A748" s="54" t="inlineStr">
        <is>
          <t>STU0747</t>
        </is>
      </c>
      <c r="B748" s="55">
        <f>VLOOKUP(A748,Marks!$A$2:$B$1001,2,FALSE())</f>
        <v/>
      </c>
      <c r="C748" s="54">
        <f>VLOOKUP(A748,Marks!$A$2:$C$1001,3,FALSE())</f>
        <v/>
      </c>
      <c r="D748" s="54">
        <f>VLOOKUP(A748,Marks!$A$2:$D$1001,4,FALSE())</f>
        <v/>
      </c>
      <c r="E748" s="60" t="n">
        <v>24500</v>
      </c>
      <c r="F748" s="60" t="n">
        <v>0</v>
      </c>
      <c r="G748" s="60">
        <f>E748-F748</f>
        <v/>
      </c>
      <c r="H748" s="59" t="n">
        <v>0</v>
      </c>
      <c r="I748" s="54">
        <f>H748&gt;=0.2</f>
        <v/>
      </c>
      <c r="J748" s="54" t="inlineStr">
        <is>
          <t>Credit Card</t>
        </is>
      </c>
      <c r="K748" s="57" t="n"/>
      <c r="L748" s="58" t="n"/>
      <c r="M748" s="57" t="n">
        <v>46218</v>
      </c>
      <c r="N748" s="54">
        <f>IF(AND(G748&gt;0,TODAY()&gt;M748),TODAY()-M748,0)</f>
        <v/>
      </c>
      <c r="O748" s="54">
        <f>IF(G748&lt;=0,"Paid",IF(N748&gt;0,"Overdue",IF(F748&gt;0,"Partial","Pending")))</f>
        <v/>
      </c>
      <c r="P748" s="54">
        <f>N748&gt;0</f>
        <v/>
      </c>
      <c r="Q748" s="60">
        <f>IF(P748,500,0)</f>
        <v/>
      </c>
      <c r="R748" s="60">
        <f>G748+Q748</f>
        <v/>
      </c>
      <c r="S748" s="61" t="n">
        <v>46250.55208333334</v>
      </c>
    </row>
    <row r="749" ht="15" customHeight="1" s="39">
      <c r="A749" s="54" t="inlineStr">
        <is>
          <t>STU0748</t>
        </is>
      </c>
      <c r="B749" s="55">
        <f>VLOOKUP(A749,Marks!$A$2:$B$1001,2,FALSE())</f>
        <v/>
      </c>
      <c r="C749" s="54">
        <f>VLOOKUP(A749,Marks!$A$2:$C$1001,3,FALSE())</f>
        <v/>
      </c>
      <c r="D749" s="54">
        <f>VLOOKUP(A749,Marks!$A$2:$D$1001,4,FALSE())</f>
        <v/>
      </c>
      <c r="E749" s="60" t="n">
        <v>28500</v>
      </c>
      <c r="F749" s="60" t="n">
        <v>14200</v>
      </c>
      <c r="G749" s="60">
        <f>E749-F749</f>
        <v/>
      </c>
      <c r="H749" s="59" t="n">
        <v>0.1</v>
      </c>
      <c r="I749" s="54">
        <f>H749&gt;=0.2</f>
        <v/>
      </c>
      <c r="J749" s="54" t="inlineStr">
        <is>
          <t>Cheque</t>
        </is>
      </c>
      <c r="K749" s="57" t="n">
        <v>46161</v>
      </c>
      <c r="L749" s="58" t="n">
        <v>0.5625</v>
      </c>
      <c r="M749" s="57" t="n">
        <v>46127</v>
      </c>
      <c r="N749" s="54">
        <f>IF(AND(G749&gt;0,TODAY()&gt;M749),TODAY()-M749,0)</f>
        <v/>
      </c>
      <c r="O749" s="54">
        <f>IF(G749&lt;=0,"Paid",IF(N749&gt;0,"Overdue",IF(F749&gt;0,"Partial","Pending")))</f>
        <v/>
      </c>
      <c r="P749" s="54">
        <f>N749&gt;0</f>
        <v/>
      </c>
      <c r="Q749" s="60">
        <f>IF(P749,500,0)</f>
        <v/>
      </c>
      <c r="R749" s="60">
        <f>G749+Q749</f>
        <v/>
      </c>
      <c r="S749" s="61" t="n">
        <v>46244.375</v>
      </c>
    </row>
    <row r="750" ht="15" customHeight="1" s="39">
      <c r="A750" s="54" t="inlineStr">
        <is>
          <t>STU0749</t>
        </is>
      </c>
      <c r="B750" s="55">
        <f>VLOOKUP(A750,Marks!$A$2:$B$1001,2,FALSE())</f>
        <v/>
      </c>
      <c r="C750" s="54">
        <f>VLOOKUP(A750,Marks!$A$2:$C$1001,3,FALSE())</f>
        <v/>
      </c>
      <c r="D750" s="54">
        <f>VLOOKUP(A750,Marks!$A$2:$D$1001,4,FALSE())</f>
        <v/>
      </c>
      <c r="E750" s="60" t="n">
        <v>26000</v>
      </c>
      <c r="F750" s="60" t="n">
        <v>13000</v>
      </c>
      <c r="G750" s="60">
        <f>E750-F750</f>
        <v/>
      </c>
      <c r="H750" s="59" t="n">
        <v>0.15</v>
      </c>
      <c r="I750" s="54">
        <f>H750&gt;=0.2</f>
        <v/>
      </c>
      <c r="J750" s="54" t="inlineStr">
        <is>
          <t>Cheque</t>
        </is>
      </c>
      <c r="K750" s="57" t="n">
        <v>46220</v>
      </c>
      <c r="L750" s="58" t="n">
        <v>0.5416666666666666</v>
      </c>
      <c r="M750" s="57" t="n">
        <v>46310</v>
      </c>
      <c r="N750" s="54">
        <f>IF(AND(G750&gt;0,TODAY()&gt;M750),TODAY()-M750,0)</f>
        <v/>
      </c>
      <c r="O750" s="54">
        <f>IF(G750&lt;=0,"Paid",IF(N750&gt;0,"Overdue",IF(F750&gt;0,"Partial","Pending")))</f>
        <v/>
      </c>
      <c r="P750" s="54">
        <f>N750&gt;0</f>
        <v/>
      </c>
      <c r="Q750" s="60">
        <f>IF(P750,500,0)</f>
        <v/>
      </c>
      <c r="R750" s="60">
        <f>G750+Q750</f>
        <v/>
      </c>
      <c r="S750" s="61" t="n">
        <v>46241.6875</v>
      </c>
    </row>
    <row r="751" ht="15" customHeight="1" s="39">
      <c r="A751" s="54" t="inlineStr">
        <is>
          <t>STU0750</t>
        </is>
      </c>
      <c r="B751" s="55">
        <f>VLOOKUP(A751,Marks!$A$2:$B$1001,2,FALSE())</f>
        <v/>
      </c>
      <c r="C751" s="54">
        <f>VLOOKUP(A751,Marks!$A$2:$C$1001,3,FALSE())</f>
        <v/>
      </c>
      <c r="D751" s="54">
        <f>VLOOKUP(A751,Marks!$A$2:$D$1001,4,FALSE())</f>
        <v/>
      </c>
      <c r="E751" s="60" t="n">
        <v>19500</v>
      </c>
      <c r="F751" s="60" t="n">
        <v>0</v>
      </c>
      <c r="G751" s="60">
        <f>E751-F751</f>
        <v/>
      </c>
      <c r="H751" s="59" t="n">
        <v>0</v>
      </c>
      <c r="I751" s="54">
        <f>H751&gt;=0.2</f>
        <v/>
      </c>
      <c r="J751" s="54" t="inlineStr">
        <is>
          <t>Debit Card</t>
        </is>
      </c>
      <c r="K751" s="57" t="n"/>
      <c r="L751" s="58" t="n"/>
      <c r="M751" s="57" t="n">
        <v>46127</v>
      </c>
      <c r="N751" s="54">
        <f>IF(AND(G751&gt;0,TODAY()&gt;M751),TODAY()-M751,0)</f>
        <v/>
      </c>
      <c r="O751" s="54">
        <f>IF(G751&lt;=0,"Paid",IF(N751&gt;0,"Overdue",IF(F751&gt;0,"Partial","Pending")))</f>
        <v/>
      </c>
      <c r="P751" s="54">
        <f>N751&gt;0</f>
        <v/>
      </c>
      <c r="Q751" s="60">
        <f>IF(P751,500,0)</f>
        <v/>
      </c>
      <c r="R751" s="60">
        <f>G751+Q751</f>
        <v/>
      </c>
      <c r="S751" s="61" t="n">
        <v>46249.75</v>
      </c>
    </row>
    <row r="752" ht="15" customHeight="1" s="39">
      <c r="A752" s="54" t="inlineStr">
        <is>
          <t>STU0751</t>
        </is>
      </c>
      <c r="B752" s="55">
        <f>VLOOKUP(A752,Marks!$A$2:$B$1001,2,FALSE())</f>
        <v/>
      </c>
      <c r="C752" s="54">
        <f>VLOOKUP(A752,Marks!$A$2:$C$1001,3,FALSE())</f>
        <v/>
      </c>
      <c r="D752" s="54">
        <f>VLOOKUP(A752,Marks!$A$2:$D$1001,4,FALSE())</f>
        <v/>
      </c>
      <c r="E752" s="60" t="n">
        <v>18500</v>
      </c>
      <c r="F752" s="60" t="n">
        <v>0</v>
      </c>
      <c r="G752" s="60">
        <f>E752-F752</f>
        <v/>
      </c>
      <c r="H752" s="59" t="n">
        <v>0.05</v>
      </c>
      <c r="I752" s="54">
        <f>H752&gt;=0.2</f>
        <v/>
      </c>
      <c r="J752" s="54" t="inlineStr">
        <is>
          <t>Cheque</t>
        </is>
      </c>
      <c r="K752" s="57" t="n"/>
      <c r="L752" s="58" t="n"/>
      <c r="M752" s="57" t="n">
        <v>46127</v>
      </c>
      <c r="N752" s="54">
        <f>IF(AND(G752&gt;0,TODAY()&gt;M752),TODAY()-M752,0)</f>
        <v/>
      </c>
      <c r="O752" s="54">
        <f>IF(G752&lt;=0,"Paid",IF(N752&gt;0,"Overdue",IF(F752&gt;0,"Partial","Pending")))</f>
        <v/>
      </c>
      <c r="P752" s="54">
        <f>N752&gt;0</f>
        <v/>
      </c>
      <c r="Q752" s="60">
        <f>IF(P752,500,0)</f>
        <v/>
      </c>
      <c r="R752" s="60">
        <f>G752+Q752</f>
        <v/>
      </c>
      <c r="S752" s="61" t="n">
        <v>46240.69791666666</v>
      </c>
    </row>
    <row r="753" ht="15" customHeight="1" s="39">
      <c r="A753" s="54" t="inlineStr">
        <is>
          <t>STU0752</t>
        </is>
      </c>
      <c r="B753" s="55">
        <f>VLOOKUP(A753,Marks!$A$2:$B$1001,2,FALSE())</f>
        <v/>
      </c>
      <c r="C753" s="54">
        <f>VLOOKUP(A753,Marks!$A$2:$C$1001,3,FALSE())</f>
        <v/>
      </c>
      <c r="D753" s="54">
        <f>VLOOKUP(A753,Marks!$A$2:$D$1001,4,FALSE())</f>
        <v/>
      </c>
      <c r="E753" s="60" t="n">
        <v>19500</v>
      </c>
      <c r="F753" s="60" t="n">
        <v>19500</v>
      </c>
      <c r="G753" s="60">
        <f>E753-F753</f>
        <v/>
      </c>
      <c r="H753" s="59" t="n">
        <v>0</v>
      </c>
      <c r="I753" s="54">
        <f>H753&gt;=0.2</f>
        <v/>
      </c>
      <c r="J753" s="54" t="inlineStr">
        <is>
          <t>Credit Card</t>
        </is>
      </c>
      <c r="K753" s="57" t="n">
        <v>46149</v>
      </c>
      <c r="L753" s="58" t="n">
        <v>0.6041666666666666</v>
      </c>
      <c r="M753" s="57" t="n">
        <v>46127</v>
      </c>
      <c r="N753" s="54">
        <f>IF(AND(G753&gt;0,TODAY()&gt;M753),TODAY()-M753,0)</f>
        <v/>
      </c>
      <c r="O753" s="54">
        <f>IF(G753&lt;=0,"Paid",IF(N753&gt;0,"Overdue",IF(F753&gt;0,"Partial","Pending")))</f>
        <v/>
      </c>
      <c r="P753" s="54">
        <f>N753&gt;0</f>
        <v/>
      </c>
      <c r="Q753" s="60">
        <f>IF(P753,500,0)</f>
        <v/>
      </c>
      <c r="R753" s="60">
        <f>G753+Q753</f>
        <v/>
      </c>
      <c r="S753" s="61" t="n"/>
    </row>
    <row r="754" ht="15" customHeight="1" s="39">
      <c r="A754" s="54" t="inlineStr">
        <is>
          <t>STU0753</t>
        </is>
      </c>
      <c r="B754" s="55">
        <f>VLOOKUP(A754,Marks!$A$2:$B$1001,2,FALSE())</f>
        <v/>
      </c>
      <c r="C754" s="54">
        <f>VLOOKUP(A754,Marks!$A$2:$C$1001,3,FALSE())</f>
        <v/>
      </c>
      <c r="D754" s="54">
        <f>VLOOKUP(A754,Marks!$A$2:$D$1001,4,FALSE())</f>
        <v/>
      </c>
      <c r="E754" s="60" t="n">
        <v>41000</v>
      </c>
      <c r="F754" s="60" t="n">
        <v>41000</v>
      </c>
      <c r="G754" s="60">
        <f>E754-F754</f>
        <v/>
      </c>
      <c r="H754" s="59" t="n">
        <v>0</v>
      </c>
      <c r="I754" s="54">
        <f>H754&gt;=0.2</f>
        <v/>
      </c>
      <c r="J754" s="54" t="inlineStr">
        <is>
          <t>Debit Card</t>
        </is>
      </c>
      <c r="K754" s="57" t="n">
        <v>46204</v>
      </c>
      <c r="L754" s="58" t="n">
        <v>0.59375</v>
      </c>
      <c r="M754" s="57" t="n">
        <v>46402</v>
      </c>
      <c r="N754" s="54">
        <f>IF(AND(G754&gt;0,TODAY()&gt;M754),TODAY()-M754,0)</f>
        <v/>
      </c>
      <c r="O754" s="54">
        <f>IF(G754&lt;=0,"Paid",IF(N754&gt;0,"Overdue",IF(F754&gt;0,"Partial","Pending")))</f>
        <v/>
      </c>
      <c r="P754" s="54">
        <f>N754&gt;0</f>
        <v/>
      </c>
      <c r="Q754" s="60">
        <f>IF(P754,500,0)</f>
        <v/>
      </c>
      <c r="R754" s="60">
        <f>G754+Q754</f>
        <v/>
      </c>
      <c r="S754" s="61" t="n"/>
    </row>
    <row r="755" ht="15" customHeight="1" s="39">
      <c r="A755" s="54" t="inlineStr">
        <is>
          <t>STU0754</t>
        </is>
      </c>
      <c r="B755" s="55">
        <f>VLOOKUP(A755,Marks!$A$2:$B$1001,2,FALSE())</f>
        <v/>
      </c>
      <c r="C755" s="54">
        <f>VLOOKUP(A755,Marks!$A$2:$C$1001,3,FALSE())</f>
        <v/>
      </c>
      <c r="D755" s="54">
        <f>VLOOKUP(A755,Marks!$A$2:$D$1001,4,FALSE())</f>
        <v/>
      </c>
      <c r="E755" s="60" t="n">
        <v>39000</v>
      </c>
      <c r="F755" s="60" t="n">
        <v>39000</v>
      </c>
      <c r="G755" s="60">
        <f>E755-F755</f>
        <v/>
      </c>
      <c r="H755" s="59" t="n">
        <v>0</v>
      </c>
      <c r="I755" s="54">
        <f>H755&gt;=0.2</f>
        <v/>
      </c>
      <c r="J755" s="54" t="inlineStr">
        <is>
          <t>Online Transfer</t>
        </is>
      </c>
      <c r="K755" s="57" t="n">
        <v>46255</v>
      </c>
      <c r="L755" s="58" t="n">
        <v>0.625</v>
      </c>
      <c r="M755" s="57" t="n">
        <v>46218</v>
      </c>
      <c r="N755" s="54">
        <f>IF(AND(G755&gt;0,TODAY()&gt;M755),TODAY()-M755,0)</f>
        <v/>
      </c>
      <c r="O755" s="54">
        <f>IF(G755&lt;=0,"Paid",IF(N755&gt;0,"Overdue",IF(F755&gt;0,"Partial","Pending")))</f>
        <v/>
      </c>
      <c r="P755" s="54">
        <f>N755&gt;0</f>
        <v/>
      </c>
      <c r="Q755" s="60">
        <f>IF(P755,500,0)</f>
        <v/>
      </c>
      <c r="R755" s="60">
        <f>G755+Q755</f>
        <v/>
      </c>
      <c r="S755" s="61" t="n"/>
    </row>
    <row r="756" ht="15" customHeight="1" s="39">
      <c r="A756" s="54" t="inlineStr">
        <is>
          <t>STU0755</t>
        </is>
      </c>
      <c r="B756" s="55">
        <f>VLOOKUP(A756,Marks!$A$2:$B$1001,2,FALSE())</f>
        <v/>
      </c>
      <c r="C756" s="54">
        <f>VLOOKUP(A756,Marks!$A$2:$C$1001,3,FALSE())</f>
        <v/>
      </c>
      <c r="D756" s="54">
        <f>VLOOKUP(A756,Marks!$A$2:$D$1001,4,FALSE())</f>
        <v/>
      </c>
      <c r="E756" s="60" t="n">
        <v>41000</v>
      </c>
      <c r="F756" s="60" t="n">
        <v>41000</v>
      </c>
      <c r="G756" s="60">
        <f>E756-F756</f>
        <v/>
      </c>
      <c r="H756" s="59" t="n">
        <v>0.15</v>
      </c>
      <c r="I756" s="54">
        <f>H756&gt;=0.2</f>
        <v/>
      </c>
      <c r="J756" s="54" t="inlineStr">
        <is>
          <t>Cash</t>
        </is>
      </c>
      <c r="K756" s="57" t="n">
        <v>46178</v>
      </c>
      <c r="L756" s="58" t="n">
        <v>0.3958333333333333</v>
      </c>
      <c r="M756" s="57" t="n">
        <v>46127</v>
      </c>
      <c r="N756" s="54">
        <f>IF(AND(G756&gt;0,TODAY()&gt;M756),TODAY()-M756,0)</f>
        <v/>
      </c>
      <c r="O756" s="54">
        <f>IF(G756&lt;=0,"Paid",IF(N756&gt;0,"Overdue",IF(F756&gt;0,"Partial","Pending")))</f>
        <v/>
      </c>
      <c r="P756" s="54">
        <f>N756&gt;0</f>
        <v/>
      </c>
      <c r="Q756" s="60">
        <f>IF(P756,500,0)</f>
        <v/>
      </c>
      <c r="R756" s="60">
        <f>G756+Q756</f>
        <v/>
      </c>
      <c r="S756" s="61" t="n"/>
    </row>
    <row r="757" ht="15" customHeight="1" s="39">
      <c r="A757" s="54" t="inlineStr">
        <is>
          <t>STU0756</t>
        </is>
      </c>
      <c r="B757" s="55">
        <f>VLOOKUP(A757,Marks!$A$2:$B$1001,2,FALSE())</f>
        <v/>
      </c>
      <c r="C757" s="54">
        <f>VLOOKUP(A757,Marks!$A$2:$C$1001,3,FALSE())</f>
        <v/>
      </c>
      <c r="D757" s="54">
        <f>VLOOKUP(A757,Marks!$A$2:$D$1001,4,FALSE())</f>
        <v/>
      </c>
      <c r="E757" s="60" t="n">
        <v>34000</v>
      </c>
      <c r="F757" s="60" t="n">
        <v>34000</v>
      </c>
      <c r="G757" s="60">
        <f>E757-F757</f>
        <v/>
      </c>
      <c r="H757" s="59" t="n">
        <v>0.2</v>
      </c>
      <c r="I757" s="54">
        <f>H757&gt;=0.2</f>
        <v/>
      </c>
      <c r="J757" s="54" t="inlineStr">
        <is>
          <t>Cash</t>
        </is>
      </c>
      <c r="K757" s="57" t="n">
        <v>46236</v>
      </c>
      <c r="L757" s="58" t="n">
        <v>0.7291666666666666</v>
      </c>
      <c r="M757" s="57" t="n">
        <v>46310</v>
      </c>
      <c r="N757" s="54">
        <f>IF(AND(G757&gt;0,TODAY()&gt;M757),TODAY()-M757,0)</f>
        <v/>
      </c>
      <c r="O757" s="54">
        <f>IF(G757&lt;=0,"Paid",IF(N757&gt;0,"Overdue",IF(F757&gt;0,"Partial","Pending")))</f>
        <v/>
      </c>
      <c r="P757" s="54">
        <f>N757&gt;0</f>
        <v/>
      </c>
      <c r="Q757" s="60">
        <f>IF(P757,500,0)</f>
        <v/>
      </c>
      <c r="R757" s="60">
        <f>G757+Q757</f>
        <v/>
      </c>
      <c r="S757" s="61" t="n"/>
    </row>
    <row r="758" ht="15" customHeight="1" s="39">
      <c r="A758" s="54" t="inlineStr">
        <is>
          <t>STU0757</t>
        </is>
      </c>
      <c r="B758" s="55">
        <f>VLOOKUP(A758,Marks!$A$2:$B$1001,2,FALSE())</f>
        <v/>
      </c>
      <c r="C758" s="54">
        <f>VLOOKUP(A758,Marks!$A$2:$C$1001,3,FALSE())</f>
        <v/>
      </c>
      <c r="D758" s="54">
        <f>VLOOKUP(A758,Marks!$A$2:$D$1001,4,FALSE())</f>
        <v/>
      </c>
      <c r="E758" s="60" t="n">
        <v>33000</v>
      </c>
      <c r="F758" s="60" t="n">
        <v>33000</v>
      </c>
      <c r="G758" s="60">
        <f>E758-F758</f>
        <v/>
      </c>
      <c r="H758" s="59" t="n">
        <v>0.15</v>
      </c>
      <c r="I758" s="54">
        <f>H758&gt;=0.2</f>
        <v/>
      </c>
      <c r="J758" s="54" t="inlineStr">
        <is>
          <t>Debit Card</t>
        </is>
      </c>
      <c r="K758" s="57" t="n">
        <v>46145</v>
      </c>
      <c r="L758" s="58" t="n">
        <v>0.6145833333333334</v>
      </c>
      <c r="M758" s="57" t="n">
        <v>46218</v>
      </c>
      <c r="N758" s="54">
        <f>IF(AND(G758&gt;0,TODAY()&gt;M758),TODAY()-M758,0)</f>
        <v/>
      </c>
      <c r="O758" s="54">
        <f>IF(G758&lt;=0,"Paid",IF(N758&gt;0,"Overdue",IF(F758&gt;0,"Partial","Pending")))</f>
        <v/>
      </c>
      <c r="P758" s="54">
        <f>N758&gt;0</f>
        <v/>
      </c>
      <c r="Q758" s="60">
        <f>IF(P758,500,0)</f>
        <v/>
      </c>
      <c r="R758" s="60">
        <f>G758+Q758</f>
        <v/>
      </c>
      <c r="S758" s="61" t="n"/>
    </row>
    <row r="759" ht="15" customHeight="1" s="39">
      <c r="A759" s="54" t="inlineStr">
        <is>
          <t>STU0758</t>
        </is>
      </c>
      <c r="B759" s="55">
        <f>VLOOKUP(A759,Marks!$A$2:$B$1001,2,FALSE())</f>
        <v/>
      </c>
      <c r="C759" s="54">
        <f>VLOOKUP(A759,Marks!$A$2:$C$1001,3,FALSE())</f>
        <v/>
      </c>
      <c r="D759" s="54">
        <f>VLOOKUP(A759,Marks!$A$2:$D$1001,4,FALSE())</f>
        <v/>
      </c>
      <c r="E759" s="60" t="n">
        <v>21500</v>
      </c>
      <c r="F759" s="60" t="n">
        <v>21500</v>
      </c>
      <c r="G759" s="60">
        <f>E759-F759</f>
        <v/>
      </c>
      <c r="H759" s="59" t="n">
        <v>0.15</v>
      </c>
      <c r="I759" s="54">
        <f>H759&gt;=0.2</f>
        <v/>
      </c>
      <c r="J759" s="54" t="inlineStr">
        <is>
          <t>UPI</t>
        </is>
      </c>
      <c r="K759" s="57" t="n">
        <v>46221</v>
      </c>
      <c r="L759" s="58" t="n">
        <v>0.65625</v>
      </c>
      <c r="M759" s="57" t="n">
        <v>46310</v>
      </c>
      <c r="N759" s="54">
        <f>IF(AND(G759&gt;0,TODAY()&gt;M759),TODAY()-M759,0)</f>
        <v/>
      </c>
      <c r="O759" s="54">
        <f>IF(G759&lt;=0,"Paid",IF(N759&gt;0,"Overdue",IF(F759&gt;0,"Partial","Pending")))</f>
        <v/>
      </c>
      <c r="P759" s="54">
        <f>N759&gt;0</f>
        <v/>
      </c>
      <c r="Q759" s="60">
        <f>IF(P759,500,0)</f>
        <v/>
      </c>
      <c r="R759" s="60">
        <f>G759+Q759</f>
        <v/>
      </c>
      <c r="S759" s="61" t="n"/>
    </row>
    <row r="760" ht="15" customHeight="1" s="39">
      <c r="A760" s="54" t="inlineStr">
        <is>
          <t>STU0759</t>
        </is>
      </c>
      <c r="B760" s="55">
        <f>VLOOKUP(A760,Marks!$A$2:$B$1001,2,FALSE())</f>
        <v/>
      </c>
      <c r="C760" s="54">
        <f>VLOOKUP(A760,Marks!$A$2:$C$1001,3,FALSE())</f>
        <v/>
      </c>
      <c r="D760" s="54">
        <f>VLOOKUP(A760,Marks!$A$2:$D$1001,4,FALSE())</f>
        <v/>
      </c>
      <c r="E760" s="60" t="n">
        <v>39500</v>
      </c>
      <c r="F760" s="60" t="n">
        <v>39500</v>
      </c>
      <c r="G760" s="60">
        <f>E760-F760</f>
        <v/>
      </c>
      <c r="H760" s="59" t="n">
        <v>0.25</v>
      </c>
      <c r="I760" s="54">
        <f>H760&gt;=0.2</f>
        <v/>
      </c>
      <c r="J760" s="54" t="inlineStr">
        <is>
          <t>Online Transfer</t>
        </is>
      </c>
      <c r="K760" s="57" t="n">
        <v>46129</v>
      </c>
      <c r="L760" s="58" t="n">
        <v>0.53125</v>
      </c>
      <c r="M760" s="57" t="n">
        <v>46127</v>
      </c>
      <c r="N760" s="54">
        <f>IF(AND(G760&gt;0,TODAY()&gt;M760),TODAY()-M760,0)</f>
        <v/>
      </c>
      <c r="O760" s="54">
        <f>IF(G760&lt;=0,"Paid",IF(N760&gt;0,"Overdue",IF(F760&gt;0,"Partial","Pending")))</f>
        <v/>
      </c>
      <c r="P760" s="54">
        <f>N760&gt;0</f>
        <v/>
      </c>
      <c r="Q760" s="60">
        <f>IF(P760,500,0)</f>
        <v/>
      </c>
      <c r="R760" s="60">
        <f>G760+Q760</f>
        <v/>
      </c>
      <c r="S760" s="61" t="n"/>
    </row>
    <row r="761" ht="15" customHeight="1" s="39">
      <c r="A761" s="54" t="inlineStr">
        <is>
          <t>STU0760</t>
        </is>
      </c>
      <c r="B761" s="55">
        <f>VLOOKUP(A761,Marks!$A$2:$B$1001,2,FALSE())</f>
        <v/>
      </c>
      <c r="C761" s="54">
        <f>VLOOKUP(A761,Marks!$A$2:$C$1001,3,FALSE())</f>
        <v/>
      </c>
      <c r="D761" s="54">
        <f>VLOOKUP(A761,Marks!$A$2:$D$1001,4,FALSE())</f>
        <v/>
      </c>
      <c r="E761" s="60" t="n">
        <v>30500</v>
      </c>
      <c r="F761" s="60" t="n">
        <v>30500</v>
      </c>
      <c r="G761" s="60">
        <f>E761-F761</f>
        <v/>
      </c>
      <c r="H761" s="59" t="n">
        <v>0</v>
      </c>
      <c r="I761" s="54">
        <f>H761&gt;=0.2</f>
        <v/>
      </c>
      <c r="J761" s="54" t="inlineStr">
        <is>
          <t>Cash</t>
        </is>
      </c>
      <c r="K761" s="57" t="n">
        <v>46214</v>
      </c>
      <c r="L761" s="58" t="n">
        <v>0.4583333333333333</v>
      </c>
      <c r="M761" s="57" t="n">
        <v>46127</v>
      </c>
      <c r="N761" s="54">
        <f>IF(AND(G761&gt;0,TODAY()&gt;M761),TODAY()-M761,0)</f>
        <v/>
      </c>
      <c r="O761" s="54">
        <f>IF(G761&lt;=0,"Paid",IF(N761&gt;0,"Overdue",IF(F761&gt;0,"Partial","Pending")))</f>
        <v/>
      </c>
      <c r="P761" s="54">
        <f>N761&gt;0</f>
        <v/>
      </c>
      <c r="Q761" s="60">
        <f>IF(P761,500,0)</f>
        <v/>
      </c>
      <c r="R761" s="60">
        <f>G761+Q761</f>
        <v/>
      </c>
      <c r="S761" s="61" t="n"/>
    </row>
    <row r="762" ht="15" customHeight="1" s="39">
      <c r="A762" s="54" t="inlineStr">
        <is>
          <t>STU0761</t>
        </is>
      </c>
      <c r="B762" s="55">
        <f>VLOOKUP(A762,Marks!$A$2:$B$1001,2,FALSE())</f>
        <v/>
      </c>
      <c r="C762" s="54">
        <f>VLOOKUP(A762,Marks!$A$2:$C$1001,3,FALSE())</f>
        <v/>
      </c>
      <c r="D762" s="54">
        <f>VLOOKUP(A762,Marks!$A$2:$D$1001,4,FALSE())</f>
        <v/>
      </c>
      <c r="E762" s="60" t="n">
        <v>39000</v>
      </c>
      <c r="F762" s="60" t="n">
        <v>19500</v>
      </c>
      <c r="G762" s="60">
        <f>E762-F762</f>
        <v/>
      </c>
      <c r="H762" s="59" t="n">
        <v>0</v>
      </c>
      <c r="I762" s="54">
        <f>H762&gt;=0.2</f>
        <v/>
      </c>
      <c r="J762" s="54" t="inlineStr">
        <is>
          <t>Cash</t>
        </is>
      </c>
      <c r="K762" s="57" t="n">
        <v>46169</v>
      </c>
      <c r="L762" s="58" t="n">
        <v>0.6354166666666666</v>
      </c>
      <c r="M762" s="57" t="n">
        <v>46310</v>
      </c>
      <c r="N762" s="54">
        <f>IF(AND(G762&gt;0,TODAY()&gt;M762),TODAY()-M762,0)</f>
        <v/>
      </c>
      <c r="O762" s="54">
        <f>IF(G762&lt;=0,"Paid",IF(N762&gt;0,"Overdue",IF(F762&gt;0,"Partial","Pending")))</f>
        <v/>
      </c>
      <c r="P762" s="54">
        <f>N762&gt;0</f>
        <v/>
      </c>
      <c r="Q762" s="60">
        <f>IF(P762,500,0)</f>
        <v/>
      </c>
      <c r="R762" s="60">
        <f>G762+Q762</f>
        <v/>
      </c>
      <c r="S762" s="61" t="n">
        <v>46243.41666666666</v>
      </c>
    </row>
    <row r="763" ht="15" customHeight="1" s="39">
      <c r="A763" s="54" t="inlineStr">
        <is>
          <t>STU0762</t>
        </is>
      </c>
      <c r="B763" s="55">
        <f>VLOOKUP(A763,Marks!$A$2:$B$1001,2,FALSE())</f>
        <v/>
      </c>
      <c r="C763" s="54">
        <f>VLOOKUP(A763,Marks!$A$2:$C$1001,3,FALSE())</f>
        <v/>
      </c>
      <c r="D763" s="54">
        <f>VLOOKUP(A763,Marks!$A$2:$D$1001,4,FALSE())</f>
        <v/>
      </c>
      <c r="E763" s="60" t="n">
        <v>29000</v>
      </c>
      <c r="F763" s="60" t="n">
        <v>29000</v>
      </c>
      <c r="G763" s="60">
        <f>E763-F763</f>
        <v/>
      </c>
      <c r="H763" s="59" t="n">
        <v>0.15</v>
      </c>
      <c r="I763" s="54">
        <f>H763&gt;=0.2</f>
        <v/>
      </c>
      <c r="J763" s="54" t="inlineStr">
        <is>
          <t>UPI</t>
        </is>
      </c>
      <c r="K763" s="57" t="n">
        <v>46152</v>
      </c>
      <c r="L763" s="58" t="n">
        <v>0.6875</v>
      </c>
      <c r="M763" s="57" t="n">
        <v>46402</v>
      </c>
      <c r="N763" s="54">
        <f>IF(AND(G763&gt;0,TODAY()&gt;M763),TODAY()-M763,0)</f>
        <v/>
      </c>
      <c r="O763" s="54">
        <f>IF(G763&lt;=0,"Paid",IF(N763&gt;0,"Overdue",IF(F763&gt;0,"Partial","Pending")))</f>
        <v/>
      </c>
      <c r="P763" s="54">
        <f>N763&gt;0</f>
        <v/>
      </c>
      <c r="Q763" s="60">
        <f>IF(P763,500,0)</f>
        <v/>
      </c>
      <c r="R763" s="60">
        <f>G763+Q763</f>
        <v/>
      </c>
      <c r="S763" s="61" t="n"/>
    </row>
    <row r="764" ht="15" customHeight="1" s="39">
      <c r="A764" s="54" t="inlineStr">
        <is>
          <t>STU0763</t>
        </is>
      </c>
      <c r="B764" s="55">
        <f>VLOOKUP(A764,Marks!$A$2:$B$1001,2,FALSE())</f>
        <v/>
      </c>
      <c r="C764" s="54">
        <f>VLOOKUP(A764,Marks!$A$2:$C$1001,3,FALSE())</f>
        <v/>
      </c>
      <c r="D764" s="54">
        <f>VLOOKUP(A764,Marks!$A$2:$D$1001,4,FALSE())</f>
        <v/>
      </c>
      <c r="E764" s="60" t="n">
        <v>15500</v>
      </c>
      <c r="F764" s="60" t="n">
        <v>0</v>
      </c>
      <c r="G764" s="60">
        <f>E764-F764</f>
        <v/>
      </c>
      <c r="H764" s="59" t="n">
        <v>0.25</v>
      </c>
      <c r="I764" s="54">
        <f>H764&gt;=0.2</f>
        <v/>
      </c>
      <c r="J764" s="54" t="inlineStr">
        <is>
          <t>Credit Card</t>
        </is>
      </c>
      <c r="K764" s="57" t="n"/>
      <c r="L764" s="58" t="n"/>
      <c r="M764" s="57" t="n">
        <v>46127</v>
      </c>
      <c r="N764" s="54">
        <f>IF(AND(G764&gt;0,TODAY()&gt;M764),TODAY()-M764,0)</f>
        <v/>
      </c>
      <c r="O764" s="54">
        <f>IF(G764&lt;=0,"Paid",IF(N764&gt;0,"Overdue",IF(F764&gt;0,"Partial","Pending")))</f>
        <v/>
      </c>
      <c r="P764" s="54">
        <f>N764&gt;0</f>
        <v/>
      </c>
      <c r="Q764" s="60">
        <f>IF(P764,500,0)</f>
        <v/>
      </c>
      <c r="R764" s="60">
        <f>G764+Q764</f>
        <v/>
      </c>
      <c r="S764" s="61" t="n">
        <v>46255.73958333334</v>
      </c>
    </row>
    <row r="765" ht="15" customHeight="1" s="39">
      <c r="A765" s="54" t="inlineStr">
        <is>
          <t>STU0764</t>
        </is>
      </c>
      <c r="B765" s="55">
        <f>VLOOKUP(A765,Marks!$A$2:$B$1001,2,FALSE())</f>
        <v/>
      </c>
      <c r="C765" s="54">
        <f>VLOOKUP(A765,Marks!$A$2:$C$1001,3,FALSE())</f>
        <v/>
      </c>
      <c r="D765" s="54">
        <f>VLOOKUP(A765,Marks!$A$2:$D$1001,4,FALSE())</f>
        <v/>
      </c>
      <c r="E765" s="60" t="n">
        <v>38500</v>
      </c>
      <c r="F765" s="60" t="n">
        <v>19200</v>
      </c>
      <c r="G765" s="60">
        <f>E765-F765</f>
        <v/>
      </c>
      <c r="H765" s="59" t="n">
        <v>0.2</v>
      </c>
      <c r="I765" s="54">
        <f>H765&gt;=0.2</f>
        <v/>
      </c>
      <c r="J765" s="54" t="inlineStr">
        <is>
          <t>Online Transfer</t>
        </is>
      </c>
      <c r="K765" s="57" t="n">
        <v>46236</v>
      </c>
      <c r="L765" s="58" t="n">
        <v>0.3541666666666667</v>
      </c>
      <c r="M765" s="57" t="n">
        <v>46127</v>
      </c>
      <c r="N765" s="54">
        <f>IF(AND(G765&gt;0,TODAY()&gt;M765),TODAY()-M765,0)</f>
        <v/>
      </c>
      <c r="O765" s="54">
        <f>IF(G765&lt;=0,"Paid",IF(N765&gt;0,"Overdue",IF(F765&gt;0,"Partial","Pending")))</f>
        <v/>
      </c>
      <c r="P765" s="54">
        <f>N765&gt;0</f>
        <v/>
      </c>
      <c r="Q765" s="60">
        <f>IF(P765,500,0)</f>
        <v/>
      </c>
      <c r="R765" s="60">
        <f>G765+Q765</f>
        <v/>
      </c>
      <c r="S765" s="61" t="n">
        <v>46244.66666666666</v>
      </c>
    </row>
    <row r="766" ht="15" customHeight="1" s="39">
      <c r="A766" s="54" t="inlineStr">
        <is>
          <t>STU0765</t>
        </is>
      </c>
      <c r="B766" s="55">
        <f>VLOOKUP(A766,Marks!$A$2:$B$1001,2,FALSE())</f>
        <v/>
      </c>
      <c r="C766" s="54">
        <f>VLOOKUP(A766,Marks!$A$2:$C$1001,3,FALSE())</f>
        <v/>
      </c>
      <c r="D766" s="54">
        <f>VLOOKUP(A766,Marks!$A$2:$D$1001,4,FALSE())</f>
        <v/>
      </c>
      <c r="E766" s="60" t="n">
        <v>41500</v>
      </c>
      <c r="F766" s="60" t="n">
        <v>31100</v>
      </c>
      <c r="G766" s="60">
        <f>E766-F766</f>
        <v/>
      </c>
      <c r="H766" s="59" t="n">
        <v>0</v>
      </c>
      <c r="I766" s="54">
        <f>H766&gt;=0.2</f>
        <v/>
      </c>
      <c r="J766" s="54" t="inlineStr">
        <is>
          <t>Cash</t>
        </is>
      </c>
      <c r="K766" s="57" t="n">
        <v>46141</v>
      </c>
      <c r="L766" s="58" t="n">
        <v>0.3958333333333333</v>
      </c>
      <c r="M766" s="57" t="n">
        <v>46127</v>
      </c>
      <c r="N766" s="54">
        <f>IF(AND(G766&gt;0,TODAY()&gt;M766),TODAY()-M766,0)</f>
        <v/>
      </c>
      <c r="O766" s="54">
        <f>IF(G766&lt;=0,"Paid",IF(N766&gt;0,"Overdue",IF(F766&gt;0,"Partial","Pending")))</f>
        <v/>
      </c>
      <c r="P766" s="54">
        <f>N766&gt;0</f>
        <v/>
      </c>
      <c r="Q766" s="60">
        <f>IF(P766,500,0)</f>
        <v/>
      </c>
      <c r="R766" s="60">
        <f>G766+Q766</f>
        <v/>
      </c>
      <c r="S766" s="61" t="n">
        <v>46263.72916666666</v>
      </c>
    </row>
    <row r="767" ht="15" customHeight="1" s="39">
      <c r="A767" s="54" t="inlineStr">
        <is>
          <t>STU0766</t>
        </is>
      </c>
      <c r="B767" s="55">
        <f>VLOOKUP(A767,Marks!$A$2:$B$1001,2,FALSE())</f>
        <v/>
      </c>
      <c r="C767" s="54">
        <f>VLOOKUP(A767,Marks!$A$2:$C$1001,3,FALSE())</f>
        <v/>
      </c>
      <c r="D767" s="54">
        <f>VLOOKUP(A767,Marks!$A$2:$D$1001,4,FALSE())</f>
        <v/>
      </c>
      <c r="E767" s="60" t="n">
        <v>27500</v>
      </c>
      <c r="F767" s="60" t="n">
        <v>6900</v>
      </c>
      <c r="G767" s="60">
        <f>E767-F767</f>
        <v/>
      </c>
      <c r="H767" s="59" t="n">
        <v>0.05</v>
      </c>
      <c r="I767" s="54">
        <f>H767&gt;=0.2</f>
        <v/>
      </c>
      <c r="J767" s="54" t="inlineStr">
        <is>
          <t>Cheque</t>
        </is>
      </c>
      <c r="K767" s="57" t="n">
        <v>46208</v>
      </c>
      <c r="L767" s="58" t="n">
        <v>0.5416666666666666</v>
      </c>
      <c r="M767" s="57" t="n">
        <v>46310</v>
      </c>
      <c r="N767" s="54">
        <f>IF(AND(G767&gt;0,TODAY()&gt;M767),TODAY()-M767,0)</f>
        <v/>
      </c>
      <c r="O767" s="54">
        <f>IF(G767&lt;=0,"Paid",IF(N767&gt;0,"Overdue",IF(F767&gt;0,"Partial","Pending")))</f>
        <v/>
      </c>
      <c r="P767" s="54">
        <f>N767&gt;0</f>
        <v/>
      </c>
      <c r="Q767" s="60">
        <f>IF(P767,500,0)</f>
        <v/>
      </c>
      <c r="R767" s="60">
        <f>G767+Q767</f>
        <v/>
      </c>
      <c r="S767" s="61" t="n">
        <v>46258.59375</v>
      </c>
    </row>
    <row r="768" ht="15" customHeight="1" s="39">
      <c r="A768" s="54" t="inlineStr">
        <is>
          <t>STU0767</t>
        </is>
      </c>
      <c r="B768" s="55">
        <f>VLOOKUP(A768,Marks!$A$2:$B$1001,2,FALSE())</f>
        <v/>
      </c>
      <c r="C768" s="54">
        <f>VLOOKUP(A768,Marks!$A$2:$C$1001,3,FALSE())</f>
        <v/>
      </c>
      <c r="D768" s="54">
        <f>VLOOKUP(A768,Marks!$A$2:$D$1001,4,FALSE())</f>
        <v/>
      </c>
      <c r="E768" s="60" t="n">
        <v>24500</v>
      </c>
      <c r="F768" s="60" t="n">
        <v>24500</v>
      </c>
      <c r="G768" s="60">
        <f>E768-F768</f>
        <v/>
      </c>
      <c r="H768" s="59" t="n">
        <v>0.25</v>
      </c>
      <c r="I768" s="54">
        <f>H768&gt;=0.2</f>
        <v/>
      </c>
      <c r="J768" s="54" t="inlineStr">
        <is>
          <t>Debit Card</t>
        </is>
      </c>
      <c r="K768" s="57" t="n">
        <v>46175</v>
      </c>
      <c r="L768" s="58" t="n">
        <v>0.5</v>
      </c>
      <c r="M768" s="57" t="n">
        <v>46402</v>
      </c>
      <c r="N768" s="54">
        <f>IF(AND(G768&gt;0,TODAY()&gt;M768),TODAY()-M768,0)</f>
        <v/>
      </c>
      <c r="O768" s="54">
        <f>IF(G768&lt;=0,"Paid",IF(N768&gt;0,"Overdue",IF(F768&gt;0,"Partial","Pending")))</f>
        <v/>
      </c>
      <c r="P768" s="54">
        <f>N768&gt;0</f>
        <v/>
      </c>
      <c r="Q768" s="60">
        <f>IF(P768,500,0)</f>
        <v/>
      </c>
      <c r="R768" s="60">
        <f>G768+Q768</f>
        <v/>
      </c>
      <c r="S768" s="61" t="n"/>
    </row>
    <row r="769" ht="15" customHeight="1" s="39">
      <c r="A769" s="54" t="inlineStr">
        <is>
          <t>STU0768</t>
        </is>
      </c>
      <c r="B769" s="55">
        <f>VLOOKUP(A769,Marks!$A$2:$B$1001,2,FALSE())</f>
        <v/>
      </c>
      <c r="C769" s="54">
        <f>VLOOKUP(A769,Marks!$A$2:$C$1001,3,FALSE())</f>
        <v/>
      </c>
      <c r="D769" s="54">
        <f>VLOOKUP(A769,Marks!$A$2:$D$1001,4,FALSE())</f>
        <v/>
      </c>
      <c r="E769" s="60" t="n">
        <v>40000</v>
      </c>
      <c r="F769" s="60" t="n">
        <v>10000</v>
      </c>
      <c r="G769" s="60">
        <f>E769-F769</f>
        <v/>
      </c>
      <c r="H769" s="59" t="n">
        <v>0.15</v>
      </c>
      <c r="I769" s="54">
        <f>H769&gt;=0.2</f>
        <v/>
      </c>
      <c r="J769" s="54" t="inlineStr">
        <is>
          <t>Online Transfer</t>
        </is>
      </c>
      <c r="K769" s="57" t="n">
        <v>46214</v>
      </c>
      <c r="L769" s="58" t="n">
        <v>0.4166666666666667</v>
      </c>
      <c r="M769" s="57" t="n">
        <v>46127</v>
      </c>
      <c r="N769" s="54">
        <f>IF(AND(G769&gt;0,TODAY()&gt;M769),TODAY()-M769,0)</f>
        <v/>
      </c>
      <c r="O769" s="54">
        <f>IF(G769&lt;=0,"Paid",IF(N769&gt;0,"Overdue",IF(F769&gt;0,"Partial","Pending")))</f>
        <v/>
      </c>
      <c r="P769" s="54">
        <f>N769&gt;0</f>
        <v/>
      </c>
      <c r="Q769" s="60">
        <f>IF(P769,500,0)</f>
        <v/>
      </c>
      <c r="R769" s="60">
        <f>G769+Q769</f>
        <v/>
      </c>
      <c r="S769" s="61" t="n">
        <v>46262.625</v>
      </c>
    </row>
    <row r="770" ht="15" customHeight="1" s="39">
      <c r="A770" s="54" t="inlineStr">
        <is>
          <t>STU0769</t>
        </is>
      </c>
      <c r="B770" s="55">
        <f>VLOOKUP(A770,Marks!$A$2:$B$1001,2,FALSE())</f>
        <v/>
      </c>
      <c r="C770" s="54">
        <f>VLOOKUP(A770,Marks!$A$2:$C$1001,3,FALSE())</f>
        <v/>
      </c>
      <c r="D770" s="54">
        <f>VLOOKUP(A770,Marks!$A$2:$D$1001,4,FALSE())</f>
        <v/>
      </c>
      <c r="E770" s="60" t="n">
        <v>29500</v>
      </c>
      <c r="F770" s="60" t="n">
        <v>29500</v>
      </c>
      <c r="G770" s="60">
        <f>E770-F770</f>
        <v/>
      </c>
      <c r="H770" s="59" t="n">
        <v>0.15</v>
      </c>
      <c r="I770" s="54">
        <f>H770&gt;=0.2</f>
        <v/>
      </c>
      <c r="J770" s="54" t="inlineStr">
        <is>
          <t>Cash</t>
        </is>
      </c>
      <c r="K770" s="57" t="n">
        <v>46114</v>
      </c>
      <c r="L770" s="58" t="n">
        <v>0.3958333333333333</v>
      </c>
      <c r="M770" s="57" t="n">
        <v>46218</v>
      </c>
      <c r="N770" s="54">
        <f>IF(AND(G770&gt;0,TODAY()&gt;M770),TODAY()-M770,0)</f>
        <v/>
      </c>
      <c r="O770" s="54">
        <f>IF(G770&lt;=0,"Paid",IF(N770&gt;0,"Overdue",IF(F770&gt;0,"Partial","Pending")))</f>
        <v/>
      </c>
      <c r="P770" s="54">
        <f>N770&gt;0</f>
        <v/>
      </c>
      <c r="Q770" s="60">
        <f>IF(P770,500,0)</f>
        <v/>
      </c>
      <c r="R770" s="60">
        <f>G770+Q770</f>
        <v/>
      </c>
      <c r="S770" s="61" t="n"/>
    </row>
    <row r="771" ht="15" customHeight="1" s="39">
      <c r="A771" s="54" t="inlineStr">
        <is>
          <t>STU0770</t>
        </is>
      </c>
      <c r="B771" s="55">
        <f>VLOOKUP(A771,Marks!$A$2:$B$1001,2,FALSE())</f>
        <v/>
      </c>
      <c r="C771" s="54">
        <f>VLOOKUP(A771,Marks!$A$2:$C$1001,3,FALSE())</f>
        <v/>
      </c>
      <c r="D771" s="54">
        <f>VLOOKUP(A771,Marks!$A$2:$D$1001,4,FALSE())</f>
        <v/>
      </c>
      <c r="E771" s="60" t="n">
        <v>43000</v>
      </c>
      <c r="F771" s="60" t="n">
        <v>43000</v>
      </c>
      <c r="G771" s="60">
        <f>E771-F771</f>
        <v/>
      </c>
      <c r="H771" s="59" t="n">
        <v>0</v>
      </c>
      <c r="I771" s="54">
        <f>H771&gt;=0.2</f>
        <v/>
      </c>
      <c r="J771" s="54" t="inlineStr">
        <is>
          <t>Credit Card</t>
        </is>
      </c>
      <c r="K771" s="57" t="n">
        <v>46200</v>
      </c>
      <c r="L771" s="58" t="n">
        <v>0.4479166666666667</v>
      </c>
      <c r="M771" s="57" t="n">
        <v>46218</v>
      </c>
      <c r="N771" s="54">
        <f>IF(AND(G771&gt;0,TODAY()&gt;M771),TODAY()-M771,0)</f>
        <v/>
      </c>
      <c r="O771" s="54">
        <f>IF(G771&lt;=0,"Paid",IF(N771&gt;0,"Overdue",IF(F771&gt;0,"Partial","Pending")))</f>
        <v/>
      </c>
      <c r="P771" s="54">
        <f>N771&gt;0</f>
        <v/>
      </c>
      <c r="Q771" s="60">
        <f>IF(P771,500,0)</f>
        <v/>
      </c>
      <c r="R771" s="60">
        <f>G771+Q771</f>
        <v/>
      </c>
      <c r="S771" s="61" t="n"/>
    </row>
    <row r="772" ht="15" customHeight="1" s="39">
      <c r="A772" s="54" t="inlineStr">
        <is>
          <t>STU0771</t>
        </is>
      </c>
      <c r="B772" s="55">
        <f>VLOOKUP(A772,Marks!$A$2:$B$1001,2,FALSE())</f>
        <v/>
      </c>
      <c r="C772" s="54">
        <f>VLOOKUP(A772,Marks!$A$2:$C$1001,3,FALSE())</f>
        <v/>
      </c>
      <c r="D772" s="54">
        <f>VLOOKUP(A772,Marks!$A$2:$D$1001,4,FALSE())</f>
        <v/>
      </c>
      <c r="E772" s="60" t="n">
        <v>16000</v>
      </c>
      <c r="F772" s="60" t="n">
        <v>16000</v>
      </c>
      <c r="G772" s="60">
        <f>E772-F772</f>
        <v/>
      </c>
      <c r="H772" s="59" t="n">
        <v>0.15</v>
      </c>
      <c r="I772" s="54">
        <f>H772&gt;=0.2</f>
        <v/>
      </c>
      <c r="J772" s="54" t="inlineStr">
        <is>
          <t>Credit Card</t>
        </is>
      </c>
      <c r="K772" s="57" t="n">
        <v>46213</v>
      </c>
      <c r="L772" s="58" t="n">
        <v>0.5729166666666666</v>
      </c>
      <c r="M772" s="57" t="n">
        <v>46310</v>
      </c>
      <c r="N772" s="54">
        <f>IF(AND(G772&gt;0,TODAY()&gt;M772),TODAY()-M772,0)</f>
        <v/>
      </c>
      <c r="O772" s="54">
        <f>IF(G772&lt;=0,"Paid",IF(N772&gt;0,"Overdue",IF(F772&gt;0,"Partial","Pending")))</f>
        <v/>
      </c>
      <c r="P772" s="54">
        <f>N772&gt;0</f>
        <v/>
      </c>
      <c r="Q772" s="60">
        <f>IF(P772,500,0)</f>
        <v/>
      </c>
      <c r="R772" s="60">
        <f>G772+Q772</f>
        <v/>
      </c>
      <c r="S772" s="61" t="n"/>
    </row>
    <row r="773" ht="15" customHeight="1" s="39">
      <c r="A773" s="54" t="inlineStr">
        <is>
          <t>STU0772</t>
        </is>
      </c>
      <c r="B773" s="55">
        <f>VLOOKUP(A773,Marks!$A$2:$B$1001,2,FALSE())</f>
        <v/>
      </c>
      <c r="C773" s="54">
        <f>VLOOKUP(A773,Marks!$A$2:$C$1001,3,FALSE())</f>
        <v/>
      </c>
      <c r="D773" s="54">
        <f>VLOOKUP(A773,Marks!$A$2:$D$1001,4,FALSE())</f>
        <v/>
      </c>
      <c r="E773" s="60" t="n">
        <v>33500</v>
      </c>
      <c r="F773" s="60" t="n">
        <v>33500</v>
      </c>
      <c r="G773" s="60">
        <f>E773-F773</f>
        <v/>
      </c>
      <c r="H773" s="59" t="n">
        <v>0.1</v>
      </c>
      <c r="I773" s="54">
        <f>H773&gt;=0.2</f>
        <v/>
      </c>
      <c r="J773" s="54" t="inlineStr">
        <is>
          <t>UPI</t>
        </is>
      </c>
      <c r="K773" s="57" t="n">
        <v>46179</v>
      </c>
      <c r="L773" s="58" t="n">
        <v>0.59375</v>
      </c>
      <c r="M773" s="57" t="n">
        <v>46127</v>
      </c>
      <c r="N773" s="54">
        <f>IF(AND(G773&gt;0,TODAY()&gt;M773),TODAY()-M773,0)</f>
        <v/>
      </c>
      <c r="O773" s="54">
        <f>IF(G773&lt;=0,"Paid",IF(N773&gt;0,"Overdue",IF(F773&gt;0,"Partial","Pending")))</f>
        <v/>
      </c>
      <c r="P773" s="54">
        <f>N773&gt;0</f>
        <v/>
      </c>
      <c r="Q773" s="60">
        <f>IF(P773,500,0)</f>
        <v/>
      </c>
      <c r="R773" s="60">
        <f>G773+Q773</f>
        <v/>
      </c>
      <c r="S773" s="61" t="n"/>
    </row>
    <row r="774" ht="15" customHeight="1" s="39">
      <c r="A774" s="54" t="inlineStr">
        <is>
          <t>STU0773</t>
        </is>
      </c>
      <c r="B774" s="55">
        <f>VLOOKUP(A774,Marks!$A$2:$B$1001,2,FALSE())</f>
        <v/>
      </c>
      <c r="C774" s="54">
        <f>VLOOKUP(A774,Marks!$A$2:$C$1001,3,FALSE())</f>
        <v/>
      </c>
      <c r="D774" s="54">
        <f>VLOOKUP(A774,Marks!$A$2:$D$1001,4,FALSE())</f>
        <v/>
      </c>
      <c r="E774" s="60" t="n">
        <v>32000</v>
      </c>
      <c r="F774" s="60" t="n">
        <v>32000</v>
      </c>
      <c r="G774" s="60">
        <f>E774-F774</f>
        <v/>
      </c>
      <c r="H774" s="59" t="n">
        <v>0.25</v>
      </c>
      <c r="I774" s="54">
        <f>H774&gt;=0.2</f>
        <v/>
      </c>
      <c r="J774" s="54" t="inlineStr">
        <is>
          <t>UPI</t>
        </is>
      </c>
      <c r="K774" s="57" t="n">
        <v>46208</v>
      </c>
      <c r="L774" s="58" t="n">
        <v>0.3645833333333333</v>
      </c>
      <c r="M774" s="57" t="n">
        <v>46218</v>
      </c>
      <c r="N774" s="54">
        <f>IF(AND(G774&gt;0,TODAY()&gt;M774),TODAY()-M774,0)</f>
        <v/>
      </c>
      <c r="O774" s="54">
        <f>IF(G774&lt;=0,"Paid",IF(N774&gt;0,"Overdue",IF(F774&gt;0,"Partial","Pending")))</f>
        <v/>
      </c>
      <c r="P774" s="54">
        <f>N774&gt;0</f>
        <v/>
      </c>
      <c r="Q774" s="60">
        <f>IF(P774,500,0)</f>
        <v/>
      </c>
      <c r="R774" s="60">
        <f>G774+Q774</f>
        <v/>
      </c>
      <c r="S774" s="61" t="n"/>
    </row>
    <row r="775" ht="15" customHeight="1" s="39">
      <c r="A775" s="54" t="inlineStr">
        <is>
          <t>STU0774</t>
        </is>
      </c>
      <c r="B775" s="55">
        <f>VLOOKUP(A775,Marks!$A$2:$B$1001,2,FALSE())</f>
        <v/>
      </c>
      <c r="C775" s="54">
        <f>VLOOKUP(A775,Marks!$A$2:$C$1001,3,FALSE())</f>
        <v/>
      </c>
      <c r="D775" s="54">
        <f>VLOOKUP(A775,Marks!$A$2:$D$1001,4,FALSE())</f>
        <v/>
      </c>
      <c r="E775" s="60" t="n">
        <v>17000</v>
      </c>
      <c r="F775" s="60" t="n">
        <v>17000</v>
      </c>
      <c r="G775" s="60">
        <f>E775-F775</f>
        <v/>
      </c>
      <c r="H775" s="59" t="n">
        <v>0</v>
      </c>
      <c r="I775" s="54">
        <f>H775&gt;=0.2</f>
        <v/>
      </c>
      <c r="J775" s="54" t="inlineStr">
        <is>
          <t>UPI</t>
        </is>
      </c>
      <c r="K775" s="57" t="n">
        <v>46258</v>
      </c>
      <c r="L775" s="58" t="n">
        <v>0.3645833333333333</v>
      </c>
      <c r="M775" s="57" t="n">
        <v>46310</v>
      </c>
      <c r="N775" s="54">
        <f>IF(AND(G775&gt;0,TODAY()&gt;M775),TODAY()-M775,0)</f>
        <v/>
      </c>
      <c r="O775" s="54">
        <f>IF(G775&lt;=0,"Paid",IF(N775&gt;0,"Overdue",IF(F775&gt;0,"Partial","Pending")))</f>
        <v/>
      </c>
      <c r="P775" s="54">
        <f>N775&gt;0</f>
        <v/>
      </c>
      <c r="Q775" s="60">
        <f>IF(P775,500,0)</f>
        <v/>
      </c>
      <c r="R775" s="60">
        <f>G775+Q775</f>
        <v/>
      </c>
      <c r="S775" s="61" t="n"/>
    </row>
    <row r="776" ht="15" customHeight="1" s="39">
      <c r="A776" s="54" t="inlineStr">
        <is>
          <t>STU0775</t>
        </is>
      </c>
      <c r="B776" s="55">
        <f>VLOOKUP(A776,Marks!$A$2:$B$1001,2,FALSE())</f>
        <v/>
      </c>
      <c r="C776" s="54">
        <f>VLOOKUP(A776,Marks!$A$2:$C$1001,3,FALSE())</f>
        <v/>
      </c>
      <c r="D776" s="54">
        <f>VLOOKUP(A776,Marks!$A$2:$D$1001,4,FALSE())</f>
        <v/>
      </c>
      <c r="E776" s="60" t="n">
        <v>16000</v>
      </c>
      <c r="F776" s="60" t="n">
        <v>16000</v>
      </c>
      <c r="G776" s="60">
        <f>E776-F776</f>
        <v/>
      </c>
      <c r="H776" s="59" t="n">
        <v>0.15</v>
      </c>
      <c r="I776" s="54">
        <f>H776&gt;=0.2</f>
        <v/>
      </c>
      <c r="J776" s="54" t="inlineStr">
        <is>
          <t>Cheque</t>
        </is>
      </c>
      <c r="K776" s="57" t="n">
        <v>46113</v>
      </c>
      <c r="L776" s="58" t="n">
        <v>0.4270833333333333</v>
      </c>
      <c r="M776" s="57" t="n">
        <v>46402</v>
      </c>
      <c r="N776" s="54">
        <f>IF(AND(G776&gt;0,TODAY()&gt;M776),TODAY()-M776,0)</f>
        <v/>
      </c>
      <c r="O776" s="54">
        <f>IF(G776&lt;=0,"Paid",IF(N776&gt;0,"Overdue",IF(F776&gt;0,"Partial","Pending")))</f>
        <v/>
      </c>
      <c r="P776" s="54">
        <f>N776&gt;0</f>
        <v/>
      </c>
      <c r="Q776" s="60">
        <f>IF(P776,500,0)</f>
        <v/>
      </c>
      <c r="R776" s="60">
        <f>G776+Q776</f>
        <v/>
      </c>
      <c r="S776" s="61" t="n"/>
    </row>
    <row r="777" ht="15" customHeight="1" s="39">
      <c r="A777" s="54" t="inlineStr">
        <is>
          <t>STU0776</t>
        </is>
      </c>
      <c r="B777" s="55">
        <f>VLOOKUP(A777,Marks!$A$2:$B$1001,2,FALSE())</f>
        <v/>
      </c>
      <c r="C777" s="54">
        <f>VLOOKUP(A777,Marks!$A$2:$C$1001,3,FALSE())</f>
        <v/>
      </c>
      <c r="D777" s="54">
        <f>VLOOKUP(A777,Marks!$A$2:$D$1001,4,FALSE())</f>
        <v/>
      </c>
      <c r="E777" s="60" t="n">
        <v>28000</v>
      </c>
      <c r="F777" s="60" t="n">
        <v>0</v>
      </c>
      <c r="G777" s="60">
        <f>E777-F777</f>
        <v/>
      </c>
      <c r="H777" s="59" t="n">
        <v>0</v>
      </c>
      <c r="I777" s="54">
        <f>H777&gt;=0.2</f>
        <v/>
      </c>
      <c r="J777" s="54" t="inlineStr">
        <is>
          <t>Cheque</t>
        </is>
      </c>
      <c r="K777" s="57" t="n"/>
      <c r="L777" s="58" t="n"/>
      <c r="M777" s="57" t="n">
        <v>46127</v>
      </c>
      <c r="N777" s="54">
        <f>IF(AND(G777&gt;0,TODAY()&gt;M777),TODAY()-M777,0)</f>
        <v/>
      </c>
      <c r="O777" s="54">
        <f>IF(G777&lt;=0,"Paid",IF(N777&gt;0,"Overdue",IF(F777&gt;0,"Partial","Pending")))</f>
        <v/>
      </c>
      <c r="P777" s="54">
        <f>N777&gt;0</f>
        <v/>
      </c>
      <c r="Q777" s="60">
        <f>IF(P777,500,0)</f>
        <v/>
      </c>
      <c r="R777" s="60">
        <f>G777+Q777</f>
        <v/>
      </c>
      <c r="S777" s="61" t="n">
        <v>46250.46875</v>
      </c>
    </row>
    <row r="778" ht="15" customHeight="1" s="39">
      <c r="A778" s="54" t="inlineStr">
        <is>
          <t>STU0777</t>
        </is>
      </c>
      <c r="B778" s="55">
        <f>VLOOKUP(A778,Marks!$A$2:$B$1001,2,FALSE())</f>
        <v/>
      </c>
      <c r="C778" s="54">
        <f>VLOOKUP(A778,Marks!$A$2:$C$1001,3,FALSE())</f>
        <v/>
      </c>
      <c r="D778" s="54">
        <f>VLOOKUP(A778,Marks!$A$2:$D$1001,4,FALSE())</f>
        <v/>
      </c>
      <c r="E778" s="60" t="n">
        <v>17000</v>
      </c>
      <c r="F778" s="60" t="n">
        <v>8500</v>
      </c>
      <c r="G778" s="60">
        <f>E778-F778</f>
        <v/>
      </c>
      <c r="H778" s="59" t="n">
        <v>0</v>
      </c>
      <c r="I778" s="54">
        <f>H778&gt;=0.2</f>
        <v/>
      </c>
      <c r="J778" s="54" t="inlineStr">
        <is>
          <t>Cheque</t>
        </is>
      </c>
      <c r="K778" s="57" t="n">
        <v>46210</v>
      </c>
      <c r="L778" s="58" t="n">
        <v>0.3541666666666667</v>
      </c>
      <c r="M778" s="57" t="n">
        <v>46310</v>
      </c>
      <c r="N778" s="54">
        <f>IF(AND(G778&gt;0,TODAY()&gt;M778),TODAY()-M778,0)</f>
        <v/>
      </c>
      <c r="O778" s="54">
        <f>IF(G778&lt;=0,"Paid",IF(N778&gt;0,"Overdue",IF(F778&gt;0,"Partial","Pending")))</f>
        <v/>
      </c>
      <c r="P778" s="54">
        <f>N778&gt;0</f>
        <v/>
      </c>
      <c r="Q778" s="60">
        <f>IF(P778,500,0)</f>
        <v/>
      </c>
      <c r="R778" s="60">
        <f>G778+Q778</f>
        <v/>
      </c>
      <c r="S778" s="61" t="n">
        <v>46243.40625</v>
      </c>
    </row>
    <row r="779" ht="15" customHeight="1" s="39">
      <c r="A779" s="54" t="inlineStr">
        <is>
          <t>STU0778</t>
        </is>
      </c>
      <c r="B779" s="55">
        <f>VLOOKUP(A779,Marks!$A$2:$B$1001,2,FALSE())</f>
        <v/>
      </c>
      <c r="C779" s="54">
        <f>VLOOKUP(A779,Marks!$A$2:$C$1001,3,FALSE())</f>
        <v/>
      </c>
      <c r="D779" s="54">
        <f>VLOOKUP(A779,Marks!$A$2:$D$1001,4,FALSE())</f>
        <v/>
      </c>
      <c r="E779" s="60" t="n">
        <v>34500</v>
      </c>
      <c r="F779" s="60" t="n">
        <v>0</v>
      </c>
      <c r="G779" s="60">
        <f>E779-F779</f>
        <v/>
      </c>
      <c r="H779" s="59" t="n">
        <v>0.05</v>
      </c>
      <c r="I779" s="54">
        <f>H779&gt;=0.2</f>
        <v/>
      </c>
      <c r="J779" s="54" t="inlineStr">
        <is>
          <t>Cheque</t>
        </is>
      </c>
      <c r="K779" s="57" t="n"/>
      <c r="L779" s="58" t="n"/>
      <c r="M779" s="57" t="n">
        <v>46218</v>
      </c>
      <c r="N779" s="54">
        <f>IF(AND(G779&gt;0,TODAY()&gt;M779),TODAY()-M779,0)</f>
        <v/>
      </c>
      <c r="O779" s="54">
        <f>IF(G779&lt;=0,"Paid",IF(N779&gt;0,"Overdue",IF(F779&gt;0,"Partial","Pending")))</f>
        <v/>
      </c>
      <c r="P779" s="54">
        <f>N779&gt;0</f>
        <v/>
      </c>
      <c r="Q779" s="60">
        <f>IF(P779,500,0)</f>
        <v/>
      </c>
      <c r="R779" s="60">
        <f>G779+Q779</f>
        <v/>
      </c>
      <c r="S779" s="61" t="n">
        <v>46243.61458333334</v>
      </c>
    </row>
    <row r="780" ht="15" customHeight="1" s="39">
      <c r="A780" s="54" t="inlineStr">
        <is>
          <t>STU0779</t>
        </is>
      </c>
      <c r="B780" s="55">
        <f>VLOOKUP(A780,Marks!$A$2:$B$1001,2,FALSE())</f>
        <v/>
      </c>
      <c r="C780" s="54">
        <f>VLOOKUP(A780,Marks!$A$2:$C$1001,3,FALSE())</f>
        <v/>
      </c>
      <c r="D780" s="54">
        <f>VLOOKUP(A780,Marks!$A$2:$D$1001,4,FALSE())</f>
        <v/>
      </c>
      <c r="E780" s="60" t="n">
        <v>16000</v>
      </c>
      <c r="F780" s="60" t="n">
        <v>16000</v>
      </c>
      <c r="G780" s="60">
        <f>E780-F780</f>
        <v/>
      </c>
      <c r="H780" s="59" t="n">
        <v>0.15</v>
      </c>
      <c r="I780" s="54">
        <f>H780&gt;=0.2</f>
        <v/>
      </c>
      <c r="J780" s="54" t="inlineStr">
        <is>
          <t>Credit Card</t>
        </is>
      </c>
      <c r="K780" s="57" t="n">
        <v>46235</v>
      </c>
      <c r="L780" s="58" t="n">
        <v>0.5833333333333334</v>
      </c>
      <c r="M780" s="57" t="n">
        <v>46310</v>
      </c>
      <c r="N780" s="54">
        <f>IF(AND(G780&gt;0,TODAY()&gt;M780),TODAY()-M780,0)</f>
        <v/>
      </c>
      <c r="O780" s="54">
        <f>IF(G780&lt;=0,"Paid",IF(N780&gt;0,"Overdue",IF(F780&gt;0,"Partial","Pending")))</f>
        <v/>
      </c>
      <c r="P780" s="54">
        <f>N780&gt;0</f>
        <v/>
      </c>
      <c r="Q780" s="60">
        <f>IF(P780,500,0)</f>
        <v/>
      </c>
      <c r="R780" s="60">
        <f>G780+Q780</f>
        <v/>
      </c>
      <c r="S780" s="61" t="n"/>
    </row>
    <row r="781" ht="15" customHeight="1" s="39">
      <c r="A781" s="54" t="inlineStr">
        <is>
          <t>STU0780</t>
        </is>
      </c>
      <c r="B781" s="55">
        <f>VLOOKUP(A781,Marks!$A$2:$B$1001,2,FALSE())</f>
        <v/>
      </c>
      <c r="C781" s="54">
        <f>VLOOKUP(A781,Marks!$A$2:$C$1001,3,FALSE())</f>
        <v/>
      </c>
      <c r="D781" s="54">
        <f>VLOOKUP(A781,Marks!$A$2:$D$1001,4,FALSE())</f>
        <v/>
      </c>
      <c r="E781" s="60" t="n">
        <v>21000</v>
      </c>
      <c r="F781" s="60" t="n">
        <v>0</v>
      </c>
      <c r="G781" s="60">
        <f>E781-F781</f>
        <v/>
      </c>
      <c r="H781" s="59" t="n">
        <v>0.2</v>
      </c>
      <c r="I781" s="54">
        <f>H781&gt;=0.2</f>
        <v/>
      </c>
      <c r="J781" s="54" t="inlineStr">
        <is>
          <t>UPI</t>
        </is>
      </c>
      <c r="K781" s="57" t="n"/>
      <c r="L781" s="58" t="n"/>
      <c r="M781" s="57" t="n">
        <v>46218</v>
      </c>
      <c r="N781" s="54">
        <f>IF(AND(G781&gt;0,TODAY()&gt;M781),TODAY()-M781,0)</f>
        <v/>
      </c>
      <c r="O781" s="54">
        <f>IF(G781&lt;=0,"Paid",IF(N781&gt;0,"Overdue",IF(F781&gt;0,"Partial","Pending")))</f>
        <v/>
      </c>
      <c r="P781" s="54">
        <f>N781&gt;0</f>
        <v/>
      </c>
      <c r="Q781" s="60">
        <f>IF(P781,500,0)</f>
        <v/>
      </c>
      <c r="R781" s="60">
        <f>G781+Q781</f>
        <v/>
      </c>
      <c r="S781" s="61" t="n">
        <v>46252.52083333334</v>
      </c>
    </row>
    <row r="782" ht="15" customHeight="1" s="39">
      <c r="A782" s="54" t="inlineStr">
        <is>
          <t>STU0781</t>
        </is>
      </c>
      <c r="B782" s="55">
        <f>VLOOKUP(A782,Marks!$A$2:$B$1001,2,FALSE())</f>
        <v/>
      </c>
      <c r="C782" s="54">
        <f>VLOOKUP(A782,Marks!$A$2:$C$1001,3,FALSE())</f>
        <v/>
      </c>
      <c r="D782" s="54">
        <f>VLOOKUP(A782,Marks!$A$2:$D$1001,4,FALSE())</f>
        <v/>
      </c>
      <c r="E782" s="60" t="n">
        <v>32000</v>
      </c>
      <c r="F782" s="60" t="n">
        <v>16000</v>
      </c>
      <c r="G782" s="60">
        <f>E782-F782</f>
        <v/>
      </c>
      <c r="H782" s="59" t="n">
        <v>0</v>
      </c>
      <c r="I782" s="54">
        <f>H782&gt;=0.2</f>
        <v/>
      </c>
      <c r="J782" s="54" t="inlineStr">
        <is>
          <t>Cheque</t>
        </is>
      </c>
      <c r="K782" s="57" t="n">
        <v>46157</v>
      </c>
      <c r="L782" s="58" t="n">
        <v>0.4166666666666667</v>
      </c>
      <c r="M782" s="57" t="n">
        <v>46402</v>
      </c>
      <c r="N782" s="54">
        <f>IF(AND(G782&gt;0,TODAY()&gt;M782),TODAY()-M782,0)</f>
        <v/>
      </c>
      <c r="O782" s="54">
        <f>IF(G782&lt;=0,"Paid",IF(N782&gt;0,"Overdue",IF(F782&gt;0,"Partial","Pending")))</f>
        <v/>
      </c>
      <c r="P782" s="54">
        <f>N782&gt;0</f>
        <v/>
      </c>
      <c r="Q782" s="60">
        <f>IF(P782,500,0)</f>
        <v/>
      </c>
      <c r="R782" s="60">
        <f>G782+Q782</f>
        <v/>
      </c>
      <c r="S782" s="61" t="n">
        <v>46252.6875</v>
      </c>
    </row>
    <row r="783" ht="15" customHeight="1" s="39">
      <c r="A783" s="54" t="inlineStr">
        <is>
          <t>STU0782</t>
        </is>
      </c>
      <c r="B783" s="55">
        <f>VLOOKUP(A783,Marks!$A$2:$B$1001,2,FALSE())</f>
        <v/>
      </c>
      <c r="C783" s="54">
        <f>VLOOKUP(A783,Marks!$A$2:$C$1001,3,FALSE())</f>
        <v/>
      </c>
      <c r="D783" s="54">
        <f>VLOOKUP(A783,Marks!$A$2:$D$1001,4,FALSE())</f>
        <v/>
      </c>
      <c r="E783" s="60" t="n">
        <v>30000</v>
      </c>
      <c r="F783" s="60" t="n">
        <v>30000</v>
      </c>
      <c r="G783" s="60">
        <f>E783-F783</f>
        <v/>
      </c>
      <c r="H783" s="59" t="n">
        <v>0</v>
      </c>
      <c r="I783" s="54">
        <f>H783&gt;=0.2</f>
        <v/>
      </c>
      <c r="J783" s="54" t="inlineStr">
        <is>
          <t>Credit Card</t>
        </is>
      </c>
      <c r="K783" s="57" t="n">
        <v>46136</v>
      </c>
      <c r="L783" s="58" t="n">
        <v>0.4375</v>
      </c>
      <c r="M783" s="57" t="n">
        <v>46310</v>
      </c>
      <c r="N783" s="54">
        <f>IF(AND(G783&gt;0,TODAY()&gt;M783),TODAY()-M783,0)</f>
        <v/>
      </c>
      <c r="O783" s="54">
        <f>IF(G783&lt;=0,"Paid",IF(N783&gt;0,"Overdue",IF(F783&gt;0,"Partial","Pending")))</f>
        <v/>
      </c>
      <c r="P783" s="54">
        <f>N783&gt;0</f>
        <v/>
      </c>
      <c r="Q783" s="60">
        <f>IF(P783,500,0)</f>
        <v/>
      </c>
      <c r="R783" s="60">
        <f>G783+Q783</f>
        <v/>
      </c>
      <c r="S783" s="61" t="n"/>
    </row>
    <row r="784" ht="15" customHeight="1" s="39">
      <c r="A784" s="54" t="inlineStr">
        <is>
          <t>STU0783</t>
        </is>
      </c>
      <c r="B784" s="55">
        <f>VLOOKUP(A784,Marks!$A$2:$B$1001,2,FALSE())</f>
        <v/>
      </c>
      <c r="C784" s="54">
        <f>VLOOKUP(A784,Marks!$A$2:$C$1001,3,FALSE())</f>
        <v/>
      </c>
      <c r="D784" s="54">
        <f>VLOOKUP(A784,Marks!$A$2:$D$1001,4,FALSE())</f>
        <v/>
      </c>
      <c r="E784" s="60" t="n">
        <v>30000</v>
      </c>
      <c r="F784" s="60" t="n">
        <v>22500</v>
      </c>
      <c r="G784" s="60">
        <f>E784-F784</f>
        <v/>
      </c>
      <c r="H784" s="59" t="n">
        <v>0.2</v>
      </c>
      <c r="I784" s="54">
        <f>H784&gt;=0.2</f>
        <v/>
      </c>
      <c r="J784" s="54" t="inlineStr">
        <is>
          <t>Credit Card</t>
        </is>
      </c>
      <c r="K784" s="57" t="n">
        <v>46252</v>
      </c>
      <c r="L784" s="58" t="n">
        <v>0.5833333333333334</v>
      </c>
      <c r="M784" s="57" t="n">
        <v>46402</v>
      </c>
      <c r="N784" s="54">
        <f>IF(AND(G784&gt;0,TODAY()&gt;M784),TODAY()-M784,0)</f>
        <v/>
      </c>
      <c r="O784" s="54">
        <f>IF(G784&lt;=0,"Paid",IF(N784&gt;0,"Overdue",IF(F784&gt;0,"Partial","Pending")))</f>
        <v/>
      </c>
      <c r="P784" s="54">
        <f>N784&gt;0</f>
        <v/>
      </c>
      <c r="Q784" s="60">
        <f>IF(P784,500,0)</f>
        <v/>
      </c>
      <c r="R784" s="60">
        <f>G784+Q784</f>
        <v/>
      </c>
      <c r="S784" s="61" t="n">
        <v>46249.77083333334</v>
      </c>
    </row>
    <row r="785" ht="15" customHeight="1" s="39">
      <c r="A785" s="54" t="inlineStr">
        <is>
          <t>STU0784</t>
        </is>
      </c>
      <c r="B785" s="55">
        <f>VLOOKUP(A785,Marks!$A$2:$B$1001,2,FALSE())</f>
        <v/>
      </c>
      <c r="C785" s="54">
        <f>VLOOKUP(A785,Marks!$A$2:$C$1001,3,FALSE())</f>
        <v/>
      </c>
      <c r="D785" s="54">
        <f>VLOOKUP(A785,Marks!$A$2:$D$1001,4,FALSE())</f>
        <v/>
      </c>
      <c r="E785" s="60" t="n">
        <v>28500</v>
      </c>
      <c r="F785" s="60" t="n">
        <v>7100</v>
      </c>
      <c r="G785" s="60">
        <f>E785-F785</f>
        <v/>
      </c>
      <c r="H785" s="59" t="n">
        <v>0</v>
      </c>
      <c r="I785" s="54">
        <f>H785&gt;=0.2</f>
        <v/>
      </c>
      <c r="J785" s="54" t="inlineStr">
        <is>
          <t>UPI</t>
        </is>
      </c>
      <c r="K785" s="57" t="n">
        <v>46192</v>
      </c>
      <c r="L785" s="58" t="n">
        <v>0.5</v>
      </c>
      <c r="M785" s="57" t="n">
        <v>46402</v>
      </c>
      <c r="N785" s="54">
        <f>IF(AND(G785&gt;0,TODAY()&gt;M785),TODAY()-M785,0)</f>
        <v/>
      </c>
      <c r="O785" s="54">
        <f>IF(G785&lt;=0,"Paid",IF(N785&gt;0,"Overdue",IF(F785&gt;0,"Partial","Pending")))</f>
        <v/>
      </c>
      <c r="P785" s="54">
        <f>N785&gt;0</f>
        <v/>
      </c>
      <c r="Q785" s="60">
        <f>IF(P785,500,0)</f>
        <v/>
      </c>
      <c r="R785" s="60">
        <f>G785+Q785</f>
        <v/>
      </c>
      <c r="S785" s="61" t="n">
        <v>46242.77083333334</v>
      </c>
    </row>
    <row r="786" ht="15" customHeight="1" s="39">
      <c r="A786" s="54" t="inlineStr">
        <is>
          <t>STU0785</t>
        </is>
      </c>
      <c r="B786" s="55">
        <f>VLOOKUP(A786,Marks!$A$2:$B$1001,2,FALSE())</f>
        <v/>
      </c>
      <c r="C786" s="54">
        <f>VLOOKUP(A786,Marks!$A$2:$C$1001,3,FALSE())</f>
        <v/>
      </c>
      <c r="D786" s="54">
        <f>VLOOKUP(A786,Marks!$A$2:$D$1001,4,FALSE())</f>
        <v/>
      </c>
      <c r="E786" s="60" t="n">
        <v>14500</v>
      </c>
      <c r="F786" s="60" t="n">
        <v>0</v>
      </c>
      <c r="G786" s="60">
        <f>E786-F786</f>
        <v/>
      </c>
      <c r="H786" s="59" t="n">
        <v>0.2</v>
      </c>
      <c r="I786" s="54">
        <f>H786&gt;=0.2</f>
        <v/>
      </c>
      <c r="J786" s="54" t="inlineStr">
        <is>
          <t>Online Transfer</t>
        </is>
      </c>
      <c r="K786" s="57" t="n"/>
      <c r="L786" s="58" t="n"/>
      <c r="M786" s="57" t="n">
        <v>46402</v>
      </c>
      <c r="N786" s="54">
        <f>IF(AND(G786&gt;0,TODAY()&gt;M786),TODAY()-M786,0)</f>
        <v/>
      </c>
      <c r="O786" s="54">
        <f>IF(G786&lt;=0,"Paid",IF(N786&gt;0,"Overdue",IF(F786&gt;0,"Partial","Pending")))</f>
        <v/>
      </c>
      <c r="P786" s="54">
        <f>N786&gt;0</f>
        <v/>
      </c>
      <c r="Q786" s="60">
        <f>IF(P786,500,0)</f>
        <v/>
      </c>
      <c r="R786" s="60">
        <f>G786+Q786</f>
        <v/>
      </c>
      <c r="S786" s="61" t="n">
        <v>46262.41666666666</v>
      </c>
    </row>
    <row r="787" ht="15" customHeight="1" s="39">
      <c r="A787" s="54" t="inlineStr">
        <is>
          <t>STU0786</t>
        </is>
      </c>
      <c r="B787" s="55">
        <f>VLOOKUP(A787,Marks!$A$2:$B$1001,2,FALSE())</f>
        <v/>
      </c>
      <c r="C787" s="54">
        <f>VLOOKUP(A787,Marks!$A$2:$C$1001,3,FALSE())</f>
        <v/>
      </c>
      <c r="D787" s="54">
        <f>VLOOKUP(A787,Marks!$A$2:$D$1001,4,FALSE())</f>
        <v/>
      </c>
      <c r="E787" s="60" t="n">
        <v>38500</v>
      </c>
      <c r="F787" s="60" t="n">
        <v>9600</v>
      </c>
      <c r="G787" s="60">
        <f>E787-F787</f>
        <v/>
      </c>
      <c r="H787" s="59" t="n">
        <v>0.05</v>
      </c>
      <c r="I787" s="54">
        <f>H787&gt;=0.2</f>
        <v/>
      </c>
      <c r="J787" s="54" t="inlineStr">
        <is>
          <t>UPI</t>
        </is>
      </c>
      <c r="K787" s="57" t="n">
        <v>46222</v>
      </c>
      <c r="L787" s="58" t="n">
        <v>0.3333333333333333</v>
      </c>
      <c r="M787" s="57" t="n">
        <v>46127</v>
      </c>
      <c r="N787" s="54">
        <f>IF(AND(G787&gt;0,TODAY()&gt;M787),TODAY()-M787,0)</f>
        <v/>
      </c>
      <c r="O787" s="54">
        <f>IF(G787&lt;=0,"Paid",IF(N787&gt;0,"Overdue",IF(F787&gt;0,"Partial","Pending")))</f>
        <v/>
      </c>
      <c r="P787" s="54">
        <f>N787&gt;0</f>
        <v/>
      </c>
      <c r="Q787" s="60">
        <f>IF(P787,500,0)</f>
        <v/>
      </c>
      <c r="R787" s="60">
        <f>G787+Q787</f>
        <v/>
      </c>
      <c r="S787" s="61" t="n">
        <v>46262.54166666666</v>
      </c>
    </row>
    <row r="788" ht="15" customHeight="1" s="39">
      <c r="A788" s="54" t="inlineStr">
        <is>
          <t>STU0787</t>
        </is>
      </c>
      <c r="B788" s="55">
        <f>VLOOKUP(A788,Marks!$A$2:$B$1001,2,FALSE())</f>
        <v/>
      </c>
      <c r="C788" s="54">
        <f>VLOOKUP(A788,Marks!$A$2:$C$1001,3,FALSE())</f>
        <v/>
      </c>
      <c r="D788" s="54">
        <f>VLOOKUP(A788,Marks!$A$2:$D$1001,4,FALSE())</f>
        <v/>
      </c>
      <c r="E788" s="60" t="n">
        <v>19500</v>
      </c>
      <c r="F788" s="60" t="n">
        <v>4900</v>
      </c>
      <c r="G788" s="60">
        <f>E788-F788</f>
        <v/>
      </c>
      <c r="H788" s="59" t="n">
        <v>0.15</v>
      </c>
      <c r="I788" s="54">
        <f>H788&gt;=0.2</f>
        <v/>
      </c>
      <c r="J788" s="54" t="inlineStr">
        <is>
          <t>Cheque</t>
        </is>
      </c>
      <c r="K788" s="57" t="n">
        <v>46171</v>
      </c>
      <c r="L788" s="58" t="n">
        <v>0.4479166666666667</v>
      </c>
      <c r="M788" s="57" t="n">
        <v>46218</v>
      </c>
      <c r="N788" s="54">
        <f>IF(AND(G788&gt;0,TODAY()&gt;M788),TODAY()-M788,0)</f>
        <v/>
      </c>
      <c r="O788" s="54">
        <f>IF(G788&lt;=0,"Paid",IF(N788&gt;0,"Overdue",IF(F788&gt;0,"Partial","Pending")))</f>
        <v/>
      </c>
      <c r="P788" s="54">
        <f>N788&gt;0</f>
        <v/>
      </c>
      <c r="Q788" s="60">
        <f>IF(P788,500,0)</f>
        <v/>
      </c>
      <c r="R788" s="60">
        <f>G788+Q788</f>
        <v/>
      </c>
      <c r="S788" s="61" t="n">
        <v>46263.38541666666</v>
      </c>
    </row>
    <row r="789" ht="15" customHeight="1" s="39">
      <c r="A789" s="54" t="inlineStr">
        <is>
          <t>STU0788</t>
        </is>
      </c>
      <c r="B789" s="55">
        <f>VLOOKUP(A789,Marks!$A$2:$B$1001,2,FALSE())</f>
        <v/>
      </c>
      <c r="C789" s="54">
        <f>VLOOKUP(A789,Marks!$A$2:$C$1001,3,FALSE())</f>
        <v/>
      </c>
      <c r="D789" s="54">
        <f>VLOOKUP(A789,Marks!$A$2:$D$1001,4,FALSE())</f>
        <v/>
      </c>
      <c r="E789" s="60" t="n">
        <v>17000</v>
      </c>
      <c r="F789" s="60" t="n">
        <v>17000</v>
      </c>
      <c r="G789" s="60">
        <f>E789-F789</f>
        <v/>
      </c>
      <c r="H789" s="59" t="n">
        <v>0.2</v>
      </c>
      <c r="I789" s="54">
        <f>H789&gt;=0.2</f>
        <v/>
      </c>
      <c r="J789" s="54" t="inlineStr">
        <is>
          <t>Cheque</t>
        </is>
      </c>
      <c r="K789" s="57" t="n">
        <v>46146</v>
      </c>
      <c r="L789" s="58" t="n">
        <v>0.5416666666666666</v>
      </c>
      <c r="M789" s="57" t="n">
        <v>46402</v>
      </c>
      <c r="N789" s="54">
        <f>IF(AND(G789&gt;0,TODAY()&gt;M789),TODAY()-M789,0)</f>
        <v/>
      </c>
      <c r="O789" s="54">
        <f>IF(G789&lt;=0,"Paid",IF(N789&gt;0,"Overdue",IF(F789&gt;0,"Partial","Pending")))</f>
        <v/>
      </c>
      <c r="P789" s="54">
        <f>N789&gt;0</f>
        <v/>
      </c>
      <c r="Q789" s="60">
        <f>IF(P789,500,0)</f>
        <v/>
      </c>
      <c r="R789" s="60">
        <f>G789+Q789</f>
        <v/>
      </c>
      <c r="S789" s="61" t="n"/>
    </row>
    <row r="790" ht="15" customHeight="1" s="39">
      <c r="A790" s="54" t="inlineStr">
        <is>
          <t>STU0789</t>
        </is>
      </c>
      <c r="B790" s="55">
        <f>VLOOKUP(A790,Marks!$A$2:$B$1001,2,FALSE())</f>
        <v/>
      </c>
      <c r="C790" s="54">
        <f>VLOOKUP(A790,Marks!$A$2:$C$1001,3,FALSE())</f>
        <v/>
      </c>
      <c r="D790" s="54">
        <f>VLOOKUP(A790,Marks!$A$2:$D$1001,4,FALSE())</f>
        <v/>
      </c>
      <c r="E790" s="60" t="n">
        <v>40500</v>
      </c>
      <c r="F790" s="60" t="n">
        <v>20200</v>
      </c>
      <c r="G790" s="60">
        <f>E790-F790</f>
        <v/>
      </c>
      <c r="H790" s="59" t="n">
        <v>0.25</v>
      </c>
      <c r="I790" s="54">
        <f>H790&gt;=0.2</f>
        <v/>
      </c>
      <c r="J790" s="54" t="inlineStr">
        <is>
          <t>Cash</t>
        </is>
      </c>
      <c r="K790" s="57" t="n">
        <v>46216</v>
      </c>
      <c r="L790" s="58" t="n">
        <v>0.5104166666666666</v>
      </c>
      <c r="M790" s="57" t="n">
        <v>46310</v>
      </c>
      <c r="N790" s="54">
        <f>IF(AND(G790&gt;0,TODAY()&gt;M790),TODAY()-M790,0)</f>
        <v/>
      </c>
      <c r="O790" s="54">
        <f>IF(G790&lt;=0,"Paid",IF(N790&gt;0,"Overdue",IF(F790&gt;0,"Partial","Pending")))</f>
        <v/>
      </c>
      <c r="P790" s="54">
        <f>N790&gt;0</f>
        <v/>
      </c>
      <c r="Q790" s="60">
        <f>IF(P790,500,0)</f>
        <v/>
      </c>
      <c r="R790" s="60">
        <f>G790+Q790</f>
        <v/>
      </c>
      <c r="S790" s="61" t="n">
        <v>46264.48958333334</v>
      </c>
    </row>
    <row r="791" ht="15" customHeight="1" s="39">
      <c r="A791" s="54" t="inlineStr">
        <is>
          <t>STU0790</t>
        </is>
      </c>
      <c r="B791" s="55">
        <f>VLOOKUP(A791,Marks!$A$2:$B$1001,2,FALSE())</f>
        <v/>
      </c>
      <c r="C791" s="54">
        <f>VLOOKUP(A791,Marks!$A$2:$C$1001,3,FALSE())</f>
        <v/>
      </c>
      <c r="D791" s="54">
        <f>VLOOKUP(A791,Marks!$A$2:$D$1001,4,FALSE())</f>
        <v/>
      </c>
      <c r="E791" s="60" t="n">
        <v>14500</v>
      </c>
      <c r="F791" s="60" t="n">
        <v>14500</v>
      </c>
      <c r="G791" s="60">
        <f>E791-F791</f>
        <v/>
      </c>
      <c r="H791" s="59" t="n">
        <v>0</v>
      </c>
      <c r="I791" s="54">
        <f>H791&gt;=0.2</f>
        <v/>
      </c>
      <c r="J791" s="54" t="inlineStr">
        <is>
          <t>Cash</t>
        </is>
      </c>
      <c r="K791" s="57" t="n">
        <v>46218</v>
      </c>
      <c r="L791" s="58" t="n">
        <v>0.71875</v>
      </c>
      <c r="M791" s="57" t="n">
        <v>46218</v>
      </c>
      <c r="N791" s="54">
        <f>IF(AND(G791&gt;0,TODAY()&gt;M791),TODAY()-M791,0)</f>
        <v/>
      </c>
      <c r="O791" s="54">
        <f>IF(G791&lt;=0,"Paid",IF(N791&gt;0,"Overdue",IF(F791&gt;0,"Partial","Pending")))</f>
        <v/>
      </c>
      <c r="P791" s="54">
        <f>N791&gt;0</f>
        <v/>
      </c>
      <c r="Q791" s="60">
        <f>IF(P791,500,0)</f>
        <v/>
      </c>
      <c r="R791" s="60">
        <f>G791+Q791</f>
        <v/>
      </c>
      <c r="S791" s="61" t="n"/>
    </row>
    <row r="792" ht="15" customHeight="1" s="39">
      <c r="A792" s="54" t="inlineStr">
        <is>
          <t>STU0791</t>
        </is>
      </c>
      <c r="B792" s="55">
        <f>VLOOKUP(A792,Marks!$A$2:$B$1001,2,FALSE())</f>
        <v/>
      </c>
      <c r="C792" s="54">
        <f>VLOOKUP(A792,Marks!$A$2:$C$1001,3,FALSE())</f>
        <v/>
      </c>
      <c r="D792" s="54">
        <f>VLOOKUP(A792,Marks!$A$2:$D$1001,4,FALSE())</f>
        <v/>
      </c>
      <c r="E792" s="60" t="n">
        <v>25000</v>
      </c>
      <c r="F792" s="60" t="n">
        <v>25000</v>
      </c>
      <c r="G792" s="60">
        <f>E792-F792</f>
        <v/>
      </c>
      <c r="H792" s="59" t="n">
        <v>0.05</v>
      </c>
      <c r="I792" s="54">
        <f>H792&gt;=0.2</f>
        <v/>
      </c>
      <c r="J792" s="54" t="inlineStr">
        <is>
          <t>Cheque</t>
        </is>
      </c>
      <c r="K792" s="57" t="n">
        <v>46248</v>
      </c>
      <c r="L792" s="58" t="n">
        <v>0.53125</v>
      </c>
      <c r="M792" s="57" t="n">
        <v>46310</v>
      </c>
      <c r="N792" s="54">
        <f>IF(AND(G792&gt;0,TODAY()&gt;M792),TODAY()-M792,0)</f>
        <v/>
      </c>
      <c r="O792" s="54">
        <f>IF(G792&lt;=0,"Paid",IF(N792&gt;0,"Overdue",IF(F792&gt;0,"Partial","Pending")))</f>
        <v/>
      </c>
      <c r="P792" s="54">
        <f>N792&gt;0</f>
        <v/>
      </c>
      <c r="Q792" s="60">
        <f>IF(P792,500,0)</f>
        <v/>
      </c>
      <c r="R792" s="60">
        <f>G792+Q792</f>
        <v/>
      </c>
      <c r="S792" s="61" t="n"/>
    </row>
    <row r="793" ht="15" customHeight="1" s="39">
      <c r="A793" s="54" t="inlineStr">
        <is>
          <t>STU0792</t>
        </is>
      </c>
      <c r="B793" s="55">
        <f>VLOOKUP(A793,Marks!$A$2:$B$1001,2,FALSE())</f>
        <v/>
      </c>
      <c r="C793" s="54">
        <f>VLOOKUP(A793,Marks!$A$2:$C$1001,3,FALSE())</f>
        <v/>
      </c>
      <c r="D793" s="54">
        <f>VLOOKUP(A793,Marks!$A$2:$D$1001,4,FALSE())</f>
        <v/>
      </c>
      <c r="E793" s="60" t="n">
        <v>30000</v>
      </c>
      <c r="F793" s="60" t="n">
        <v>30000</v>
      </c>
      <c r="G793" s="60">
        <f>E793-F793</f>
        <v/>
      </c>
      <c r="H793" s="59" t="n">
        <v>0</v>
      </c>
      <c r="I793" s="54">
        <f>H793&gt;=0.2</f>
        <v/>
      </c>
      <c r="J793" s="54" t="inlineStr">
        <is>
          <t>Debit Card</t>
        </is>
      </c>
      <c r="K793" s="57" t="n">
        <v>46223</v>
      </c>
      <c r="L793" s="58" t="n">
        <v>0.53125</v>
      </c>
      <c r="M793" s="57" t="n">
        <v>46127</v>
      </c>
      <c r="N793" s="54">
        <f>IF(AND(G793&gt;0,TODAY()&gt;M793),TODAY()-M793,0)</f>
        <v/>
      </c>
      <c r="O793" s="54">
        <f>IF(G793&lt;=0,"Paid",IF(N793&gt;0,"Overdue",IF(F793&gt;0,"Partial","Pending")))</f>
        <v/>
      </c>
      <c r="P793" s="54">
        <f>N793&gt;0</f>
        <v/>
      </c>
      <c r="Q793" s="60">
        <f>IF(P793,500,0)</f>
        <v/>
      </c>
      <c r="R793" s="60">
        <f>G793+Q793</f>
        <v/>
      </c>
      <c r="S793" s="61" t="n"/>
    </row>
    <row r="794" ht="15" customHeight="1" s="39">
      <c r="A794" s="54" t="inlineStr">
        <is>
          <t>STU0793</t>
        </is>
      </c>
      <c r="B794" s="55">
        <f>VLOOKUP(A794,Marks!$A$2:$B$1001,2,FALSE())</f>
        <v/>
      </c>
      <c r="C794" s="54">
        <f>VLOOKUP(A794,Marks!$A$2:$C$1001,3,FALSE())</f>
        <v/>
      </c>
      <c r="D794" s="54">
        <f>VLOOKUP(A794,Marks!$A$2:$D$1001,4,FALSE())</f>
        <v/>
      </c>
      <c r="E794" s="60" t="n">
        <v>17000</v>
      </c>
      <c r="F794" s="60" t="n">
        <v>12800</v>
      </c>
      <c r="G794" s="60">
        <f>E794-F794</f>
        <v/>
      </c>
      <c r="H794" s="59" t="n">
        <v>0</v>
      </c>
      <c r="I794" s="54">
        <f>H794&gt;=0.2</f>
        <v/>
      </c>
      <c r="J794" s="54" t="inlineStr">
        <is>
          <t>Online Transfer</t>
        </is>
      </c>
      <c r="K794" s="57" t="n">
        <v>46167</v>
      </c>
      <c r="L794" s="58" t="n">
        <v>0.71875</v>
      </c>
      <c r="M794" s="57" t="n">
        <v>46310</v>
      </c>
      <c r="N794" s="54">
        <f>IF(AND(G794&gt;0,TODAY()&gt;M794),TODAY()-M794,0)</f>
        <v/>
      </c>
      <c r="O794" s="54">
        <f>IF(G794&lt;=0,"Paid",IF(N794&gt;0,"Overdue",IF(F794&gt;0,"Partial","Pending")))</f>
        <v/>
      </c>
      <c r="P794" s="54">
        <f>N794&gt;0</f>
        <v/>
      </c>
      <c r="Q794" s="60">
        <f>IF(P794,500,0)</f>
        <v/>
      </c>
      <c r="R794" s="60">
        <f>G794+Q794</f>
        <v/>
      </c>
      <c r="S794" s="61" t="n">
        <v>46243.38541666666</v>
      </c>
    </row>
    <row r="795" ht="15" customHeight="1" s="39">
      <c r="A795" s="54" t="inlineStr">
        <is>
          <t>STU0794</t>
        </is>
      </c>
      <c r="B795" s="55">
        <f>VLOOKUP(A795,Marks!$A$2:$B$1001,2,FALSE())</f>
        <v/>
      </c>
      <c r="C795" s="54">
        <f>VLOOKUP(A795,Marks!$A$2:$C$1001,3,FALSE())</f>
        <v/>
      </c>
      <c r="D795" s="54">
        <f>VLOOKUP(A795,Marks!$A$2:$D$1001,4,FALSE())</f>
        <v/>
      </c>
      <c r="E795" s="60" t="n">
        <v>23000</v>
      </c>
      <c r="F795" s="60" t="n">
        <v>5800</v>
      </c>
      <c r="G795" s="60">
        <f>E795-F795</f>
        <v/>
      </c>
      <c r="H795" s="59" t="n">
        <v>0.25</v>
      </c>
      <c r="I795" s="54">
        <f>H795&gt;=0.2</f>
        <v/>
      </c>
      <c r="J795" s="54" t="inlineStr">
        <is>
          <t>Cheque</t>
        </is>
      </c>
      <c r="K795" s="57" t="n">
        <v>46174</v>
      </c>
      <c r="L795" s="58" t="n">
        <v>0.4791666666666667</v>
      </c>
      <c r="M795" s="57" t="n">
        <v>46127</v>
      </c>
      <c r="N795" s="54">
        <f>IF(AND(G795&gt;0,TODAY()&gt;M795),TODAY()-M795,0)</f>
        <v/>
      </c>
      <c r="O795" s="54">
        <f>IF(G795&lt;=0,"Paid",IF(N795&gt;0,"Overdue",IF(F795&gt;0,"Partial","Pending")))</f>
        <v/>
      </c>
      <c r="P795" s="54">
        <f>N795&gt;0</f>
        <v/>
      </c>
      <c r="Q795" s="60">
        <f>IF(P795,500,0)</f>
        <v/>
      </c>
      <c r="R795" s="60">
        <f>G795+Q795</f>
        <v/>
      </c>
      <c r="S795" s="61" t="n">
        <v>46261.47916666666</v>
      </c>
    </row>
    <row r="796" ht="15" customHeight="1" s="39">
      <c r="A796" s="54" t="inlineStr">
        <is>
          <t>STU0795</t>
        </is>
      </c>
      <c r="B796" s="55">
        <f>VLOOKUP(A796,Marks!$A$2:$B$1001,2,FALSE())</f>
        <v/>
      </c>
      <c r="C796" s="54">
        <f>VLOOKUP(A796,Marks!$A$2:$C$1001,3,FALSE())</f>
        <v/>
      </c>
      <c r="D796" s="54">
        <f>VLOOKUP(A796,Marks!$A$2:$D$1001,4,FALSE())</f>
        <v/>
      </c>
      <c r="E796" s="60" t="n">
        <v>26500</v>
      </c>
      <c r="F796" s="60" t="n">
        <v>13200</v>
      </c>
      <c r="G796" s="60">
        <f>E796-F796</f>
        <v/>
      </c>
      <c r="H796" s="59" t="n">
        <v>0.15</v>
      </c>
      <c r="I796" s="54">
        <f>H796&gt;=0.2</f>
        <v/>
      </c>
      <c r="J796" s="54" t="inlineStr">
        <is>
          <t>Cash</t>
        </is>
      </c>
      <c r="K796" s="57" t="n">
        <v>46195</v>
      </c>
      <c r="L796" s="58" t="n">
        <v>0.4583333333333333</v>
      </c>
      <c r="M796" s="57" t="n">
        <v>46218</v>
      </c>
      <c r="N796" s="54">
        <f>IF(AND(G796&gt;0,TODAY()&gt;M796),TODAY()-M796,0)</f>
        <v/>
      </c>
      <c r="O796" s="54">
        <f>IF(G796&lt;=0,"Paid",IF(N796&gt;0,"Overdue",IF(F796&gt;0,"Partial","Pending")))</f>
        <v/>
      </c>
      <c r="P796" s="54">
        <f>N796&gt;0</f>
        <v/>
      </c>
      <c r="Q796" s="60">
        <f>IF(P796,500,0)</f>
        <v/>
      </c>
      <c r="R796" s="60">
        <f>G796+Q796</f>
        <v/>
      </c>
      <c r="S796" s="61" t="n">
        <v>46261.71875</v>
      </c>
    </row>
    <row r="797" ht="15" customHeight="1" s="39">
      <c r="A797" s="54" t="inlineStr">
        <is>
          <t>STU0796</t>
        </is>
      </c>
      <c r="B797" s="55">
        <f>VLOOKUP(A797,Marks!$A$2:$B$1001,2,FALSE())</f>
        <v/>
      </c>
      <c r="C797" s="54">
        <f>VLOOKUP(A797,Marks!$A$2:$C$1001,3,FALSE())</f>
        <v/>
      </c>
      <c r="D797" s="54">
        <f>VLOOKUP(A797,Marks!$A$2:$D$1001,4,FALSE())</f>
        <v/>
      </c>
      <c r="E797" s="60" t="n">
        <v>23500</v>
      </c>
      <c r="F797" s="60" t="n">
        <v>11800</v>
      </c>
      <c r="G797" s="60">
        <f>E797-F797</f>
        <v/>
      </c>
      <c r="H797" s="59" t="n">
        <v>0.2</v>
      </c>
      <c r="I797" s="54">
        <f>H797&gt;=0.2</f>
        <v/>
      </c>
      <c r="J797" s="54" t="inlineStr">
        <is>
          <t>Cheque</t>
        </is>
      </c>
      <c r="K797" s="57" t="n">
        <v>46223</v>
      </c>
      <c r="L797" s="58" t="n">
        <v>0.40625</v>
      </c>
      <c r="M797" s="57" t="n">
        <v>46127</v>
      </c>
      <c r="N797" s="54">
        <f>IF(AND(G797&gt;0,TODAY()&gt;M797),TODAY()-M797,0)</f>
        <v/>
      </c>
      <c r="O797" s="54">
        <f>IF(G797&lt;=0,"Paid",IF(N797&gt;0,"Overdue",IF(F797&gt;0,"Partial","Pending")))</f>
        <v/>
      </c>
      <c r="P797" s="54">
        <f>N797&gt;0</f>
        <v/>
      </c>
      <c r="Q797" s="60">
        <f>IF(P797,500,0)</f>
        <v/>
      </c>
      <c r="R797" s="60">
        <f>G797+Q797</f>
        <v/>
      </c>
      <c r="S797" s="61" t="n">
        <v>46259.6875</v>
      </c>
    </row>
    <row r="798" ht="15" customHeight="1" s="39">
      <c r="A798" s="54" t="inlineStr">
        <is>
          <t>STU0797</t>
        </is>
      </c>
      <c r="B798" s="55">
        <f>VLOOKUP(A798,Marks!$A$2:$B$1001,2,FALSE())</f>
        <v/>
      </c>
      <c r="C798" s="54">
        <f>VLOOKUP(A798,Marks!$A$2:$C$1001,3,FALSE())</f>
        <v/>
      </c>
      <c r="D798" s="54">
        <f>VLOOKUP(A798,Marks!$A$2:$D$1001,4,FALSE())</f>
        <v/>
      </c>
      <c r="E798" s="60" t="n">
        <v>18500</v>
      </c>
      <c r="F798" s="60" t="n">
        <v>0</v>
      </c>
      <c r="G798" s="60">
        <f>E798-F798</f>
        <v/>
      </c>
      <c r="H798" s="59" t="n">
        <v>0</v>
      </c>
      <c r="I798" s="54">
        <f>H798&gt;=0.2</f>
        <v/>
      </c>
      <c r="J798" s="54" t="inlineStr">
        <is>
          <t>Debit Card</t>
        </is>
      </c>
      <c r="K798" s="57" t="n"/>
      <c r="L798" s="58" t="n"/>
      <c r="M798" s="57" t="n">
        <v>46127</v>
      </c>
      <c r="N798" s="54">
        <f>IF(AND(G798&gt;0,TODAY()&gt;M798),TODAY()-M798,0)</f>
        <v/>
      </c>
      <c r="O798" s="54">
        <f>IF(G798&lt;=0,"Paid",IF(N798&gt;0,"Overdue",IF(F798&gt;0,"Partial","Pending")))</f>
        <v/>
      </c>
      <c r="P798" s="54">
        <f>N798&gt;0</f>
        <v/>
      </c>
      <c r="Q798" s="60">
        <f>IF(P798,500,0)</f>
        <v/>
      </c>
      <c r="R798" s="60">
        <f>G798+Q798</f>
        <v/>
      </c>
      <c r="S798" s="61" t="n">
        <v>46264.63541666666</v>
      </c>
    </row>
    <row r="799" ht="15" customHeight="1" s="39">
      <c r="A799" s="54" t="inlineStr">
        <is>
          <t>STU0798</t>
        </is>
      </c>
      <c r="B799" s="55">
        <f>VLOOKUP(A799,Marks!$A$2:$B$1001,2,FALSE())</f>
        <v/>
      </c>
      <c r="C799" s="54">
        <f>VLOOKUP(A799,Marks!$A$2:$C$1001,3,FALSE())</f>
        <v/>
      </c>
      <c r="D799" s="54">
        <f>VLOOKUP(A799,Marks!$A$2:$D$1001,4,FALSE())</f>
        <v/>
      </c>
      <c r="E799" s="60" t="n">
        <v>25000</v>
      </c>
      <c r="F799" s="60" t="n">
        <v>18800</v>
      </c>
      <c r="G799" s="60">
        <f>E799-F799</f>
        <v/>
      </c>
      <c r="H799" s="59" t="n">
        <v>0.15</v>
      </c>
      <c r="I799" s="54">
        <f>H799&gt;=0.2</f>
        <v/>
      </c>
      <c r="J799" s="54" t="inlineStr">
        <is>
          <t>UPI</t>
        </is>
      </c>
      <c r="K799" s="57" t="n">
        <v>46210</v>
      </c>
      <c r="L799" s="58" t="n">
        <v>0.6354166666666666</v>
      </c>
      <c r="M799" s="57" t="n">
        <v>46218</v>
      </c>
      <c r="N799" s="54">
        <f>IF(AND(G799&gt;0,TODAY()&gt;M799),TODAY()-M799,0)</f>
        <v/>
      </c>
      <c r="O799" s="54">
        <f>IF(G799&lt;=0,"Paid",IF(N799&gt;0,"Overdue",IF(F799&gt;0,"Partial","Pending")))</f>
        <v/>
      </c>
      <c r="P799" s="54">
        <f>N799&gt;0</f>
        <v/>
      </c>
      <c r="Q799" s="60">
        <f>IF(P799,500,0)</f>
        <v/>
      </c>
      <c r="R799" s="60">
        <f>G799+Q799</f>
        <v/>
      </c>
      <c r="S799" s="61" t="n">
        <v>46260.59375</v>
      </c>
    </row>
    <row r="800" ht="15" customHeight="1" s="39">
      <c r="A800" s="54" t="inlineStr">
        <is>
          <t>STU0799</t>
        </is>
      </c>
      <c r="B800" s="55">
        <f>VLOOKUP(A800,Marks!$A$2:$B$1001,2,FALSE())</f>
        <v/>
      </c>
      <c r="C800" s="54">
        <f>VLOOKUP(A800,Marks!$A$2:$C$1001,3,FALSE())</f>
        <v/>
      </c>
      <c r="D800" s="54">
        <f>VLOOKUP(A800,Marks!$A$2:$D$1001,4,FALSE())</f>
        <v/>
      </c>
      <c r="E800" s="60" t="n">
        <v>27000</v>
      </c>
      <c r="F800" s="60" t="n">
        <v>27000</v>
      </c>
      <c r="G800" s="60">
        <f>E800-F800</f>
        <v/>
      </c>
      <c r="H800" s="59" t="n">
        <v>0.15</v>
      </c>
      <c r="I800" s="54">
        <f>H800&gt;=0.2</f>
        <v/>
      </c>
      <c r="J800" s="54" t="inlineStr">
        <is>
          <t>Cash</t>
        </is>
      </c>
      <c r="K800" s="57" t="n">
        <v>46201</v>
      </c>
      <c r="L800" s="58" t="n">
        <v>0.5104166666666666</v>
      </c>
      <c r="M800" s="57" t="n">
        <v>46310</v>
      </c>
      <c r="N800" s="54">
        <f>IF(AND(G800&gt;0,TODAY()&gt;M800),TODAY()-M800,0)</f>
        <v/>
      </c>
      <c r="O800" s="54">
        <f>IF(G800&lt;=0,"Paid",IF(N800&gt;0,"Overdue",IF(F800&gt;0,"Partial","Pending")))</f>
        <v/>
      </c>
      <c r="P800" s="54">
        <f>N800&gt;0</f>
        <v/>
      </c>
      <c r="Q800" s="60">
        <f>IF(P800,500,0)</f>
        <v/>
      </c>
      <c r="R800" s="60">
        <f>G800+Q800</f>
        <v/>
      </c>
      <c r="S800" s="61" t="n"/>
    </row>
    <row r="801" ht="15" customHeight="1" s="39">
      <c r="A801" s="54" t="inlineStr">
        <is>
          <t>STU0800</t>
        </is>
      </c>
      <c r="B801" s="55">
        <f>VLOOKUP(A801,Marks!$A$2:$B$1001,2,FALSE())</f>
        <v/>
      </c>
      <c r="C801" s="54">
        <f>VLOOKUP(A801,Marks!$A$2:$C$1001,3,FALSE())</f>
        <v/>
      </c>
      <c r="D801" s="54">
        <f>VLOOKUP(A801,Marks!$A$2:$D$1001,4,FALSE())</f>
        <v/>
      </c>
      <c r="E801" s="60" t="n">
        <v>28500</v>
      </c>
      <c r="F801" s="60" t="n">
        <v>7100</v>
      </c>
      <c r="G801" s="60">
        <f>E801-F801</f>
        <v/>
      </c>
      <c r="H801" s="59" t="n">
        <v>0</v>
      </c>
      <c r="I801" s="54">
        <f>H801&gt;=0.2</f>
        <v/>
      </c>
      <c r="J801" s="54" t="inlineStr">
        <is>
          <t>Cash</t>
        </is>
      </c>
      <c r="K801" s="57" t="n">
        <v>46147</v>
      </c>
      <c r="L801" s="58" t="n">
        <v>0.5625</v>
      </c>
      <c r="M801" s="57" t="n">
        <v>46127</v>
      </c>
      <c r="N801" s="54">
        <f>IF(AND(G801&gt;0,TODAY()&gt;M801),TODAY()-M801,0)</f>
        <v/>
      </c>
      <c r="O801" s="54">
        <f>IF(G801&lt;=0,"Paid",IF(N801&gt;0,"Overdue",IF(F801&gt;0,"Partial","Pending")))</f>
        <v/>
      </c>
      <c r="P801" s="54">
        <f>N801&gt;0</f>
        <v/>
      </c>
      <c r="Q801" s="60">
        <f>IF(P801,500,0)</f>
        <v/>
      </c>
      <c r="R801" s="60">
        <f>G801+Q801</f>
        <v/>
      </c>
      <c r="S801" s="61" t="n">
        <v>46258.52083333334</v>
      </c>
    </row>
    <row r="802" ht="15" customHeight="1" s="39">
      <c r="A802" s="54" t="inlineStr">
        <is>
          <t>STU0801</t>
        </is>
      </c>
      <c r="B802" s="55">
        <f>VLOOKUP(A802,Marks!$A$2:$B$1001,2,FALSE())</f>
        <v/>
      </c>
      <c r="C802" s="54">
        <f>VLOOKUP(A802,Marks!$A$2:$C$1001,3,FALSE())</f>
        <v/>
      </c>
      <c r="D802" s="54">
        <f>VLOOKUP(A802,Marks!$A$2:$D$1001,4,FALSE())</f>
        <v/>
      </c>
      <c r="E802" s="60" t="n">
        <v>32500</v>
      </c>
      <c r="F802" s="60" t="n">
        <v>16200</v>
      </c>
      <c r="G802" s="60">
        <f>E802-F802</f>
        <v/>
      </c>
      <c r="H802" s="59" t="n">
        <v>0.15</v>
      </c>
      <c r="I802" s="54">
        <f>H802&gt;=0.2</f>
        <v/>
      </c>
      <c r="J802" s="54" t="inlineStr">
        <is>
          <t>Cash</t>
        </is>
      </c>
      <c r="K802" s="57" t="n">
        <v>46200</v>
      </c>
      <c r="L802" s="58" t="n">
        <v>0.5</v>
      </c>
      <c r="M802" s="57" t="n">
        <v>46127</v>
      </c>
      <c r="N802" s="54">
        <f>IF(AND(G802&gt;0,TODAY()&gt;M802),TODAY()-M802,0)</f>
        <v/>
      </c>
      <c r="O802" s="54">
        <f>IF(G802&lt;=0,"Paid",IF(N802&gt;0,"Overdue",IF(F802&gt;0,"Partial","Pending")))</f>
        <v/>
      </c>
      <c r="P802" s="54">
        <f>N802&gt;0</f>
        <v/>
      </c>
      <c r="Q802" s="60">
        <f>IF(P802,500,0)</f>
        <v/>
      </c>
      <c r="R802" s="60">
        <f>G802+Q802</f>
        <v/>
      </c>
      <c r="S802" s="61" t="n">
        <v>46263.625</v>
      </c>
    </row>
    <row r="803" ht="15" customHeight="1" s="39">
      <c r="A803" s="54" t="inlineStr">
        <is>
          <t>STU0802</t>
        </is>
      </c>
      <c r="B803" s="55">
        <f>VLOOKUP(A803,Marks!$A$2:$B$1001,2,FALSE())</f>
        <v/>
      </c>
      <c r="C803" s="54">
        <f>VLOOKUP(A803,Marks!$A$2:$C$1001,3,FALSE())</f>
        <v/>
      </c>
      <c r="D803" s="54">
        <f>VLOOKUP(A803,Marks!$A$2:$D$1001,4,FALSE())</f>
        <v/>
      </c>
      <c r="E803" s="60" t="n">
        <v>22500</v>
      </c>
      <c r="F803" s="60" t="n">
        <v>0</v>
      </c>
      <c r="G803" s="60">
        <f>E803-F803</f>
        <v/>
      </c>
      <c r="H803" s="59" t="n">
        <v>0.25</v>
      </c>
      <c r="I803" s="54">
        <f>H803&gt;=0.2</f>
        <v/>
      </c>
      <c r="J803" s="54" t="inlineStr">
        <is>
          <t>Credit Card</t>
        </is>
      </c>
      <c r="K803" s="57" t="n"/>
      <c r="L803" s="58" t="n"/>
      <c r="M803" s="57" t="n">
        <v>46402</v>
      </c>
      <c r="N803" s="54">
        <f>IF(AND(G803&gt;0,TODAY()&gt;M803),TODAY()-M803,0)</f>
        <v/>
      </c>
      <c r="O803" s="54">
        <f>IF(G803&lt;=0,"Paid",IF(N803&gt;0,"Overdue",IF(F803&gt;0,"Partial","Pending")))</f>
        <v/>
      </c>
      <c r="P803" s="54">
        <f>N803&gt;0</f>
        <v/>
      </c>
      <c r="Q803" s="60">
        <f>IF(P803,500,0)</f>
        <v/>
      </c>
      <c r="R803" s="60">
        <f>G803+Q803</f>
        <v/>
      </c>
      <c r="S803" s="61" t="n">
        <v>46240.71875</v>
      </c>
    </row>
    <row r="804" ht="15" customHeight="1" s="39">
      <c r="A804" s="54" t="inlineStr">
        <is>
          <t>STU0803</t>
        </is>
      </c>
      <c r="B804" s="55">
        <f>VLOOKUP(A804,Marks!$A$2:$B$1001,2,FALSE())</f>
        <v/>
      </c>
      <c r="C804" s="54">
        <f>VLOOKUP(A804,Marks!$A$2:$C$1001,3,FALSE())</f>
        <v/>
      </c>
      <c r="D804" s="54">
        <f>VLOOKUP(A804,Marks!$A$2:$D$1001,4,FALSE())</f>
        <v/>
      </c>
      <c r="E804" s="60" t="n">
        <v>26000</v>
      </c>
      <c r="F804" s="60" t="n">
        <v>6500</v>
      </c>
      <c r="G804" s="60">
        <f>E804-F804</f>
        <v/>
      </c>
      <c r="H804" s="59" t="n">
        <v>0.15</v>
      </c>
      <c r="I804" s="54">
        <f>H804&gt;=0.2</f>
        <v/>
      </c>
      <c r="J804" s="54" t="inlineStr">
        <is>
          <t>Cash</t>
        </is>
      </c>
      <c r="K804" s="57" t="n">
        <v>46245</v>
      </c>
      <c r="L804" s="58" t="n">
        <v>0.7083333333333334</v>
      </c>
      <c r="M804" s="57" t="n">
        <v>46310</v>
      </c>
      <c r="N804" s="54">
        <f>IF(AND(G804&gt;0,TODAY()&gt;M804),TODAY()-M804,0)</f>
        <v/>
      </c>
      <c r="O804" s="54">
        <f>IF(G804&lt;=0,"Paid",IF(N804&gt;0,"Overdue",IF(F804&gt;0,"Partial","Pending")))</f>
        <v/>
      </c>
      <c r="P804" s="54">
        <f>N804&gt;0</f>
        <v/>
      </c>
      <c r="Q804" s="60">
        <f>IF(P804,500,0)</f>
        <v/>
      </c>
      <c r="R804" s="60">
        <f>G804+Q804</f>
        <v/>
      </c>
      <c r="S804" s="61" t="n">
        <v>46237.5</v>
      </c>
    </row>
    <row r="805" ht="15" customHeight="1" s="39">
      <c r="A805" s="54" t="inlineStr">
        <is>
          <t>STU0804</t>
        </is>
      </c>
      <c r="B805" s="55">
        <f>VLOOKUP(A805,Marks!$A$2:$B$1001,2,FALSE())</f>
        <v/>
      </c>
      <c r="C805" s="54">
        <f>VLOOKUP(A805,Marks!$A$2:$C$1001,3,FALSE())</f>
        <v/>
      </c>
      <c r="D805" s="54">
        <f>VLOOKUP(A805,Marks!$A$2:$D$1001,4,FALSE())</f>
        <v/>
      </c>
      <c r="E805" s="60" t="n">
        <v>37500</v>
      </c>
      <c r="F805" s="60" t="n">
        <v>18800</v>
      </c>
      <c r="G805" s="60">
        <f>E805-F805</f>
        <v/>
      </c>
      <c r="H805" s="59" t="n">
        <v>0.1</v>
      </c>
      <c r="I805" s="54">
        <f>H805&gt;=0.2</f>
        <v/>
      </c>
      <c r="J805" s="54" t="inlineStr">
        <is>
          <t>Cheque</t>
        </is>
      </c>
      <c r="K805" s="57" t="n">
        <v>46150</v>
      </c>
      <c r="L805" s="58" t="n">
        <v>0.4375</v>
      </c>
      <c r="M805" s="57" t="n">
        <v>46127</v>
      </c>
      <c r="N805" s="54">
        <f>IF(AND(G805&gt;0,TODAY()&gt;M805),TODAY()-M805,0)</f>
        <v/>
      </c>
      <c r="O805" s="54">
        <f>IF(G805&lt;=0,"Paid",IF(N805&gt;0,"Overdue",IF(F805&gt;0,"Partial","Pending")))</f>
        <v/>
      </c>
      <c r="P805" s="54">
        <f>N805&gt;0</f>
        <v/>
      </c>
      <c r="Q805" s="60">
        <f>IF(P805,500,0)</f>
        <v/>
      </c>
      <c r="R805" s="60">
        <f>G805+Q805</f>
        <v/>
      </c>
      <c r="S805" s="61" t="n">
        <v>46258.64583333334</v>
      </c>
    </row>
    <row r="806" ht="15" customHeight="1" s="39">
      <c r="A806" s="54" t="inlineStr">
        <is>
          <t>STU0805</t>
        </is>
      </c>
      <c r="B806" s="55">
        <f>VLOOKUP(A806,Marks!$A$2:$B$1001,2,FALSE())</f>
        <v/>
      </c>
      <c r="C806" s="54">
        <f>VLOOKUP(A806,Marks!$A$2:$C$1001,3,FALSE())</f>
        <v/>
      </c>
      <c r="D806" s="54">
        <f>VLOOKUP(A806,Marks!$A$2:$D$1001,4,FALSE())</f>
        <v/>
      </c>
      <c r="E806" s="60" t="n">
        <v>16000</v>
      </c>
      <c r="F806" s="60" t="n">
        <v>16000</v>
      </c>
      <c r="G806" s="60">
        <f>E806-F806</f>
        <v/>
      </c>
      <c r="H806" s="59" t="n">
        <v>0</v>
      </c>
      <c r="I806" s="54">
        <f>H806&gt;=0.2</f>
        <v/>
      </c>
      <c r="J806" s="54" t="inlineStr">
        <is>
          <t>Cash</t>
        </is>
      </c>
      <c r="K806" s="57" t="n">
        <v>46193</v>
      </c>
      <c r="L806" s="58" t="n">
        <v>0.59375</v>
      </c>
      <c r="M806" s="57" t="n">
        <v>46218</v>
      </c>
      <c r="N806" s="54">
        <f>IF(AND(G806&gt;0,TODAY()&gt;M806),TODAY()-M806,0)</f>
        <v/>
      </c>
      <c r="O806" s="54">
        <f>IF(G806&lt;=0,"Paid",IF(N806&gt;0,"Overdue",IF(F806&gt;0,"Partial","Pending")))</f>
        <v/>
      </c>
      <c r="P806" s="54">
        <f>N806&gt;0</f>
        <v/>
      </c>
      <c r="Q806" s="60">
        <f>IF(P806,500,0)</f>
        <v/>
      </c>
      <c r="R806" s="60">
        <f>G806+Q806</f>
        <v/>
      </c>
      <c r="S806" s="61" t="n"/>
    </row>
    <row r="807" ht="15" customHeight="1" s="39">
      <c r="A807" s="54" t="inlineStr">
        <is>
          <t>STU0806</t>
        </is>
      </c>
      <c r="B807" s="55">
        <f>VLOOKUP(A807,Marks!$A$2:$B$1001,2,FALSE())</f>
        <v/>
      </c>
      <c r="C807" s="54">
        <f>VLOOKUP(A807,Marks!$A$2:$C$1001,3,FALSE())</f>
        <v/>
      </c>
      <c r="D807" s="54">
        <f>VLOOKUP(A807,Marks!$A$2:$D$1001,4,FALSE())</f>
        <v/>
      </c>
      <c r="E807" s="60" t="n">
        <v>36500</v>
      </c>
      <c r="F807" s="60" t="n">
        <v>18200</v>
      </c>
      <c r="G807" s="60">
        <f>E807-F807</f>
        <v/>
      </c>
      <c r="H807" s="59" t="n">
        <v>0.2</v>
      </c>
      <c r="I807" s="54">
        <f>H807&gt;=0.2</f>
        <v/>
      </c>
      <c r="J807" s="54" t="inlineStr">
        <is>
          <t>Cash</t>
        </is>
      </c>
      <c r="K807" s="57" t="n">
        <v>46125</v>
      </c>
      <c r="L807" s="58" t="n">
        <v>0.6145833333333334</v>
      </c>
      <c r="M807" s="57" t="n">
        <v>46310</v>
      </c>
      <c r="N807" s="54">
        <f>IF(AND(G807&gt;0,TODAY()&gt;M807),TODAY()-M807,0)</f>
        <v/>
      </c>
      <c r="O807" s="54">
        <f>IF(G807&lt;=0,"Paid",IF(N807&gt;0,"Overdue",IF(F807&gt;0,"Partial","Pending")))</f>
        <v/>
      </c>
      <c r="P807" s="54">
        <f>N807&gt;0</f>
        <v/>
      </c>
      <c r="Q807" s="60">
        <f>IF(P807,500,0)</f>
        <v/>
      </c>
      <c r="R807" s="60">
        <f>G807+Q807</f>
        <v/>
      </c>
      <c r="S807" s="61" t="n">
        <v>46253.63541666666</v>
      </c>
    </row>
    <row r="808" ht="15" customHeight="1" s="39">
      <c r="A808" s="54" t="inlineStr">
        <is>
          <t>STU0807</t>
        </is>
      </c>
      <c r="B808" s="55">
        <f>VLOOKUP(A808,Marks!$A$2:$B$1001,2,FALSE())</f>
        <v/>
      </c>
      <c r="C808" s="54">
        <f>VLOOKUP(A808,Marks!$A$2:$C$1001,3,FALSE())</f>
        <v/>
      </c>
      <c r="D808" s="54">
        <f>VLOOKUP(A808,Marks!$A$2:$D$1001,4,FALSE())</f>
        <v/>
      </c>
      <c r="E808" s="60" t="n">
        <v>32000</v>
      </c>
      <c r="F808" s="60" t="n">
        <v>8000</v>
      </c>
      <c r="G808" s="60">
        <f>E808-F808</f>
        <v/>
      </c>
      <c r="H808" s="59" t="n">
        <v>0</v>
      </c>
      <c r="I808" s="54">
        <f>H808&gt;=0.2</f>
        <v/>
      </c>
      <c r="J808" s="54" t="inlineStr">
        <is>
          <t>Debit Card</t>
        </is>
      </c>
      <c r="K808" s="57" t="n">
        <v>46213</v>
      </c>
      <c r="L808" s="58" t="n">
        <v>0.7291666666666666</v>
      </c>
      <c r="M808" s="57" t="n">
        <v>46218</v>
      </c>
      <c r="N808" s="54">
        <f>IF(AND(G808&gt;0,TODAY()&gt;M808),TODAY()-M808,0)</f>
        <v/>
      </c>
      <c r="O808" s="54">
        <f>IF(G808&lt;=0,"Paid",IF(N808&gt;0,"Overdue",IF(F808&gt;0,"Partial","Pending")))</f>
        <v/>
      </c>
      <c r="P808" s="54">
        <f>N808&gt;0</f>
        <v/>
      </c>
      <c r="Q808" s="60">
        <f>IF(P808,500,0)</f>
        <v/>
      </c>
      <c r="R808" s="60">
        <f>G808+Q808</f>
        <v/>
      </c>
      <c r="S808" s="61" t="n">
        <v>46258.4375</v>
      </c>
    </row>
    <row r="809" ht="15" customHeight="1" s="39">
      <c r="A809" s="54" t="inlineStr">
        <is>
          <t>STU0808</t>
        </is>
      </c>
      <c r="B809" s="55">
        <f>VLOOKUP(A809,Marks!$A$2:$B$1001,2,FALSE())</f>
        <v/>
      </c>
      <c r="C809" s="54">
        <f>VLOOKUP(A809,Marks!$A$2:$C$1001,3,FALSE())</f>
        <v/>
      </c>
      <c r="D809" s="54">
        <f>VLOOKUP(A809,Marks!$A$2:$D$1001,4,FALSE())</f>
        <v/>
      </c>
      <c r="E809" s="60" t="n">
        <v>40500</v>
      </c>
      <c r="F809" s="60" t="n">
        <v>0</v>
      </c>
      <c r="G809" s="60">
        <f>E809-F809</f>
        <v/>
      </c>
      <c r="H809" s="59" t="n">
        <v>0.2</v>
      </c>
      <c r="I809" s="54">
        <f>H809&gt;=0.2</f>
        <v/>
      </c>
      <c r="J809" s="54" t="inlineStr">
        <is>
          <t>Online Transfer</t>
        </is>
      </c>
      <c r="K809" s="57" t="n"/>
      <c r="L809" s="58" t="n"/>
      <c r="M809" s="57" t="n">
        <v>46127</v>
      </c>
      <c r="N809" s="54">
        <f>IF(AND(G809&gt;0,TODAY()&gt;M809),TODAY()-M809,0)</f>
        <v/>
      </c>
      <c r="O809" s="54">
        <f>IF(G809&lt;=0,"Paid",IF(N809&gt;0,"Overdue",IF(F809&gt;0,"Partial","Pending")))</f>
        <v/>
      </c>
      <c r="P809" s="54">
        <f>N809&gt;0</f>
        <v/>
      </c>
      <c r="Q809" s="60">
        <f>IF(P809,500,0)</f>
        <v/>
      </c>
      <c r="R809" s="60">
        <f>G809+Q809</f>
        <v/>
      </c>
      <c r="S809" s="61" t="n">
        <v>46243.41666666666</v>
      </c>
    </row>
    <row r="810" ht="15" customHeight="1" s="39">
      <c r="A810" s="54" t="inlineStr">
        <is>
          <t>STU0809</t>
        </is>
      </c>
      <c r="B810" s="55">
        <f>VLOOKUP(A810,Marks!$A$2:$B$1001,2,FALSE())</f>
        <v/>
      </c>
      <c r="C810" s="54">
        <f>VLOOKUP(A810,Marks!$A$2:$C$1001,3,FALSE())</f>
        <v/>
      </c>
      <c r="D810" s="54">
        <f>VLOOKUP(A810,Marks!$A$2:$D$1001,4,FALSE())</f>
        <v/>
      </c>
      <c r="E810" s="60" t="n">
        <v>37000</v>
      </c>
      <c r="F810" s="60" t="n">
        <v>18500</v>
      </c>
      <c r="G810" s="60">
        <f>E810-F810</f>
        <v/>
      </c>
      <c r="H810" s="59" t="n">
        <v>0.05</v>
      </c>
      <c r="I810" s="54">
        <f>H810&gt;=0.2</f>
        <v/>
      </c>
      <c r="J810" s="54" t="inlineStr">
        <is>
          <t>Cheque</t>
        </is>
      </c>
      <c r="K810" s="57" t="n">
        <v>46226</v>
      </c>
      <c r="L810" s="58" t="n">
        <v>0.6666666666666666</v>
      </c>
      <c r="M810" s="57" t="n">
        <v>46127</v>
      </c>
      <c r="N810" s="54">
        <f>IF(AND(G810&gt;0,TODAY()&gt;M810),TODAY()-M810,0)</f>
        <v/>
      </c>
      <c r="O810" s="54">
        <f>IF(G810&lt;=0,"Paid",IF(N810&gt;0,"Overdue",IF(F810&gt;0,"Partial","Pending")))</f>
        <v/>
      </c>
      <c r="P810" s="54">
        <f>N810&gt;0</f>
        <v/>
      </c>
      <c r="Q810" s="60">
        <f>IF(P810,500,0)</f>
        <v/>
      </c>
      <c r="R810" s="60">
        <f>G810+Q810</f>
        <v/>
      </c>
      <c r="S810" s="61" t="n">
        <v>46240.45833333334</v>
      </c>
    </row>
    <row r="811" ht="15" customHeight="1" s="39">
      <c r="A811" s="54" t="inlineStr">
        <is>
          <t>STU0810</t>
        </is>
      </c>
      <c r="B811" s="55">
        <f>VLOOKUP(A811,Marks!$A$2:$B$1001,2,FALSE())</f>
        <v/>
      </c>
      <c r="C811" s="54">
        <f>VLOOKUP(A811,Marks!$A$2:$C$1001,3,FALSE())</f>
        <v/>
      </c>
      <c r="D811" s="54">
        <f>VLOOKUP(A811,Marks!$A$2:$D$1001,4,FALSE())</f>
        <v/>
      </c>
      <c r="E811" s="60" t="n">
        <v>23500</v>
      </c>
      <c r="F811" s="60" t="n">
        <v>17600</v>
      </c>
      <c r="G811" s="60">
        <f>E811-F811</f>
        <v/>
      </c>
      <c r="H811" s="59" t="n">
        <v>0</v>
      </c>
      <c r="I811" s="54">
        <f>H811&gt;=0.2</f>
        <v/>
      </c>
      <c r="J811" s="54" t="inlineStr">
        <is>
          <t>Cheque</t>
        </is>
      </c>
      <c r="K811" s="57" t="n">
        <v>46205</v>
      </c>
      <c r="L811" s="58" t="n">
        <v>0.4583333333333333</v>
      </c>
      <c r="M811" s="57" t="n">
        <v>46218</v>
      </c>
      <c r="N811" s="54">
        <f>IF(AND(G811&gt;0,TODAY()&gt;M811),TODAY()-M811,0)</f>
        <v/>
      </c>
      <c r="O811" s="54">
        <f>IF(G811&lt;=0,"Paid",IF(N811&gt;0,"Overdue",IF(F811&gt;0,"Partial","Pending")))</f>
        <v/>
      </c>
      <c r="P811" s="54">
        <f>N811&gt;0</f>
        <v/>
      </c>
      <c r="Q811" s="60">
        <f>IF(P811,500,0)</f>
        <v/>
      </c>
      <c r="R811" s="60">
        <f>G811+Q811</f>
        <v/>
      </c>
      <c r="S811" s="61" t="n">
        <v>46251.66666666666</v>
      </c>
    </row>
    <row r="812" ht="15" customHeight="1" s="39">
      <c r="A812" s="54" t="inlineStr">
        <is>
          <t>STU0811</t>
        </is>
      </c>
      <c r="B812" s="55">
        <f>VLOOKUP(A812,Marks!$A$2:$B$1001,2,FALSE())</f>
        <v/>
      </c>
      <c r="C812" s="54">
        <f>VLOOKUP(A812,Marks!$A$2:$C$1001,3,FALSE())</f>
        <v/>
      </c>
      <c r="D812" s="54">
        <f>VLOOKUP(A812,Marks!$A$2:$D$1001,4,FALSE())</f>
        <v/>
      </c>
      <c r="E812" s="60" t="n">
        <v>22000</v>
      </c>
      <c r="F812" s="60" t="n">
        <v>22000</v>
      </c>
      <c r="G812" s="60">
        <f>E812-F812</f>
        <v/>
      </c>
      <c r="H812" s="59" t="n">
        <v>0</v>
      </c>
      <c r="I812" s="54">
        <f>H812&gt;=0.2</f>
        <v/>
      </c>
      <c r="J812" s="54" t="inlineStr">
        <is>
          <t>UPI</t>
        </is>
      </c>
      <c r="K812" s="57" t="n">
        <v>46254</v>
      </c>
      <c r="L812" s="58" t="n">
        <v>0.625</v>
      </c>
      <c r="M812" s="57" t="n">
        <v>46402</v>
      </c>
      <c r="N812" s="54">
        <f>IF(AND(G812&gt;0,TODAY()&gt;M812),TODAY()-M812,0)</f>
        <v/>
      </c>
      <c r="O812" s="54">
        <f>IF(G812&lt;=0,"Paid",IF(N812&gt;0,"Overdue",IF(F812&gt;0,"Partial","Pending")))</f>
        <v/>
      </c>
      <c r="P812" s="54">
        <f>N812&gt;0</f>
        <v/>
      </c>
      <c r="Q812" s="60">
        <f>IF(P812,500,0)</f>
        <v/>
      </c>
      <c r="R812" s="60">
        <f>G812+Q812</f>
        <v/>
      </c>
      <c r="S812" s="61" t="n"/>
    </row>
    <row r="813" ht="15" customHeight="1" s="39">
      <c r="A813" s="54" t="inlineStr">
        <is>
          <t>STU0812</t>
        </is>
      </c>
      <c r="B813" s="55">
        <f>VLOOKUP(A813,Marks!$A$2:$B$1001,2,FALSE())</f>
        <v/>
      </c>
      <c r="C813" s="54">
        <f>VLOOKUP(A813,Marks!$A$2:$C$1001,3,FALSE())</f>
        <v/>
      </c>
      <c r="D813" s="54">
        <f>VLOOKUP(A813,Marks!$A$2:$D$1001,4,FALSE())</f>
        <v/>
      </c>
      <c r="E813" s="60" t="n">
        <v>28500</v>
      </c>
      <c r="F813" s="60" t="n">
        <v>7100</v>
      </c>
      <c r="G813" s="60">
        <f>E813-F813</f>
        <v/>
      </c>
      <c r="H813" s="59" t="n">
        <v>0.25</v>
      </c>
      <c r="I813" s="54">
        <f>H813&gt;=0.2</f>
        <v/>
      </c>
      <c r="J813" s="54" t="inlineStr">
        <is>
          <t>Cash</t>
        </is>
      </c>
      <c r="K813" s="57" t="n">
        <v>46188</v>
      </c>
      <c r="L813" s="58" t="n">
        <v>0.5625</v>
      </c>
      <c r="M813" s="57" t="n">
        <v>46127</v>
      </c>
      <c r="N813" s="54">
        <f>IF(AND(G813&gt;0,TODAY()&gt;M813),TODAY()-M813,0)</f>
        <v/>
      </c>
      <c r="O813" s="54">
        <f>IF(G813&lt;=0,"Paid",IF(N813&gt;0,"Overdue",IF(F813&gt;0,"Partial","Pending")))</f>
        <v/>
      </c>
      <c r="P813" s="54">
        <f>N813&gt;0</f>
        <v/>
      </c>
      <c r="Q813" s="60">
        <f>IF(P813,500,0)</f>
        <v/>
      </c>
      <c r="R813" s="60">
        <f>G813+Q813</f>
        <v/>
      </c>
      <c r="S813" s="61" t="n">
        <v>46262.53125</v>
      </c>
    </row>
    <row r="814" ht="15" customHeight="1" s="39">
      <c r="A814" s="54" t="inlineStr">
        <is>
          <t>STU0813</t>
        </is>
      </c>
      <c r="B814" s="55">
        <f>VLOOKUP(A814,Marks!$A$2:$B$1001,2,FALSE())</f>
        <v/>
      </c>
      <c r="C814" s="54">
        <f>VLOOKUP(A814,Marks!$A$2:$C$1001,3,FALSE())</f>
        <v/>
      </c>
      <c r="D814" s="54">
        <f>VLOOKUP(A814,Marks!$A$2:$D$1001,4,FALSE())</f>
        <v/>
      </c>
      <c r="E814" s="60" t="n">
        <v>28000</v>
      </c>
      <c r="F814" s="60" t="n">
        <v>0</v>
      </c>
      <c r="G814" s="60">
        <f>E814-F814</f>
        <v/>
      </c>
      <c r="H814" s="59" t="n">
        <v>0.15</v>
      </c>
      <c r="I814" s="54">
        <f>H814&gt;=0.2</f>
        <v/>
      </c>
      <c r="J814" s="54" t="inlineStr">
        <is>
          <t>UPI</t>
        </is>
      </c>
      <c r="K814" s="57" t="n"/>
      <c r="L814" s="58" t="n"/>
      <c r="M814" s="57" t="n">
        <v>46127</v>
      </c>
      <c r="N814" s="54">
        <f>IF(AND(G814&gt;0,TODAY()&gt;M814),TODAY()-M814,0)</f>
        <v/>
      </c>
      <c r="O814" s="54">
        <f>IF(G814&lt;=0,"Paid",IF(N814&gt;0,"Overdue",IF(F814&gt;0,"Partial","Pending")))</f>
        <v/>
      </c>
      <c r="P814" s="54">
        <f>N814&gt;0</f>
        <v/>
      </c>
      <c r="Q814" s="60">
        <f>IF(P814,500,0)</f>
        <v/>
      </c>
      <c r="R814" s="60">
        <f>G814+Q814</f>
        <v/>
      </c>
      <c r="S814" s="61" t="n">
        <v>46250.65625</v>
      </c>
    </row>
    <row r="815" ht="15" customHeight="1" s="39">
      <c r="A815" s="54" t="inlineStr">
        <is>
          <t>STU0814</t>
        </is>
      </c>
      <c r="B815" s="55">
        <f>VLOOKUP(A815,Marks!$A$2:$B$1001,2,FALSE())</f>
        <v/>
      </c>
      <c r="C815" s="54">
        <f>VLOOKUP(A815,Marks!$A$2:$C$1001,3,FALSE())</f>
        <v/>
      </c>
      <c r="D815" s="54">
        <f>VLOOKUP(A815,Marks!$A$2:$D$1001,4,FALSE())</f>
        <v/>
      </c>
      <c r="E815" s="60" t="n">
        <v>13500</v>
      </c>
      <c r="F815" s="60" t="n">
        <v>10100</v>
      </c>
      <c r="G815" s="60">
        <f>E815-F815</f>
        <v/>
      </c>
      <c r="H815" s="59" t="n">
        <v>0.25</v>
      </c>
      <c r="I815" s="54">
        <f>H815&gt;=0.2</f>
        <v/>
      </c>
      <c r="J815" s="54" t="inlineStr">
        <is>
          <t>Debit Card</t>
        </is>
      </c>
      <c r="K815" s="57" t="n">
        <v>46218</v>
      </c>
      <c r="L815" s="58" t="n">
        <v>0.5625</v>
      </c>
      <c r="M815" s="57" t="n">
        <v>46218</v>
      </c>
      <c r="N815" s="54">
        <f>IF(AND(G815&gt;0,TODAY()&gt;M815),TODAY()-M815,0)</f>
        <v/>
      </c>
      <c r="O815" s="54">
        <f>IF(G815&lt;=0,"Paid",IF(N815&gt;0,"Overdue",IF(F815&gt;0,"Partial","Pending")))</f>
        <v/>
      </c>
      <c r="P815" s="54">
        <f>N815&gt;0</f>
        <v/>
      </c>
      <c r="Q815" s="60">
        <f>IF(P815,500,0)</f>
        <v/>
      </c>
      <c r="R815" s="60">
        <f>G815+Q815</f>
        <v/>
      </c>
      <c r="S815" s="61" t="n">
        <v>46244.64583333334</v>
      </c>
    </row>
    <row r="816" ht="15" customHeight="1" s="39">
      <c r="A816" s="54" t="inlineStr">
        <is>
          <t>STU0815</t>
        </is>
      </c>
      <c r="B816" s="55">
        <f>VLOOKUP(A816,Marks!$A$2:$B$1001,2,FALSE())</f>
        <v/>
      </c>
      <c r="C816" s="54">
        <f>VLOOKUP(A816,Marks!$A$2:$C$1001,3,FALSE())</f>
        <v/>
      </c>
      <c r="D816" s="54">
        <f>VLOOKUP(A816,Marks!$A$2:$D$1001,4,FALSE())</f>
        <v/>
      </c>
      <c r="E816" s="60" t="n">
        <v>17500</v>
      </c>
      <c r="F816" s="60" t="n">
        <v>17500</v>
      </c>
      <c r="G816" s="60">
        <f>E816-F816</f>
        <v/>
      </c>
      <c r="H816" s="59" t="n">
        <v>0</v>
      </c>
      <c r="I816" s="54">
        <f>H816&gt;=0.2</f>
        <v/>
      </c>
      <c r="J816" s="54" t="inlineStr">
        <is>
          <t>UPI</t>
        </is>
      </c>
      <c r="K816" s="57" t="n">
        <v>46224</v>
      </c>
      <c r="L816" s="58" t="n">
        <v>0.5</v>
      </c>
      <c r="M816" s="57" t="n">
        <v>46402</v>
      </c>
      <c r="N816" s="54">
        <f>IF(AND(G816&gt;0,TODAY()&gt;M816),TODAY()-M816,0)</f>
        <v/>
      </c>
      <c r="O816" s="54">
        <f>IF(G816&lt;=0,"Paid",IF(N816&gt;0,"Overdue",IF(F816&gt;0,"Partial","Pending")))</f>
        <v/>
      </c>
      <c r="P816" s="54">
        <f>N816&gt;0</f>
        <v/>
      </c>
      <c r="Q816" s="60">
        <f>IF(P816,500,0)</f>
        <v/>
      </c>
      <c r="R816" s="60">
        <f>G816+Q816</f>
        <v/>
      </c>
      <c r="S816" s="61" t="n"/>
    </row>
    <row r="817" ht="15" customHeight="1" s="39">
      <c r="A817" s="54" t="inlineStr">
        <is>
          <t>STU0816</t>
        </is>
      </c>
      <c r="B817" s="55">
        <f>VLOOKUP(A817,Marks!$A$2:$B$1001,2,FALSE())</f>
        <v/>
      </c>
      <c r="C817" s="54">
        <f>VLOOKUP(A817,Marks!$A$2:$C$1001,3,FALSE())</f>
        <v/>
      </c>
      <c r="D817" s="54">
        <f>VLOOKUP(A817,Marks!$A$2:$D$1001,4,FALSE())</f>
        <v/>
      </c>
      <c r="E817" s="60" t="n">
        <v>32000</v>
      </c>
      <c r="F817" s="60" t="n">
        <v>32000</v>
      </c>
      <c r="G817" s="60">
        <f>E817-F817</f>
        <v/>
      </c>
      <c r="H817" s="59" t="n">
        <v>0.2</v>
      </c>
      <c r="I817" s="54">
        <f>H817&gt;=0.2</f>
        <v/>
      </c>
      <c r="J817" s="54" t="inlineStr">
        <is>
          <t>Debit Card</t>
        </is>
      </c>
      <c r="K817" s="57" t="n">
        <v>46242</v>
      </c>
      <c r="L817" s="58" t="n">
        <v>0.375</v>
      </c>
      <c r="M817" s="57" t="n">
        <v>46402</v>
      </c>
      <c r="N817" s="54">
        <f>IF(AND(G817&gt;0,TODAY()&gt;M817),TODAY()-M817,0)</f>
        <v/>
      </c>
      <c r="O817" s="54">
        <f>IF(G817&lt;=0,"Paid",IF(N817&gt;0,"Overdue",IF(F817&gt;0,"Partial","Pending")))</f>
        <v/>
      </c>
      <c r="P817" s="54">
        <f>N817&gt;0</f>
        <v/>
      </c>
      <c r="Q817" s="60">
        <f>IF(P817,500,0)</f>
        <v/>
      </c>
      <c r="R817" s="60">
        <f>G817+Q817</f>
        <v/>
      </c>
      <c r="S817" s="61" t="n"/>
    </row>
    <row r="818" ht="15" customHeight="1" s="39">
      <c r="A818" s="54" t="inlineStr">
        <is>
          <t>STU0817</t>
        </is>
      </c>
      <c r="B818" s="55">
        <f>VLOOKUP(A818,Marks!$A$2:$B$1001,2,FALSE())</f>
        <v/>
      </c>
      <c r="C818" s="54">
        <f>VLOOKUP(A818,Marks!$A$2:$C$1001,3,FALSE())</f>
        <v/>
      </c>
      <c r="D818" s="54">
        <f>VLOOKUP(A818,Marks!$A$2:$D$1001,4,FALSE())</f>
        <v/>
      </c>
      <c r="E818" s="60" t="n">
        <v>27000</v>
      </c>
      <c r="F818" s="60" t="n">
        <v>20200</v>
      </c>
      <c r="G818" s="60">
        <f>E818-F818</f>
        <v/>
      </c>
      <c r="H818" s="59" t="n">
        <v>0.05</v>
      </c>
      <c r="I818" s="54">
        <f>H818&gt;=0.2</f>
        <v/>
      </c>
      <c r="J818" s="54" t="inlineStr">
        <is>
          <t>UPI</t>
        </is>
      </c>
      <c r="K818" s="57" t="n">
        <v>46142</v>
      </c>
      <c r="L818" s="58" t="n">
        <v>0.59375</v>
      </c>
      <c r="M818" s="57" t="n">
        <v>46218</v>
      </c>
      <c r="N818" s="54">
        <f>IF(AND(G818&gt;0,TODAY()&gt;M818),TODAY()-M818,0)</f>
        <v/>
      </c>
      <c r="O818" s="54">
        <f>IF(G818&lt;=0,"Paid",IF(N818&gt;0,"Overdue",IF(F818&gt;0,"Partial","Pending")))</f>
        <v/>
      </c>
      <c r="P818" s="54">
        <f>N818&gt;0</f>
        <v/>
      </c>
      <c r="Q818" s="60">
        <f>IF(P818,500,0)</f>
        <v/>
      </c>
      <c r="R818" s="60">
        <f>G818+Q818</f>
        <v/>
      </c>
      <c r="S818" s="61" t="n">
        <v>46252.45833333334</v>
      </c>
    </row>
    <row r="819" ht="15" customHeight="1" s="39">
      <c r="A819" s="54" t="inlineStr">
        <is>
          <t>STU0818</t>
        </is>
      </c>
      <c r="B819" s="55">
        <f>VLOOKUP(A819,Marks!$A$2:$B$1001,2,FALSE())</f>
        <v/>
      </c>
      <c r="C819" s="54">
        <f>VLOOKUP(A819,Marks!$A$2:$C$1001,3,FALSE())</f>
        <v/>
      </c>
      <c r="D819" s="54">
        <f>VLOOKUP(A819,Marks!$A$2:$D$1001,4,FALSE())</f>
        <v/>
      </c>
      <c r="E819" s="60" t="n">
        <v>22000</v>
      </c>
      <c r="F819" s="60" t="n">
        <v>16500</v>
      </c>
      <c r="G819" s="60">
        <f>E819-F819</f>
        <v/>
      </c>
      <c r="H819" s="59" t="n">
        <v>0.25</v>
      </c>
      <c r="I819" s="54">
        <f>H819&gt;=0.2</f>
        <v/>
      </c>
      <c r="J819" s="54" t="inlineStr">
        <is>
          <t>Cash</t>
        </is>
      </c>
      <c r="K819" s="57" t="n">
        <v>46248</v>
      </c>
      <c r="L819" s="58" t="n">
        <v>0.59375</v>
      </c>
      <c r="M819" s="57" t="n">
        <v>46218</v>
      </c>
      <c r="N819" s="54">
        <f>IF(AND(G819&gt;0,TODAY()&gt;M819),TODAY()-M819,0)</f>
        <v/>
      </c>
      <c r="O819" s="54">
        <f>IF(G819&lt;=0,"Paid",IF(N819&gt;0,"Overdue",IF(F819&gt;0,"Partial","Pending")))</f>
        <v/>
      </c>
      <c r="P819" s="54">
        <f>N819&gt;0</f>
        <v/>
      </c>
      <c r="Q819" s="60">
        <f>IF(P819,500,0)</f>
        <v/>
      </c>
      <c r="R819" s="60">
        <f>G819+Q819</f>
        <v/>
      </c>
      <c r="S819" s="61" t="n">
        <v>46257.51041666666</v>
      </c>
    </row>
    <row r="820" ht="15" customHeight="1" s="39">
      <c r="A820" s="54" t="inlineStr">
        <is>
          <t>STU0819</t>
        </is>
      </c>
      <c r="B820" s="55">
        <f>VLOOKUP(A820,Marks!$A$2:$B$1001,2,FALSE())</f>
        <v/>
      </c>
      <c r="C820" s="54">
        <f>VLOOKUP(A820,Marks!$A$2:$C$1001,3,FALSE())</f>
        <v/>
      </c>
      <c r="D820" s="54">
        <f>VLOOKUP(A820,Marks!$A$2:$D$1001,4,FALSE())</f>
        <v/>
      </c>
      <c r="E820" s="60" t="n">
        <v>17000</v>
      </c>
      <c r="F820" s="60" t="n">
        <v>17000</v>
      </c>
      <c r="G820" s="60">
        <f>E820-F820</f>
        <v/>
      </c>
      <c r="H820" s="59" t="n">
        <v>0.05</v>
      </c>
      <c r="I820" s="54">
        <f>H820&gt;=0.2</f>
        <v/>
      </c>
      <c r="J820" s="54" t="inlineStr">
        <is>
          <t>Cash</t>
        </is>
      </c>
      <c r="K820" s="57" t="n">
        <v>46225</v>
      </c>
      <c r="L820" s="58" t="n">
        <v>0.4895833333333333</v>
      </c>
      <c r="M820" s="57" t="n">
        <v>46218</v>
      </c>
      <c r="N820" s="54">
        <f>IF(AND(G820&gt;0,TODAY()&gt;M820),TODAY()-M820,0)</f>
        <v/>
      </c>
      <c r="O820" s="54">
        <f>IF(G820&lt;=0,"Paid",IF(N820&gt;0,"Overdue",IF(F820&gt;0,"Partial","Pending")))</f>
        <v/>
      </c>
      <c r="P820" s="54">
        <f>N820&gt;0</f>
        <v/>
      </c>
      <c r="Q820" s="60">
        <f>IF(P820,500,0)</f>
        <v/>
      </c>
      <c r="R820" s="60">
        <f>G820+Q820</f>
        <v/>
      </c>
      <c r="S820" s="61" t="n"/>
    </row>
    <row r="821" ht="15" customHeight="1" s="39">
      <c r="A821" s="54" t="inlineStr">
        <is>
          <t>STU0820</t>
        </is>
      </c>
      <c r="B821" s="55">
        <f>VLOOKUP(A821,Marks!$A$2:$B$1001,2,FALSE())</f>
        <v/>
      </c>
      <c r="C821" s="54">
        <f>VLOOKUP(A821,Marks!$A$2:$C$1001,3,FALSE())</f>
        <v/>
      </c>
      <c r="D821" s="54">
        <f>VLOOKUP(A821,Marks!$A$2:$D$1001,4,FALSE())</f>
        <v/>
      </c>
      <c r="E821" s="60" t="n">
        <v>15500</v>
      </c>
      <c r="F821" s="60" t="n">
        <v>15500</v>
      </c>
      <c r="G821" s="60">
        <f>E821-F821</f>
        <v/>
      </c>
      <c r="H821" s="59" t="n">
        <v>0</v>
      </c>
      <c r="I821" s="54">
        <f>H821&gt;=0.2</f>
        <v/>
      </c>
      <c r="J821" s="54" t="inlineStr">
        <is>
          <t>Credit Card</t>
        </is>
      </c>
      <c r="K821" s="57" t="n">
        <v>46250</v>
      </c>
      <c r="L821" s="58" t="n">
        <v>0.5104166666666666</v>
      </c>
      <c r="M821" s="57" t="n">
        <v>46310</v>
      </c>
      <c r="N821" s="54">
        <f>IF(AND(G821&gt;0,TODAY()&gt;M821),TODAY()-M821,0)</f>
        <v/>
      </c>
      <c r="O821" s="54">
        <f>IF(G821&lt;=0,"Paid",IF(N821&gt;0,"Overdue",IF(F821&gt;0,"Partial","Pending")))</f>
        <v/>
      </c>
      <c r="P821" s="54">
        <f>N821&gt;0</f>
        <v/>
      </c>
      <c r="Q821" s="60">
        <f>IF(P821,500,0)</f>
        <v/>
      </c>
      <c r="R821" s="60">
        <f>G821+Q821</f>
        <v/>
      </c>
      <c r="S821" s="61" t="n"/>
    </row>
    <row r="822" ht="15" customHeight="1" s="39">
      <c r="A822" s="54" t="inlineStr">
        <is>
          <t>STU0821</t>
        </is>
      </c>
      <c r="B822" s="55">
        <f>VLOOKUP(A822,Marks!$A$2:$B$1001,2,FALSE())</f>
        <v/>
      </c>
      <c r="C822" s="54">
        <f>VLOOKUP(A822,Marks!$A$2:$C$1001,3,FALSE())</f>
        <v/>
      </c>
      <c r="D822" s="54">
        <f>VLOOKUP(A822,Marks!$A$2:$D$1001,4,FALSE())</f>
        <v/>
      </c>
      <c r="E822" s="60" t="n">
        <v>17000</v>
      </c>
      <c r="F822" s="60" t="n">
        <v>0</v>
      </c>
      <c r="G822" s="60">
        <f>E822-F822</f>
        <v/>
      </c>
      <c r="H822" s="59" t="n">
        <v>0</v>
      </c>
      <c r="I822" s="54">
        <f>H822&gt;=0.2</f>
        <v/>
      </c>
      <c r="J822" s="54" t="inlineStr">
        <is>
          <t>UPI</t>
        </is>
      </c>
      <c r="K822" s="57" t="n"/>
      <c r="L822" s="58" t="n"/>
      <c r="M822" s="57" t="n">
        <v>46402</v>
      </c>
      <c r="N822" s="54">
        <f>IF(AND(G822&gt;0,TODAY()&gt;M822),TODAY()-M822,0)</f>
        <v/>
      </c>
      <c r="O822" s="54">
        <f>IF(G822&lt;=0,"Paid",IF(N822&gt;0,"Overdue",IF(F822&gt;0,"Partial","Pending")))</f>
        <v/>
      </c>
      <c r="P822" s="54">
        <f>N822&gt;0</f>
        <v/>
      </c>
      <c r="Q822" s="60">
        <f>IF(P822,500,0)</f>
        <v/>
      </c>
      <c r="R822" s="60">
        <f>G822+Q822</f>
        <v/>
      </c>
      <c r="S822" s="61" t="n">
        <v>46250.60416666666</v>
      </c>
    </row>
    <row r="823" ht="15" customHeight="1" s="39">
      <c r="A823" s="54" t="inlineStr">
        <is>
          <t>STU0822</t>
        </is>
      </c>
      <c r="B823" s="55">
        <f>VLOOKUP(A823,Marks!$A$2:$B$1001,2,FALSE())</f>
        <v/>
      </c>
      <c r="C823" s="54">
        <f>VLOOKUP(A823,Marks!$A$2:$C$1001,3,FALSE())</f>
        <v/>
      </c>
      <c r="D823" s="54">
        <f>VLOOKUP(A823,Marks!$A$2:$D$1001,4,FALSE())</f>
        <v/>
      </c>
      <c r="E823" s="60" t="n">
        <v>26000</v>
      </c>
      <c r="F823" s="60" t="n">
        <v>19500</v>
      </c>
      <c r="G823" s="60">
        <f>E823-F823</f>
        <v/>
      </c>
      <c r="H823" s="59" t="n">
        <v>0.2</v>
      </c>
      <c r="I823" s="54">
        <f>H823&gt;=0.2</f>
        <v/>
      </c>
      <c r="J823" s="54" t="inlineStr">
        <is>
          <t>Online Transfer</t>
        </is>
      </c>
      <c r="K823" s="57" t="n">
        <v>46261</v>
      </c>
      <c r="L823" s="58" t="n">
        <v>0.59375</v>
      </c>
      <c r="M823" s="57" t="n">
        <v>46218</v>
      </c>
      <c r="N823" s="54">
        <f>IF(AND(G823&gt;0,TODAY()&gt;M823),TODAY()-M823,0)</f>
        <v/>
      </c>
      <c r="O823" s="54">
        <f>IF(G823&lt;=0,"Paid",IF(N823&gt;0,"Overdue",IF(F823&gt;0,"Partial","Pending")))</f>
        <v/>
      </c>
      <c r="P823" s="54">
        <f>N823&gt;0</f>
        <v/>
      </c>
      <c r="Q823" s="60">
        <f>IF(P823,500,0)</f>
        <v/>
      </c>
      <c r="R823" s="60">
        <f>G823+Q823</f>
        <v/>
      </c>
      <c r="S823" s="61" t="n">
        <v>46247.38541666666</v>
      </c>
    </row>
    <row r="824" ht="15" customHeight="1" s="39">
      <c r="A824" s="54" t="inlineStr">
        <is>
          <t>STU0823</t>
        </is>
      </c>
      <c r="B824" s="55">
        <f>VLOOKUP(A824,Marks!$A$2:$B$1001,2,FALSE())</f>
        <v/>
      </c>
      <c r="C824" s="54">
        <f>VLOOKUP(A824,Marks!$A$2:$C$1001,3,FALSE())</f>
        <v/>
      </c>
      <c r="D824" s="54">
        <f>VLOOKUP(A824,Marks!$A$2:$D$1001,4,FALSE())</f>
        <v/>
      </c>
      <c r="E824" s="60" t="n">
        <v>41500</v>
      </c>
      <c r="F824" s="60" t="n">
        <v>31100</v>
      </c>
      <c r="G824" s="60">
        <f>E824-F824</f>
        <v/>
      </c>
      <c r="H824" s="59" t="n">
        <v>0.25</v>
      </c>
      <c r="I824" s="54">
        <f>H824&gt;=0.2</f>
        <v/>
      </c>
      <c r="J824" s="54" t="inlineStr">
        <is>
          <t>Debit Card</t>
        </is>
      </c>
      <c r="K824" s="57" t="n">
        <v>46173</v>
      </c>
      <c r="L824" s="58" t="n">
        <v>0.5625</v>
      </c>
      <c r="M824" s="57" t="n">
        <v>46310</v>
      </c>
      <c r="N824" s="54">
        <f>IF(AND(G824&gt;0,TODAY()&gt;M824),TODAY()-M824,0)</f>
        <v/>
      </c>
      <c r="O824" s="54">
        <f>IF(G824&lt;=0,"Paid",IF(N824&gt;0,"Overdue",IF(F824&gt;0,"Partial","Pending")))</f>
        <v/>
      </c>
      <c r="P824" s="54">
        <f>N824&gt;0</f>
        <v/>
      </c>
      <c r="Q824" s="60">
        <f>IF(P824,500,0)</f>
        <v/>
      </c>
      <c r="R824" s="60">
        <f>G824+Q824</f>
        <v/>
      </c>
      <c r="S824" s="61" t="n">
        <v>46243.66666666666</v>
      </c>
    </row>
    <row r="825" ht="15" customHeight="1" s="39">
      <c r="A825" s="54" t="inlineStr">
        <is>
          <t>STU0824</t>
        </is>
      </c>
      <c r="B825" s="55">
        <f>VLOOKUP(A825,Marks!$A$2:$B$1001,2,FALSE())</f>
        <v/>
      </c>
      <c r="C825" s="54">
        <f>VLOOKUP(A825,Marks!$A$2:$C$1001,3,FALSE())</f>
        <v/>
      </c>
      <c r="D825" s="54">
        <f>VLOOKUP(A825,Marks!$A$2:$D$1001,4,FALSE())</f>
        <v/>
      </c>
      <c r="E825" s="60" t="n">
        <v>17500</v>
      </c>
      <c r="F825" s="60" t="n">
        <v>4400</v>
      </c>
      <c r="G825" s="60">
        <f>E825-F825</f>
        <v/>
      </c>
      <c r="H825" s="59" t="n">
        <v>0</v>
      </c>
      <c r="I825" s="54">
        <f>H825&gt;=0.2</f>
        <v/>
      </c>
      <c r="J825" s="54" t="inlineStr">
        <is>
          <t>Online Transfer</t>
        </is>
      </c>
      <c r="K825" s="57" t="n">
        <v>46249</v>
      </c>
      <c r="L825" s="58" t="n">
        <v>0.6666666666666666</v>
      </c>
      <c r="M825" s="57" t="n">
        <v>46310</v>
      </c>
      <c r="N825" s="54">
        <f>IF(AND(G825&gt;0,TODAY()&gt;M825),TODAY()-M825,0)</f>
        <v/>
      </c>
      <c r="O825" s="54">
        <f>IF(G825&lt;=0,"Paid",IF(N825&gt;0,"Overdue",IF(F825&gt;0,"Partial","Pending")))</f>
        <v/>
      </c>
      <c r="P825" s="54">
        <f>N825&gt;0</f>
        <v/>
      </c>
      <c r="Q825" s="60">
        <f>IF(P825,500,0)</f>
        <v/>
      </c>
      <c r="R825" s="60">
        <f>G825+Q825</f>
        <v/>
      </c>
      <c r="S825" s="61" t="n">
        <v>46259.47916666666</v>
      </c>
    </row>
    <row r="826" ht="15" customHeight="1" s="39">
      <c r="A826" s="54" t="inlineStr">
        <is>
          <t>STU0825</t>
        </is>
      </c>
      <c r="B826" s="55">
        <f>VLOOKUP(A826,Marks!$A$2:$B$1001,2,FALSE())</f>
        <v/>
      </c>
      <c r="C826" s="54">
        <f>VLOOKUP(A826,Marks!$A$2:$C$1001,3,FALSE())</f>
        <v/>
      </c>
      <c r="D826" s="54">
        <f>VLOOKUP(A826,Marks!$A$2:$D$1001,4,FALSE())</f>
        <v/>
      </c>
      <c r="E826" s="60" t="n">
        <v>27000</v>
      </c>
      <c r="F826" s="60" t="n">
        <v>0</v>
      </c>
      <c r="G826" s="60">
        <f>E826-F826</f>
        <v/>
      </c>
      <c r="H826" s="59" t="n">
        <v>0.1</v>
      </c>
      <c r="I826" s="54">
        <f>H826&gt;=0.2</f>
        <v/>
      </c>
      <c r="J826" s="54" t="inlineStr">
        <is>
          <t>Online Transfer</t>
        </is>
      </c>
      <c r="K826" s="57" t="n"/>
      <c r="L826" s="58" t="n"/>
      <c r="M826" s="57" t="n">
        <v>46402</v>
      </c>
      <c r="N826" s="54">
        <f>IF(AND(G826&gt;0,TODAY()&gt;M826),TODAY()-M826,0)</f>
        <v/>
      </c>
      <c r="O826" s="54">
        <f>IF(G826&lt;=0,"Paid",IF(N826&gt;0,"Overdue",IF(F826&gt;0,"Partial","Pending")))</f>
        <v/>
      </c>
      <c r="P826" s="54">
        <f>N826&gt;0</f>
        <v/>
      </c>
      <c r="Q826" s="60">
        <f>IF(P826,500,0)</f>
        <v/>
      </c>
      <c r="R826" s="60">
        <f>G826+Q826</f>
        <v/>
      </c>
      <c r="S826" s="61" t="n">
        <v>46237.53125</v>
      </c>
    </row>
    <row r="827" ht="15" customHeight="1" s="39">
      <c r="A827" s="54" t="inlineStr">
        <is>
          <t>STU0826</t>
        </is>
      </c>
      <c r="B827" s="55">
        <f>VLOOKUP(A827,Marks!$A$2:$B$1001,2,FALSE())</f>
        <v/>
      </c>
      <c r="C827" s="54">
        <f>VLOOKUP(A827,Marks!$A$2:$C$1001,3,FALSE())</f>
        <v/>
      </c>
      <c r="D827" s="54">
        <f>VLOOKUP(A827,Marks!$A$2:$D$1001,4,FALSE())</f>
        <v/>
      </c>
      <c r="E827" s="60" t="n">
        <v>30500</v>
      </c>
      <c r="F827" s="60" t="n">
        <v>7600</v>
      </c>
      <c r="G827" s="60">
        <f>E827-F827</f>
        <v/>
      </c>
      <c r="H827" s="59" t="n">
        <v>0.05</v>
      </c>
      <c r="I827" s="54">
        <f>H827&gt;=0.2</f>
        <v/>
      </c>
      <c r="J827" s="54" t="inlineStr">
        <is>
          <t>Cash</t>
        </is>
      </c>
      <c r="K827" s="57" t="n">
        <v>46184</v>
      </c>
      <c r="L827" s="58" t="n">
        <v>0.5833333333333334</v>
      </c>
      <c r="M827" s="57" t="n">
        <v>46402</v>
      </c>
      <c r="N827" s="54">
        <f>IF(AND(G827&gt;0,TODAY()&gt;M827),TODAY()-M827,0)</f>
        <v/>
      </c>
      <c r="O827" s="54">
        <f>IF(G827&lt;=0,"Paid",IF(N827&gt;0,"Overdue",IF(F827&gt;0,"Partial","Pending")))</f>
        <v/>
      </c>
      <c r="P827" s="54">
        <f>N827&gt;0</f>
        <v/>
      </c>
      <c r="Q827" s="60">
        <f>IF(P827,500,0)</f>
        <v/>
      </c>
      <c r="R827" s="60">
        <f>G827+Q827</f>
        <v/>
      </c>
      <c r="S827" s="61" t="n">
        <v>46248.52083333334</v>
      </c>
    </row>
    <row r="828" ht="15" customHeight="1" s="39">
      <c r="A828" s="54" t="inlineStr">
        <is>
          <t>STU0827</t>
        </is>
      </c>
      <c r="B828" s="55">
        <f>VLOOKUP(A828,Marks!$A$2:$B$1001,2,FALSE())</f>
        <v/>
      </c>
      <c r="C828" s="54">
        <f>VLOOKUP(A828,Marks!$A$2:$C$1001,3,FALSE())</f>
        <v/>
      </c>
      <c r="D828" s="54">
        <f>VLOOKUP(A828,Marks!$A$2:$D$1001,4,FALSE())</f>
        <v/>
      </c>
      <c r="E828" s="60" t="n">
        <v>14500</v>
      </c>
      <c r="F828" s="60" t="n">
        <v>0</v>
      </c>
      <c r="G828" s="60">
        <f>E828-F828</f>
        <v/>
      </c>
      <c r="H828" s="59" t="n">
        <v>0</v>
      </c>
      <c r="I828" s="54">
        <f>H828&gt;=0.2</f>
        <v/>
      </c>
      <c r="J828" s="54" t="inlineStr">
        <is>
          <t>Debit Card</t>
        </is>
      </c>
      <c r="K828" s="57" t="n"/>
      <c r="L828" s="58" t="n"/>
      <c r="M828" s="57" t="n">
        <v>46127</v>
      </c>
      <c r="N828" s="54">
        <f>IF(AND(G828&gt;0,TODAY()&gt;M828),TODAY()-M828,0)</f>
        <v/>
      </c>
      <c r="O828" s="54">
        <f>IF(G828&lt;=0,"Paid",IF(N828&gt;0,"Overdue",IF(F828&gt;0,"Partial","Pending")))</f>
        <v/>
      </c>
      <c r="P828" s="54">
        <f>N828&gt;0</f>
        <v/>
      </c>
      <c r="Q828" s="60">
        <f>IF(P828,500,0)</f>
        <v/>
      </c>
      <c r="R828" s="60">
        <f>G828+Q828</f>
        <v/>
      </c>
      <c r="S828" s="61" t="n">
        <v>46257.5</v>
      </c>
    </row>
    <row r="829" ht="15" customHeight="1" s="39">
      <c r="A829" s="54" t="inlineStr">
        <is>
          <t>STU0828</t>
        </is>
      </c>
      <c r="B829" s="55">
        <f>VLOOKUP(A829,Marks!$A$2:$B$1001,2,FALSE())</f>
        <v/>
      </c>
      <c r="C829" s="54">
        <f>VLOOKUP(A829,Marks!$A$2:$C$1001,3,FALSE())</f>
        <v/>
      </c>
      <c r="D829" s="54">
        <f>VLOOKUP(A829,Marks!$A$2:$D$1001,4,FALSE())</f>
        <v/>
      </c>
      <c r="E829" s="60" t="n">
        <v>40500</v>
      </c>
      <c r="F829" s="60" t="n">
        <v>0</v>
      </c>
      <c r="G829" s="60">
        <f>E829-F829</f>
        <v/>
      </c>
      <c r="H829" s="59" t="n">
        <v>0.1</v>
      </c>
      <c r="I829" s="54">
        <f>H829&gt;=0.2</f>
        <v/>
      </c>
      <c r="J829" s="54" t="inlineStr">
        <is>
          <t>Cheque</t>
        </is>
      </c>
      <c r="K829" s="57" t="n"/>
      <c r="L829" s="58" t="n"/>
      <c r="M829" s="57" t="n">
        <v>46310</v>
      </c>
      <c r="N829" s="54">
        <f>IF(AND(G829&gt;0,TODAY()&gt;M829),TODAY()-M829,0)</f>
        <v/>
      </c>
      <c r="O829" s="54">
        <f>IF(G829&lt;=0,"Paid",IF(N829&gt;0,"Overdue",IF(F829&gt;0,"Partial","Pending")))</f>
        <v/>
      </c>
      <c r="P829" s="54">
        <f>N829&gt;0</f>
        <v/>
      </c>
      <c r="Q829" s="60">
        <f>IF(P829,500,0)</f>
        <v/>
      </c>
      <c r="R829" s="60">
        <f>G829+Q829</f>
        <v/>
      </c>
      <c r="S829" s="61" t="n">
        <v>46258.51041666666</v>
      </c>
    </row>
    <row r="830" ht="15" customHeight="1" s="39">
      <c r="A830" s="54" t="inlineStr">
        <is>
          <t>STU0829</t>
        </is>
      </c>
      <c r="B830" s="55">
        <f>VLOOKUP(A830,Marks!$A$2:$B$1001,2,FALSE())</f>
        <v/>
      </c>
      <c r="C830" s="54">
        <f>VLOOKUP(A830,Marks!$A$2:$C$1001,3,FALSE())</f>
        <v/>
      </c>
      <c r="D830" s="54">
        <f>VLOOKUP(A830,Marks!$A$2:$D$1001,4,FALSE())</f>
        <v/>
      </c>
      <c r="E830" s="60" t="n">
        <v>28500</v>
      </c>
      <c r="F830" s="60" t="n">
        <v>28500</v>
      </c>
      <c r="G830" s="60">
        <f>E830-F830</f>
        <v/>
      </c>
      <c r="H830" s="59" t="n">
        <v>0</v>
      </c>
      <c r="I830" s="54">
        <f>H830&gt;=0.2</f>
        <v/>
      </c>
      <c r="J830" s="54" t="inlineStr">
        <is>
          <t>Debit Card</t>
        </is>
      </c>
      <c r="K830" s="57" t="n">
        <v>46232</v>
      </c>
      <c r="L830" s="58" t="n">
        <v>0.5833333333333334</v>
      </c>
      <c r="M830" s="57" t="n">
        <v>46402</v>
      </c>
      <c r="N830" s="54">
        <f>IF(AND(G830&gt;0,TODAY()&gt;M830),TODAY()-M830,0)</f>
        <v/>
      </c>
      <c r="O830" s="54">
        <f>IF(G830&lt;=0,"Paid",IF(N830&gt;0,"Overdue",IF(F830&gt;0,"Partial","Pending")))</f>
        <v/>
      </c>
      <c r="P830" s="54">
        <f>N830&gt;0</f>
        <v/>
      </c>
      <c r="Q830" s="60">
        <f>IF(P830,500,0)</f>
        <v/>
      </c>
      <c r="R830" s="60">
        <f>G830+Q830</f>
        <v/>
      </c>
      <c r="S830" s="61" t="n"/>
    </row>
    <row r="831" ht="15" customHeight="1" s="39">
      <c r="A831" s="54" t="inlineStr">
        <is>
          <t>STU0830</t>
        </is>
      </c>
      <c r="B831" s="55">
        <f>VLOOKUP(A831,Marks!$A$2:$B$1001,2,FALSE())</f>
        <v/>
      </c>
      <c r="C831" s="54">
        <f>VLOOKUP(A831,Marks!$A$2:$C$1001,3,FALSE())</f>
        <v/>
      </c>
      <c r="D831" s="54">
        <f>VLOOKUP(A831,Marks!$A$2:$D$1001,4,FALSE())</f>
        <v/>
      </c>
      <c r="E831" s="60" t="n">
        <v>22000</v>
      </c>
      <c r="F831" s="60" t="n">
        <v>11000</v>
      </c>
      <c r="G831" s="60">
        <f>E831-F831</f>
        <v/>
      </c>
      <c r="H831" s="59" t="n">
        <v>0.15</v>
      </c>
      <c r="I831" s="54">
        <f>H831&gt;=0.2</f>
        <v/>
      </c>
      <c r="J831" s="54" t="inlineStr">
        <is>
          <t>Cash</t>
        </is>
      </c>
      <c r="K831" s="57" t="n">
        <v>46228</v>
      </c>
      <c r="L831" s="58" t="n">
        <v>0.4375</v>
      </c>
      <c r="M831" s="57" t="n">
        <v>46310</v>
      </c>
      <c r="N831" s="54">
        <f>IF(AND(G831&gt;0,TODAY()&gt;M831),TODAY()-M831,0)</f>
        <v/>
      </c>
      <c r="O831" s="54">
        <f>IF(G831&lt;=0,"Paid",IF(N831&gt;0,"Overdue",IF(F831&gt;0,"Partial","Pending")))</f>
        <v/>
      </c>
      <c r="P831" s="54">
        <f>N831&gt;0</f>
        <v/>
      </c>
      <c r="Q831" s="60">
        <f>IF(P831,500,0)</f>
        <v/>
      </c>
      <c r="R831" s="60">
        <f>G831+Q831</f>
        <v/>
      </c>
      <c r="S831" s="61" t="n">
        <v>46259.5625</v>
      </c>
    </row>
    <row r="832" ht="15" customHeight="1" s="39">
      <c r="A832" s="54" t="inlineStr">
        <is>
          <t>STU0831</t>
        </is>
      </c>
      <c r="B832" s="55">
        <f>VLOOKUP(A832,Marks!$A$2:$B$1001,2,FALSE())</f>
        <v/>
      </c>
      <c r="C832" s="54">
        <f>VLOOKUP(A832,Marks!$A$2:$C$1001,3,FALSE())</f>
        <v/>
      </c>
      <c r="D832" s="54">
        <f>VLOOKUP(A832,Marks!$A$2:$D$1001,4,FALSE())</f>
        <v/>
      </c>
      <c r="E832" s="60" t="n">
        <v>23000</v>
      </c>
      <c r="F832" s="60" t="n">
        <v>23000</v>
      </c>
      <c r="G832" s="60">
        <f>E832-F832</f>
        <v/>
      </c>
      <c r="H832" s="59" t="n">
        <v>0.1</v>
      </c>
      <c r="I832" s="54">
        <f>H832&gt;=0.2</f>
        <v/>
      </c>
      <c r="J832" s="54" t="inlineStr">
        <is>
          <t>UPI</t>
        </is>
      </c>
      <c r="K832" s="57" t="n">
        <v>46141</v>
      </c>
      <c r="L832" s="58" t="n">
        <v>0.4166666666666667</v>
      </c>
      <c r="M832" s="57" t="n">
        <v>46402</v>
      </c>
      <c r="N832" s="54">
        <f>IF(AND(G832&gt;0,TODAY()&gt;M832),TODAY()-M832,0)</f>
        <v/>
      </c>
      <c r="O832" s="54">
        <f>IF(G832&lt;=0,"Paid",IF(N832&gt;0,"Overdue",IF(F832&gt;0,"Partial","Pending")))</f>
        <v/>
      </c>
      <c r="P832" s="54">
        <f>N832&gt;0</f>
        <v/>
      </c>
      <c r="Q832" s="60">
        <f>IF(P832,500,0)</f>
        <v/>
      </c>
      <c r="R832" s="60">
        <f>G832+Q832</f>
        <v/>
      </c>
      <c r="S832" s="61" t="n"/>
    </row>
    <row r="833" ht="15" customHeight="1" s="39">
      <c r="A833" s="54" t="inlineStr">
        <is>
          <t>STU0832</t>
        </is>
      </c>
      <c r="B833" s="55">
        <f>VLOOKUP(A833,Marks!$A$2:$B$1001,2,FALSE())</f>
        <v/>
      </c>
      <c r="C833" s="54">
        <f>VLOOKUP(A833,Marks!$A$2:$C$1001,3,FALSE())</f>
        <v/>
      </c>
      <c r="D833" s="54">
        <f>VLOOKUP(A833,Marks!$A$2:$D$1001,4,FALSE())</f>
        <v/>
      </c>
      <c r="E833" s="60" t="n">
        <v>20500</v>
      </c>
      <c r="F833" s="60" t="n">
        <v>20500</v>
      </c>
      <c r="G833" s="60">
        <f>E833-F833</f>
        <v/>
      </c>
      <c r="H833" s="59" t="n">
        <v>0.15</v>
      </c>
      <c r="I833" s="54">
        <f>H833&gt;=0.2</f>
        <v/>
      </c>
      <c r="J833" s="54" t="inlineStr">
        <is>
          <t>Cash</t>
        </is>
      </c>
      <c r="K833" s="57" t="n">
        <v>46217</v>
      </c>
      <c r="L833" s="58" t="n">
        <v>0.4791666666666667</v>
      </c>
      <c r="M833" s="57" t="n">
        <v>46218</v>
      </c>
      <c r="N833" s="54">
        <f>IF(AND(G833&gt;0,TODAY()&gt;M833),TODAY()-M833,0)</f>
        <v/>
      </c>
      <c r="O833" s="54">
        <f>IF(G833&lt;=0,"Paid",IF(N833&gt;0,"Overdue",IF(F833&gt;0,"Partial","Pending")))</f>
        <v/>
      </c>
      <c r="P833" s="54">
        <f>N833&gt;0</f>
        <v/>
      </c>
      <c r="Q833" s="60">
        <f>IF(P833,500,0)</f>
        <v/>
      </c>
      <c r="R833" s="60">
        <f>G833+Q833</f>
        <v/>
      </c>
      <c r="S833" s="61" t="n"/>
    </row>
    <row r="834" ht="15" customHeight="1" s="39">
      <c r="A834" s="54" t="inlineStr">
        <is>
          <t>STU0833</t>
        </is>
      </c>
      <c r="B834" s="55">
        <f>VLOOKUP(A834,Marks!$A$2:$B$1001,2,FALSE())</f>
        <v/>
      </c>
      <c r="C834" s="54">
        <f>VLOOKUP(A834,Marks!$A$2:$C$1001,3,FALSE())</f>
        <v/>
      </c>
      <c r="D834" s="54">
        <f>VLOOKUP(A834,Marks!$A$2:$D$1001,4,FALSE())</f>
        <v/>
      </c>
      <c r="E834" s="60" t="n">
        <v>22000</v>
      </c>
      <c r="F834" s="60" t="n">
        <v>0</v>
      </c>
      <c r="G834" s="60">
        <f>E834-F834</f>
        <v/>
      </c>
      <c r="H834" s="59" t="n">
        <v>0</v>
      </c>
      <c r="I834" s="54">
        <f>H834&gt;=0.2</f>
        <v/>
      </c>
      <c r="J834" s="54" t="inlineStr">
        <is>
          <t>Debit Card</t>
        </is>
      </c>
      <c r="K834" s="57" t="n"/>
      <c r="L834" s="58" t="n"/>
      <c r="M834" s="57" t="n">
        <v>46218</v>
      </c>
      <c r="N834" s="54">
        <f>IF(AND(G834&gt;0,TODAY()&gt;M834),TODAY()-M834,0)</f>
        <v/>
      </c>
      <c r="O834" s="54">
        <f>IF(G834&lt;=0,"Paid",IF(N834&gt;0,"Overdue",IF(F834&gt;0,"Partial","Pending")))</f>
        <v/>
      </c>
      <c r="P834" s="54">
        <f>N834&gt;0</f>
        <v/>
      </c>
      <c r="Q834" s="60">
        <f>IF(P834,500,0)</f>
        <v/>
      </c>
      <c r="R834" s="60">
        <f>G834+Q834</f>
        <v/>
      </c>
      <c r="S834" s="61" t="n">
        <v>46241.6875</v>
      </c>
    </row>
    <row r="835" ht="15" customHeight="1" s="39">
      <c r="A835" s="54" t="inlineStr">
        <is>
          <t>STU0834</t>
        </is>
      </c>
      <c r="B835" s="55">
        <f>VLOOKUP(A835,Marks!$A$2:$B$1001,2,FALSE())</f>
        <v/>
      </c>
      <c r="C835" s="54">
        <f>VLOOKUP(A835,Marks!$A$2:$C$1001,3,FALSE())</f>
        <v/>
      </c>
      <c r="D835" s="54">
        <f>VLOOKUP(A835,Marks!$A$2:$D$1001,4,FALSE())</f>
        <v/>
      </c>
      <c r="E835" s="60" t="n">
        <v>15500</v>
      </c>
      <c r="F835" s="60" t="n">
        <v>15500</v>
      </c>
      <c r="G835" s="60">
        <f>E835-F835</f>
        <v/>
      </c>
      <c r="H835" s="59" t="n">
        <v>0.05</v>
      </c>
      <c r="I835" s="54">
        <f>H835&gt;=0.2</f>
        <v/>
      </c>
      <c r="J835" s="54" t="inlineStr">
        <is>
          <t>Debit Card</t>
        </is>
      </c>
      <c r="K835" s="57" t="n">
        <v>46172</v>
      </c>
      <c r="L835" s="58" t="n">
        <v>0.7083333333333334</v>
      </c>
      <c r="M835" s="57" t="n">
        <v>46218</v>
      </c>
      <c r="N835" s="54">
        <f>IF(AND(G835&gt;0,TODAY()&gt;M835),TODAY()-M835,0)</f>
        <v/>
      </c>
      <c r="O835" s="54">
        <f>IF(G835&lt;=0,"Paid",IF(N835&gt;0,"Overdue",IF(F835&gt;0,"Partial","Pending")))</f>
        <v/>
      </c>
      <c r="P835" s="54">
        <f>N835&gt;0</f>
        <v/>
      </c>
      <c r="Q835" s="60">
        <f>IF(P835,500,0)</f>
        <v/>
      </c>
      <c r="R835" s="60">
        <f>G835+Q835</f>
        <v/>
      </c>
      <c r="S835" s="61" t="n"/>
    </row>
    <row r="836" ht="15" customHeight="1" s="39">
      <c r="A836" s="54" t="inlineStr">
        <is>
          <t>STU0835</t>
        </is>
      </c>
      <c r="B836" s="55">
        <f>VLOOKUP(A836,Marks!$A$2:$B$1001,2,FALSE())</f>
        <v/>
      </c>
      <c r="C836" s="54">
        <f>VLOOKUP(A836,Marks!$A$2:$C$1001,3,FALSE())</f>
        <v/>
      </c>
      <c r="D836" s="54">
        <f>VLOOKUP(A836,Marks!$A$2:$D$1001,4,FALSE())</f>
        <v/>
      </c>
      <c r="E836" s="60" t="n">
        <v>21500</v>
      </c>
      <c r="F836" s="60" t="n">
        <v>21500</v>
      </c>
      <c r="G836" s="60">
        <f>E836-F836</f>
        <v/>
      </c>
      <c r="H836" s="59" t="n">
        <v>0.25</v>
      </c>
      <c r="I836" s="54">
        <f>H836&gt;=0.2</f>
        <v/>
      </c>
      <c r="J836" s="54" t="inlineStr">
        <is>
          <t>Cheque</t>
        </is>
      </c>
      <c r="K836" s="57" t="n">
        <v>46128</v>
      </c>
      <c r="L836" s="58" t="n">
        <v>0.59375</v>
      </c>
      <c r="M836" s="57" t="n">
        <v>46218</v>
      </c>
      <c r="N836" s="54">
        <f>IF(AND(G836&gt;0,TODAY()&gt;M836),TODAY()-M836,0)</f>
        <v/>
      </c>
      <c r="O836" s="54">
        <f>IF(G836&lt;=0,"Paid",IF(N836&gt;0,"Overdue",IF(F836&gt;0,"Partial","Pending")))</f>
        <v/>
      </c>
      <c r="P836" s="54">
        <f>N836&gt;0</f>
        <v/>
      </c>
      <c r="Q836" s="60">
        <f>IF(P836,500,0)</f>
        <v/>
      </c>
      <c r="R836" s="60">
        <f>G836+Q836</f>
        <v/>
      </c>
      <c r="S836" s="61" t="n"/>
    </row>
    <row r="837" ht="15" customHeight="1" s="39">
      <c r="A837" s="54" t="inlineStr">
        <is>
          <t>STU0836</t>
        </is>
      </c>
      <c r="B837" s="55">
        <f>VLOOKUP(A837,Marks!$A$2:$B$1001,2,FALSE())</f>
        <v/>
      </c>
      <c r="C837" s="54">
        <f>VLOOKUP(A837,Marks!$A$2:$C$1001,3,FALSE())</f>
        <v/>
      </c>
      <c r="D837" s="54">
        <f>VLOOKUP(A837,Marks!$A$2:$D$1001,4,FALSE())</f>
        <v/>
      </c>
      <c r="E837" s="60" t="n">
        <v>37000</v>
      </c>
      <c r="F837" s="60" t="n">
        <v>27800</v>
      </c>
      <c r="G837" s="60">
        <f>E837-F837</f>
        <v/>
      </c>
      <c r="H837" s="59" t="n">
        <v>0.25</v>
      </c>
      <c r="I837" s="54">
        <f>H837&gt;=0.2</f>
        <v/>
      </c>
      <c r="J837" s="54" t="inlineStr">
        <is>
          <t>Debit Card</t>
        </is>
      </c>
      <c r="K837" s="57" t="n">
        <v>46233</v>
      </c>
      <c r="L837" s="58" t="n">
        <v>0.6458333333333334</v>
      </c>
      <c r="M837" s="57" t="n">
        <v>46310</v>
      </c>
      <c r="N837" s="54">
        <f>IF(AND(G837&gt;0,TODAY()&gt;M837),TODAY()-M837,0)</f>
        <v/>
      </c>
      <c r="O837" s="54">
        <f>IF(G837&lt;=0,"Paid",IF(N837&gt;0,"Overdue",IF(F837&gt;0,"Partial","Pending")))</f>
        <v/>
      </c>
      <c r="P837" s="54">
        <f>N837&gt;0</f>
        <v/>
      </c>
      <c r="Q837" s="60">
        <f>IF(P837,500,0)</f>
        <v/>
      </c>
      <c r="R837" s="60">
        <f>G837+Q837</f>
        <v/>
      </c>
      <c r="S837" s="61" t="n">
        <v>46250.66666666666</v>
      </c>
    </row>
    <row r="838" ht="15" customHeight="1" s="39">
      <c r="A838" s="54" t="inlineStr">
        <is>
          <t>STU0837</t>
        </is>
      </c>
      <c r="B838" s="55">
        <f>VLOOKUP(A838,Marks!$A$2:$B$1001,2,FALSE())</f>
        <v/>
      </c>
      <c r="C838" s="54">
        <f>VLOOKUP(A838,Marks!$A$2:$C$1001,3,FALSE())</f>
        <v/>
      </c>
      <c r="D838" s="54">
        <f>VLOOKUP(A838,Marks!$A$2:$D$1001,4,FALSE())</f>
        <v/>
      </c>
      <c r="E838" s="60" t="n">
        <v>17500</v>
      </c>
      <c r="F838" s="60" t="n">
        <v>8800</v>
      </c>
      <c r="G838" s="60">
        <f>E838-F838</f>
        <v/>
      </c>
      <c r="H838" s="59" t="n">
        <v>0.05</v>
      </c>
      <c r="I838" s="54">
        <f>H838&gt;=0.2</f>
        <v/>
      </c>
      <c r="J838" s="54" t="inlineStr">
        <is>
          <t>UPI</t>
        </is>
      </c>
      <c r="K838" s="57" t="n">
        <v>46245</v>
      </c>
      <c r="L838" s="58" t="n">
        <v>0.5833333333333334</v>
      </c>
      <c r="M838" s="57" t="n">
        <v>46127</v>
      </c>
      <c r="N838" s="54">
        <f>IF(AND(G838&gt;0,TODAY()&gt;M838),TODAY()-M838,0)</f>
        <v/>
      </c>
      <c r="O838" s="54">
        <f>IF(G838&lt;=0,"Paid",IF(N838&gt;0,"Overdue",IF(F838&gt;0,"Partial","Pending")))</f>
        <v/>
      </c>
      <c r="P838" s="54">
        <f>N838&gt;0</f>
        <v/>
      </c>
      <c r="Q838" s="60">
        <f>IF(P838,500,0)</f>
        <v/>
      </c>
      <c r="R838" s="60">
        <f>G838+Q838</f>
        <v/>
      </c>
      <c r="S838" s="61" t="n">
        <v>46255.58333333334</v>
      </c>
    </row>
    <row r="839" ht="15" customHeight="1" s="39">
      <c r="A839" s="54" t="inlineStr">
        <is>
          <t>STU0838</t>
        </is>
      </c>
      <c r="B839" s="55">
        <f>VLOOKUP(A839,Marks!$A$2:$B$1001,2,FALSE())</f>
        <v/>
      </c>
      <c r="C839" s="54">
        <f>VLOOKUP(A839,Marks!$A$2:$C$1001,3,FALSE())</f>
        <v/>
      </c>
      <c r="D839" s="54">
        <f>VLOOKUP(A839,Marks!$A$2:$D$1001,4,FALSE())</f>
        <v/>
      </c>
      <c r="E839" s="60" t="n">
        <v>38000</v>
      </c>
      <c r="F839" s="60" t="n">
        <v>38000</v>
      </c>
      <c r="G839" s="60">
        <f>E839-F839</f>
        <v/>
      </c>
      <c r="H839" s="59" t="n">
        <v>0</v>
      </c>
      <c r="I839" s="54">
        <f>H839&gt;=0.2</f>
        <v/>
      </c>
      <c r="J839" s="54" t="inlineStr">
        <is>
          <t>Credit Card</t>
        </is>
      </c>
      <c r="K839" s="57" t="n">
        <v>46255</v>
      </c>
      <c r="L839" s="58" t="n">
        <v>0.3645833333333333</v>
      </c>
      <c r="M839" s="57" t="n">
        <v>46310</v>
      </c>
      <c r="N839" s="54">
        <f>IF(AND(G839&gt;0,TODAY()&gt;M839),TODAY()-M839,0)</f>
        <v/>
      </c>
      <c r="O839" s="54">
        <f>IF(G839&lt;=0,"Paid",IF(N839&gt;0,"Overdue",IF(F839&gt;0,"Partial","Pending")))</f>
        <v/>
      </c>
      <c r="P839" s="54">
        <f>N839&gt;0</f>
        <v/>
      </c>
      <c r="Q839" s="60">
        <f>IF(P839,500,0)</f>
        <v/>
      </c>
      <c r="R839" s="60">
        <f>G839+Q839</f>
        <v/>
      </c>
      <c r="S839" s="61" t="n"/>
    </row>
    <row r="840" ht="15" customHeight="1" s="39">
      <c r="A840" s="54" t="inlineStr">
        <is>
          <t>STU0839</t>
        </is>
      </c>
      <c r="B840" s="55">
        <f>VLOOKUP(A840,Marks!$A$2:$B$1001,2,FALSE())</f>
        <v/>
      </c>
      <c r="C840" s="54">
        <f>VLOOKUP(A840,Marks!$A$2:$C$1001,3,FALSE())</f>
        <v/>
      </c>
      <c r="D840" s="54">
        <f>VLOOKUP(A840,Marks!$A$2:$D$1001,4,FALSE())</f>
        <v/>
      </c>
      <c r="E840" s="60" t="n">
        <v>15000</v>
      </c>
      <c r="F840" s="60" t="n">
        <v>11200</v>
      </c>
      <c r="G840" s="60">
        <f>E840-F840</f>
        <v/>
      </c>
      <c r="H840" s="59" t="n">
        <v>0</v>
      </c>
      <c r="I840" s="54">
        <f>H840&gt;=0.2</f>
        <v/>
      </c>
      <c r="J840" s="54" t="inlineStr">
        <is>
          <t>Debit Card</t>
        </is>
      </c>
      <c r="K840" s="57" t="n">
        <v>46196</v>
      </c>
      <c r="L840" s="58" t="n">
        <v>0.375</v>
      </c>
      <c r="M840" s="57" t="n">
        <v>46127</v>
      </c>
      <c r="N840" s="54">
        <f>IF(AND(G840&gt;0,TODAY()&gt;M840),TODAY()-M840,0)</f>
        <v/>
      </c>
      <c r="O840" s="54">
        <f>IF(G840&lt;=0,"Paid",IF(N840&gt;0,"Overdue",IF(F840&gt;0,"Partial","Pending")))</f>
        <v/>
      </c>
      <c r="P840" s="54">
        <f>N840&gt;0</f>
        <v/>
      </c>
      <c r="Q840" s="60">
        <f>IF(P840,500,0)</f>
        <v/>
      </c>
      <c r="R840" s="60">
        <f>G840+Q840</f>
        <v/>
      </c>
      <c r="S840" s="61" t="n">
        <v>46263.5</v>
      </c>
    </row>
    <row r="841" ht="15" customHeight="1" s="39">
      <c r="A841" s="54" t="inlineStr">
        <is>
          <t>STU0840</t>
        </is>
      </c>
      <c r="B841" s="55">
        <f>VLOOKUP(A841,Marks!$A$2:$B$1001,2,FALSE())</f>
        <v/>
      </c>
      <c r="C841" s="54">
        <f>VLOOKUP(A841,Marks!$A$2:$C$1001,3,FALSE())</f>
        <v/>
      </c>
      <c r="D841" s="54">
        <f>VLOOKUP(A841,Marks!$A$2:$D$1001,4,FALSE())</f>
        <v/>
      </c>
      <c r="E841" s="60" t="n">
        <v>27500</v>
      </c>
      <c r="F841" s="60" t="n">
        <v>27500</v>
      </c>
      <c r="G841" s="60">
        <f>E841-F841</f>
        <v/>
      </c>
      <c r="H841" s="59" t="n">
        <v>0.05</v>
      </c>
      <c r="I841" s="54">
        <f>H841&gt;=0.2</f>
        <v/>
      </c>
      <c r="J841" s="54" t="inlineStr">
        <is>
          <t>Credit Card</t>
        </is>
      </c>
      <c r="K841" s="57" t="n">
        <v>46195</v>
      </c>
      <c r="L841" s="58" t="n">
        <v>0.7395833333333334</v>
      </c>
      <c r="M841" s="57" t="n">
        <v>46402</v>
      </c>
      <c r="N841" s="54">
        <f>IF(AND(G841&gt;0,TODAY()&gt;M841),TODAY()-M841,0)</f>
        <v/>
      </c>
      <c r="O841" s="54">
        <f>IF(G841&lt;=0,"Paid",IF(N841&gt;0,"Overdue",IF(F841&gt;0,"Partial","Pending")))</f>
        <v/>
      </c>
      <c r="P841" s="54">
        <f>N841&gt;0</f>
        <v/>
      </c>
      <c r="Q841" s="60">
        <f>IF(P841,500,0)</f>
        <v/>
      </c>
      <c r="R841" s="60">
        <f>G841+Q841</f>
        <v/>
      </c>
      <c r="S841" s="61" t="n"/>
    </row>
    <row r="842" ht="15" customHeight="1" s="39">
      <c r="A842" s="54" t="inlineStr">
        <is>
          <t>STU0841</t>
        </is>
      </c>
      <c r="B842" s="55">
        <f>VLOOKUP(A842,Marks!$A$2:$B$1001,2,FALSE())</f>
        <v/>
      </c>
      <c r="C842" s="54">
        <f>VLOOKUP(A842,Marks!$A$2:$C$1001,3,FALSE())</f>
        <v/>
      </c>
      <c r="D842" s="54">
        <f>VLOOKUP(A842,Marks!$A$2:$D$1001,4,FALSE())</f>
        <v/>
      </c>
      <c r="E842" s="60" t="n">
        <v>20000</v>
      </c>
      <c r="F842" s="60" t="n">
        <v>15000</v>
      </c>
      <c r="G842" s="60">
        <f>E842-F842</f>
        <v/>
      </c>
      <c r="H842" s="59" t="n">
        <v>0.2</v>
      </c>
      <c r="I842" s="54">
        <f>H842&gt;=0.2</f>
        <v/>
      </c>
      <c r="J842" s="54" t="inlineStr">
        <is>
          <t>Credit Card</t>
        </is>
      </c>
      <c r="K842" s="57" t="n">
        <v>46209</v>
      </c>
      <c r="L842" s="58" t="n">
        <v>0.3541666666666667</v>
      </c>
      <c r="M842" s="57" t="n">
        <v>46127</v>
      </c>
      <c r="N842" s="54">
        <f>IF(AND(G842&gt;0,TODAY()&gt;M842),TODAY()-M842,0)</f>
        <v/>
      </c>
      <c r="O842" s="54">
        <f>IF(G842&lt;=0,"Paid",IF(N842&gt;0,"Overdue",IF(F842&gt;0,"Partial","Pending")))</f>
        <v/>
      </c>
      <c r="P842" s="54">
        <f>N842&gt;0</f>
        <v/>
      </c>
      <c r="Q842" s="60">
        <f>IF(P842,500,0)</f>
        <v/>
      </c>
      <c r="R842" s="60">
        <f>G842+Q842</f>
        <v/>
      </c>
      <c r="S842" s="61" t="n">
        <v>46248.65625</v>
      </c>
    </row>
    <row r="843" ht="15" customHeight="1" s="39">
      <c r="A843" s="54" t="inlineStr">
        <is>
          <t>STU0842</t>
        </is>
      </c>
      <c r="B843" s="55">
        <f>VLOOKUP(A843,Marks!$A$2:$B$1001,2,FALSE())</f>
        <v/>
      </c>
      <c r="C843" s="54">
        <f>VLOOKUP(A843,Marks!$A$2:$C$1001,3,FALSE())</f>
        <v/>
      </c>
      <c r="D843" s="54">
        <f>VLOOKUP(A843,Marks!$A$2:$D$1001,4,FALSE())</f>
        <v/>
      </c>
      <c r="E843" s="60" t="n">
        <v>39500</v>
      </c>
      <c r="F843" s="60" t="n">
        <v>29600</v>
      </c>
      <c r="G843" s="60">
        <f>E843-F843</f>
        <v/>
      </c>
      <c r="H843" s="59" t="n">
        <v>0.05</v>
      </c>
      <c r="I843" s="54">
        <f>H843&gt;=0.2</f>
        <v/>
      </c>
      <c r="J843" s="54" t="inlineStr">
        <is>
          <t>Cheque</t>
        </is>
      </c>
      <c r="K843" s="57" t="n">
        <v>46208</v>
      </c>
      <c r="L843" s="58" t="n">
        <v>0.4791666666666667</v>
      </c>
      <c r="M843" s="57" t="n">
        <v>46310</v>
      </c>
      <c r="N843" s="54">
        <f>IF(AND(G843&gt;0,TODAY()&gt;M843),TODAY()-M843,0)</f>
        <v/>
      </c>
      <c r="O843" s="54">
        <f>IF(G843&lt;=0,"Paid",IF(N843&gt;0,"Overdue",IF(F843&gt;0,"Partial","Pending")))</f>
        <v/>
      </c>
      <c r="P843" s="54">
        <f>N843&gt;0</f>
        <v/>
      </c>
      <c r="Q843" s="60">
        <f>IF(P843,500,0)</f>
        <v/>
      </c>
      <c r="R843" s="60">
        <f>G843+Q843</f>
        <v/>
      </c>
      <c r="S843" s="61" t="n">
        <v>46254.40625</v>
      </c>
    </row>
    <row r="844" ht="15" customHeight="1" s="39">
      <c r="A844" s="54" t="inlineStr">
        <is>
          <t>STU0843</t>
        </is>
      </c>
      <c r="B844" s="55">
        <f>VLOOKUP(A844,Marks!$A$2:$B$1001,2,FALSE())</f>
        <v/>
      </c>
      <c r="C844" s="54">
        <f>VLOOKUP(A844,Marks!$A$2:$C$1001,3,FALSE())</f>
        <v/>
      </c>
      <c r="D844" s="54">
        <f>VLOOKUP(A844,Marks!$A$2:$D$1001,4,FALSE())</f>
        <v/>
      </c>
      <c r="E844" s="60" t="n">
        <v>37000</v>
      </c>
      <c r="F844" s="60" t="n">
        <v>0</v>
      </c>
      <c r="G844" s="60">
        <f>E844-F844</f>
        <v/>
      </c>
      <c r="H844" s="59" t="n">
        <v>0</v>
      </c>
      <c r="I844" s="54">
        <f>H844&gt;=0.2</f>
        <v/>
      </c>
      <c r="J844" s="54" t="inlineStr">
        <is>
          <t>Cheque</t>
        </is>
      </c>
      <c r="K844" s="57" t="n"/>
      <c r="L844" s="58" t="n"/>
      <c r="M844" s="57" t="n">
        <v>46218</v>
      </c>
      <c r="N844" s="54">
        <f>IF(AND(G844&gt;0,TODAY()&gt;M844),TODAY()-M844,0)</f>
        <v/>
      </c>
      <c r="O844" s="54">
        <f>IF(G844&lt;=0,"Paid",IF(N844&gt;0,"Overdue",IF(F844&gt;0,"Partial","Pending")))</f>
        <v/>
      </c>
      <c r="P844" s="54">
        <f>N844&gt;0</f>
        <v/>
      </c>
      <c r="Q844" s="60">
        <f>IF(P844,500,0)</f>
        <v/>
      </c>
      <c r="R844" s="60">
        <f>G844+Q844</f>
        <v/>
      </c>
      <c r="S844" s="61" t="n">
        <v>46262.42708333334</v>
      </c>
    </row>
    <row r="845" ht="15" customHeight="1" s="39">
      <c r="A845" s="54" t="inlineStr">
        <is>
          <t>STU0844</t>
        </is>
      </c>
      <c r="B845" s="55">
        <f>VLOOKUP(A845,Marks!$A$2:$B$1001,2,FALSE())</f>
        <v/>
      </c>
      <c r="C845" s="54">
        <f>VLOOKUP(A845,Marks!$A$2:$C$1001,3,FALSE())</f>
        <v/>
      </c>
      <c r="D845" s="54">
        <f>VLOOKUP(A845,Marks!$A$2:$D$1001,4,FALSE())</f>
        <v/>
      </c>
      <c r="E845" s="60" t="n">
        <v>34000</v>
      </c>
      <c r="F845" s="60" t="n">
        <v>34000</v>
      </c>
      <c r="G845" s="60">
        <f>E845-F845</f>
        <v/>
      </c>
      <c r="H845" s="59" t="n">
        <v>0.1</v>
      </c>
      <c r="I845" s="54">
        <f>H845&gt;=0.2</f>
        <v/>
      </c>
      <c r="J845" s="54" t="inlineStr">
        <is>
          <t>Debit Card</t>
        </is>
      </c>
      <c r="K845" s="57" t="n">
        <v>46159</v>
      </c>
      <c r="L845" s="58" t="n">
        <v>0.3958333333333333</v>
      </c>
      <c r="M845" s="57" t="n">
        <v>46402</v>
      </c>
      <c r="N845" s="54">
        <f>IF(AND(G845&gt;0,TODAY()&gt;M845),TODAY()-M845,0)</f>
        <v/>
      </c>
      <c r="O845" s="54">
        <f>IF(G845&lt;=0,"Paid",IF(N845&gt;0,"Overdue",IF(F845&gt;0,"Partial","Pending")))</f>
        <v/>
      </c>
      <c r="P845" s="54">
        <f>N845&gt;0</f>
        <v/>
      </c>
      <c r="Q845" s="60">
        <f>IF(P845,500,0)</f>
        <v/>
      </c>
      <c r="R845" s="60">
        <f>G845+Q845</f>
        <v/>
      </c>
      <c r="S845" s="61" t="n"/>
    </row>
    <row r="846" ht="15" customHeight="1" s="39">
      <c r="A846" s="54" t="inlineStr">
        <is>
          <t>STU0845</t>
        </is>
      </c>
      <c r="B846" s="55">
        <f>VLOOKUP(A846,Marks!$A$2:$B$1001,2,FALSE())</f>
        <v/>
      </c>
      <c r="C846" s="54">
        <f>VLOOKUP(A846,Marks!$A$2:$C$1001,3,FALSE())</f>
        <v/>
      </c>
      <c r="D846" s="54">
        <f>VLOOKUP(A846,Marks!$A$2:$D$1001,4,FALSE())</f>
        <v/>
      </c>
      <c r="E846" s="60" t="n">
        <v>32500</v>
      </c>
      <c r="F846" s="60" t="n">
        <v>8100</v>
      </c>
      <c r="G846" s="60">
        <f>E846-F846</f>
        <v/>
      </c>
      <c r="H846" s="59" t="n">
        <v>0.05</v>
      </c>
      <c r="I846" s="54">
        <f>H846&gt;=0.2</f>
        <v/>
      </c>
      <c r="J846" s="54" t="inlineStr">
        <is>
          <t>UPI</t>
        </is>
      </c>
      <c r="K846" s="57" t="n">
        <v>46197</v>
      </c>
      <c r="L846" s="58" t="n">
        <v>0.7395833333333334</v>
      </c>
      <c r="M846" s="57" t="n">
        <v>46127</v>
      </c>
      <c r="N846" s="54">
        <f>IF(AND(G846&gt;0,TODAY()&gt;M846),TODAY()-M846,0)</f>
        <v/>
      </c>
      <c r="O846" s="54">
        <f>IF(G846&lt;=0,"Paid",IF(N846&gt;0,"Overdue",IF(F846&gt;0,"Partial","Pending")))</f>
        <v/>
      </c>
      <c r="P846" s="54">
        <f>N846&gt;0</f>
        <v/>
      </c>
      <c r="Q846" s="60">
        <f>IF(P846,500,0)</f>
        <v/>
      </c>
      <c r="R846" s="60">
        <f>G846+Q846</f>
        <v/>
      </c>
      <c r="S846" s="61" t="n">
        <v>46259.64583333334</v>
      </c>
    </row>
    <row r="847" ht="15" customHeight="1" s="39">
      <c r="A847" s="54" t="inlineStr">
        <is>
          <t>STU0846</t>
        </is>
      </c>
      <c r="B847" s="55">
        <f>VLOOKUP(A847,Marks!$A$2:$B$1001,2,FALSE())</f>
        <v/>
      </c>
      <c r="C847" s="54">
        <f>VLOOKUP(A847,Marks!$A$2:$C$1001,3,FALSE())</f>
        <v/>
      </c>
      <c r="D847" s="54">
        <f>VLOOKUP(A847,Marks!$A$2:$D$1001,4,FALSE())</f>
        <v/>
      </c>
      <c r="E847" s="60" t="n">
        <v>36500</v>
      </c>
      <c r="F847" s="60" t="n">
        <v>0</v>
      </c>
      <c r="G847" s="60">
        <f>E847-F847</f>
        <v/>
      </c>
      <c r="H847" s="59" t="n">
        <v>0.2</v>
      </c>
      <c r="I847" s="54">
        <f>H847&gt;=0.2</f>
        <v/>
      </c>
      <c r="J847" s="54" t="inlineStr">
        <is>
          <t>Online Transfer</t>
        </is>
      </c>
      <c r="K847" s="57" t="n"/>
      <c r="L847" s="58" t="n"/>
      <c r="M847" s="57" t="n">
        <v>46310</v>
      </c>
      <c r="N847" s="54">
        <f>IF(AND(G847&gt;0,TODAY()&gt;M847),TODAY()-M847,0)</f>
        <v/>
      </c>
      <c r="O847" s="54">
        <f>IF(G847&lt;=0,"Paid",IF(N847&gt;0,"Overdue",IF(F847&gt;0,"Partial","Pending")))</f>
        <v/>
      </c>
      <c r="P847" s="54">
        <f>N847&gt;0</f>
        <v/>
      </c>
      <c r="Q847" s="60">
        <f>IF(P847,500,0)</f>
        <v/>
      </c>
      <c r="R847" s="60">
        <f>G847+Q847</f>
        <v/>
      </c>
      <c r="S847" s="61" t="n">
        <v>46241.5625</v>
      </c>
    </row>
    <row r="848" ht="15" customHeight="1" s="39">
      <c r="A848" s="54" t="inlineStr">
        <is>
          <t>STU0847</t>
        </is>
      </c>
      <c r="B848" s="55">
        <f>VLOOKUP(A848,Marks!$A$2:$B$1001,2,FALSE())</f>
        <v/>
      </c>
      <c r="C848" s="54">
        <f>VLOOKUP(A848,Marks!$A$2:$C$1001,3,FALSE())</f>
        <v/>
      </c>
      <c r="D848" s="54">
        <f>VLOOKUP(A848,Marks!$A$2:$D$1001,4,FALSE())</f>
        <v/>
      </c>
      <c r="E848" s="60" t="n">
        <v>20500</v>
      </c>
      <c r="F848" s="60" t="n">
        <v>5100</v>
      </c>
      <c r="G848" s="60">
        <f>E848-F848</f>
        <v/>
      </c>
      <c r="H848" s="59" t="n">
        <v>0</v>
      </c>
      <c r="I848" s="54">
        <f>H848&gt;=0.2</f>
        <v/>
      </c>
      <c r="J848" s="54" t="inlineStr">
        <is>
          <t>UPI</t>
        </is>
      </c>
      <c r="K848" s="57" t="n">
        <v>46255</v>
      </c>
      <c r="L848" s="58" t="n">
        <v>0.625</v>
      </c>
      <c r="M848" s="57" t="n">
        <v>46218</v>
      </c>
      <c r="N848" s="54">
        <f>IF(AND(G848&gt;0,TODAY()&gt;M848),TODAY()-M848,0)</f>
        <v/>
      </c>
      <c r="O848" s="54">
        <f>IF(G848&lt;=0,"Paid",IF(N848&gt;0,"Overdue",IF(F848&gt;0,"Partial","Pending")))</f>
        <v/>
      </c>
      <c r="P848" s="54">
        <f>N848&gt;0</f>
        <v/>
      </c>
      <c r="Q848" s="60">
        <f>IF(P848,500,0)</f>
        <v/>
      </c>
      <c r="R848" s="60">
        <f>G848+Q848</f>
        <v/>
      </c>
      <c r="S848" s="61" t="n">
        <v>46262.70833333334</v>
      </c>
    </row>
    <row r="849" ht="15" customHeight="1" s="39">
      <c r="A849" s="54" t="inlineStr">
        <is>
          <t>STU0848</t>
        </is>
      </c>
      <c r="B849" s="55">
        <f>VLOOKUP(A849,Marks!$A$2:$B$1001,2,FALSE())</f>
        <v/>
      </c>
      <c r="C849" s="54">
        <f>VLOOKUP(A849,Marks!$A$2:$C$1001,3,FALSE())</f>
        <v/>
      </c>
      <c r="D849" s="54">
        <f>VLOOKUP(A849,Marks!$A$2:$D$1001,4,FALSE())</f>
        <v/>
      </c>
      <c r="E849" s="60" t="n">
        <v>27500</v>
      </c>
      <c r="F849" s="60" t="n">
        <v>27500</v>
      </c>
      <c r="G849" s="60">
        <f>E849-F849</f>
        <v/>
      </c>
      <c r="H849" s="59" t="n">
        <v>0.1</v>
      </c>
      <c r="I849" s="54">
        <f>H849&gt;=0.2</f>
        <v/>
      </c>
      <c r="J849" s="54" t="inlineStr">
        <is>
          <t>Cheque</t>
        </is>
      </c>
      <c r="K849" s="57" t="n">
        <v>46249</v>
      </c>
      <c r="L849" s="58" t="n">
        <v>0.53125</v>
      </c>
      <c r="M849" s="57" t="n">
        <v>46218</v>
      </c>
      <c r="N849" s="54">
        <f>IF(AND(G849&gt;0,TODAY()&gt;M849),TODAY()-M849,0)</f>
        <v/>
      </c>
      <c r="O849" s="54">
        <f>IF(G849&lt;=0,"Paid",IF(N849&gt;0,"Overdue",IF(F849&gt;0,"Partial","Pending")))</f>
        <v/>
      </c>
      <c r="P849" s="54">
        <f>N849&gt;0</f>
        <v/>
      </c>
      <c r="Q849" s="60">
        <f>IF(P849,500,0)</f>
        <v/>
      </c>
      <c r="R849" s="60">
        <f>G849+Q849</f>
        <v/>
      </c>
      <c r="S849" s="61" t="n"/>
    </row>
    <row r="850" ht="15" customHeight="1" s="39">
      <c r="A850" s="54" t="inlineStr">
        <is>
          <t>STU0849</t>
        </is>
      </c>
      <c r="B850" s="55">
        <f>VLOOKUP(A850,Marks!$A$2:$B$1001,2,FALSE())</f>
        <v/>
      </c>
      <c r="C850" s="54">
        <f>VLOOKUP(A850,Marks!$A$2:$C$1001,3,FALSE())</f>
        <v/>
      </c>
      <c r="D850" s="54">
        <f>VLOOKUP(A850,Marks!$A$2:$D$1001,4,FALSE())</f>
        <v/>
      </c>
      <c r="E850" s="60" t="n">
        <v>19000</v>
      </c>
      <c r="F850" s="60" t="n">
        <v>14200</v>
      </c>
      <c r="G850" s="60">
        <f>E850-F850</f>
        <v/>
      </c>
      <c r="H850" s="59" t="n">
        <v>0</v>
      </c>
      <c r="I850" s="54">
        <f>H850&gt;=0.2</f>
        <v/>
      </c>
      <c r="J850" s="54" t="inlineStr">
        <is>
          <t>Credit Card</t>
        </is>
      </c>
      <c r="K850" s="57" t="n">
        <v>46209</v>
      </c>
      <c r="L850" s="58" t="n">
        <v>0.34375</v>
      </c>
      <c r="M850" s="57" t="n">
        <v>46402</v>
      </c>
      <c r="N850" s="54">
        <f>IF(AND(G850&gt;0,TODAY()&gt;M850),TODAY()-M850,0)</f>
        <v/>
      </c>
      <c r="O850" s="54">
        <f>IF(G850&lt;=0,"Paid",IF(N850&gt;0,"Overdue",IF(F850&gt;0,"Partial","Pending")))</f>
        <v/>
      </c>
      <c r="P850" s="54">
        <f>N850&gt;0</f>
        <v/>
      </c>
      <c r="Q850" s="60">
        <f>IF(P850,500,0)</f>
        <v/>
      </c>
      <c r="R850" s="60">
        <f>G850+Q850</f>
        <v/>
      </c>
      <c r="S850" s="61" t="n">
        <v>46253.59375</v>
      </c>
    </row>
    <row r="851" ht="15" customHeight="1" s="39">
      <c r="A851" s="54" t="inlineStr">
        <is>
          <t>STU0850</t>
        </is>
      </c>
      <c r="B851" s="55">
        <f>VLOOKUP(A851,Marks!$A$2:$B$1001,2,FALSE())</f>
        <v/>
      </c>
      <c r="C851" s="54">
        <f>VLOOKUP(A851,Marks!$A$2:$C$1001,3,FALSE())</f>
        <v/>
      </c>
      <c r="D851" s="54">
        <f>VLOOKUP(A851,Marks!$A$2:$D$1001,4,FALSE())</f>
        <v/>
      </c>
      <c r="E851" s="60" t="n">
        <v>42500</v>
      </c>
      <c r="F851" s="60" t="n">
        <v>31900</v>
      </c>
      <c r="G851" s="60">
        <f>E851-F851</f>
        <v/>
      </c>
      <c r="H851" s="59" t="n">
        <v>0.05</v>
      </c>
      <c r="I851" s="54">
        <f>H851&gt;=0.2</f>
        <v/>
      </c>
      <c r="J851" s="54" t="inlineStr">
        <is>
          <t>Cash</t>
        </is>
      </c>
      <c r="K851" s="57" t="n">
        <v>46231</v>
      </c>
      <c r="L851" s="58" t="n">
        <v>0.46875</v>
      </c>
      <c r="M851" s="57" t="n">
        <v>46218</v>
      </c>
      <c r="N851" s="54">
        <f>IF(AND(G851&gt;0,TODAY()&gt;M851),TODAY()-M851,0)</f>
        <v/>
      </c>
      <c r="O851" s="54">
        <f>IF(G851&lt;=0,"Paid",IF(N851&gt;0,"Overdue",IF(F851&gt;0,"Partial","Pending")))</f>
        <v/>
      </c>
      <c r="P851" s="54">
        <f>N851&gt;0</f>
        <v/>
      </c>
      <c r="Q851" s="60">
        <f>IF(P851,500,0)</f>
        <v/>
      </c>
      <c r="R851" s="60">
        <f>G851+Q851</f>
        <v/>
      </c>
      <c r="S851" s="61" t="n">
        <v>46262.76041666666</v>
      </c>
    </row>
    <row r="852" ht="15" customHeight="1" s="39">
      <c r="A852" s="54" t="inlineStr">
        <is>
          <t>STU0851</t>
        </is>
      </c>
      <c r="B852" s="55">
        <f>VLOOKUP(A852,Marks!$A$2:$B$1001,2,FALSE())</f>
        <v/>
      </c>
      <c r="C852" s="54">
        <f>VLOOKUP(A852,Marks!$A$2:$C$1001,3,FALSE())</f>
        <v/>
      </c>
      <c r="D852" s="54">
        <f>VLOOKUP(A852,Marks!$A$2:$D$1001,4,FALSE())</f>
        <v/>
      </c>
      <c r="E852" s="60" t="n">
        <v>40500</v>
      </c>
      <c r="F852" s="60" t="n">
        <v>20200</v>
      </c>
      <c r="G852" s="60">
        <f>E852-F852</f>
        <v/>
      </c>
      <c r="H852" s="59" t="n">
        <v>0.2</v>
      </c>
      <c r="I852" s="54">
        <f>H852&gt;=0.2</f>
        <v/>
      </c>
      <c r="J852" s="54" t="inlineStr">
        <is>
          <t>Debit Card</t>
        </is>
      </c>
      <c r="K852" s="57" t="n">
        <v>46215</v>
      </c>
      <c r="L852" s="58" t="n">
        <v>0.6354166666666666</v>
      </c>
      <c r="M852" s="57" t="n">
        <v>46310</v>
      </c>
      <c r="N852" s="54">
        <f>IF(AND(G852&gt;0,TODAY()&gt;M852),TODAY()-M852,0)</f>
        <v/>
      </c>
      <c r="O852" s="54">
        <f>IF(G852&lt;=0,"Paid",IF(N852&gt;0,"Overdue",IF(F852&gt;0,"Partial","Pending")))</f>
        <v/>
      </c>
      <c r="P852" s="54">
        <f>N852&gt;0</f>
        <v/>
      </c>
      <c r="Q852" s="60">
        <f>IF(P852,500,0)</f>
        <v/>
      </c>
      <c r="R852" s="60">
        <f>G852+Q852</f>
        <v/>
      </c>
      <c r="S852" s="61" t="n">
        <v>46253.71875</v>
      </c>
    </row>
    <row r="853" ht="15" customHeight="1" s="39">
      <c r="A853" s="54" t="inlineStr">
        <is>
          <t>STU0852</t>
        </is>
      </c>
      <c r="B853" s="55">
        <f>VLOOKUP(A853,Marks!$A$2:$B$1001,2,FALSE())</f>
        <v/>
      </c>
      <c r="C853" s="54">
        <f>VLOOKUP(A853,Marks!$A$2:$C$1001,3,FALSE())</f>
        <v/>
      </c>
      <c r="D853" s="54">
        <f>VLOOKUP(A853,Marks!$A$2:$D$1001,4,FALSE())</f>
        <v/>
      </c>
      <c r="E853" s="60" t="n">
        <v>22000</v>
      </c>
      <c r="F853" s="60" t="n">
        <v>11000</v>
      </c>
      <c r="G853" s="60">
        <f>E853-F853</f>
        <v/>
      </c>
      <c r="H853" s="59" t="n">
        <v>0.1</v>
      </c>
      <c r="I853" s="54">
        <f>H853&gt;=0.2</f>
        <v/>
      </c>
      <c r="J853" s="54" t="inlineStr">
        <is>
          <t>Cheque</t>
        </is>
      </c>
      <c r="K853" s="57" t="n">
        <v>46183</v>
      </c>
      <c r="L853" s="58" t="n">
        <v>0.3645833333333333</v>
      </c>
      <c r="M853" s="57" t="n">
        <v>46402</v>
      </c>
      <c r="N853" s="54">
        <f>IF(AND(G853&gt;0,TODAY()&gt;M853),TODAY()-M853,0)</f>
        <v/>
      </c>
      <c r="O853" s="54">
        <f>IF(G853&lt;=0,"Paid",IF(N853&gt;0,"Overdue",IF(F853&gt;0,"Partial","Pending")))</f>
        <v/>
      </c>
      <c r="P853" s="54">
        <f>N853&gt;0</f>
        <v/>
      </c>
      <c r="Q853" s="60">
        <f>IF(P853,500,0)</f>
        <v/>
      </c>
      <c r="R853" s="60">
        <f>G853+Q853</f>
        <v/>
      </c>
      <c r="S853" s="61" t="n">
        <v>46266.375</v>
      </c>
    </row>
    <row r="854" ht="15" customHeight="1" s="39">
      <c r="A854" s="54" t="inlineStr">
        <is>
          <t>STU0853</t>
        </is>
      </c>
      <c r="B854" s="55">
        <f>VLOOKUP(A854,Marks!$A$2:$B$1001,2,FALSE())</f>
        <v/>
      </c>
      <c r="C854" s="54">
        <f>VLOOKUP(A854,Marks!$A$2:$C$1001,3,FALSE())</f>
        <v/>
      </c>
      <c r="D854" s="54">
        <f>VLOOKUP(A854,Marks!$A$2:$D$1001,4,FALSE())</f>
        <v/>
      </c>
      <c r="E854" s="60" t="n">
        <v>13000</v>
      </c>
      <c r="F854" s="60" t="n">
        <v>0</v>
      </c>
      <c r="G854" s="60">
        <f>E854-F854</f>
        <v/>
      </c>
      <c r="H854" s="59" t="n">
        <v>0</v>
      </c>
      <c r="I854" s="54">
        <f>H854&gt;=0.2</f>
        <v/>
      </c>
      <c r="J854" s="54" t="inlineStr">
        <is>
          <t>Cash</t>
        </is>
      </c>
      <c r="K854" s="57" t="n"/>
      <c r="L854" s="58" t="n"/>
      <c r="M854" s="57" t="n">
        <v>46310</v>
      </c>
      <c r="N854" s="54">
        <f>IF(AND(G854&gt;0,TODAY()&gt;M854),TODAY()-M854,0)</f>
        <v/>
      </c>
      <c r="O854" s="54">
        <f>IF(G854&lt;=0,"Paid",IF(N854&gt;0,"Overdue",IF(F854&gt;0,"Partial","Pending")))</f>
        <v/>
      </c>
      <c r="P854" s="54">
        <f>N854&gt;0</f>
        <v/>
      </c>
      <c r="Q854" s="60">
        <f>IF(P854,500,0)</f>
        <v/>
      </c>
      <c r="R854" s="60">
        <f>G854+Q854</f>
        <v/>
      </c>
      <c r="S854" s="61" t="n">
        <v>46247.4375</v>
      </c>
    </row>
    <row r="855" ht="15" customHeight="1" s="39">
      <c r="A855" s="54" t="inlineStr">
        <is>
          <t>STU0854</t>
        </is>
      </c>
      <c r="B855" s="55">
        <f>VLOOKUP(A855,Marks!$A$2:$B$1001,2,FALSE())</f>
        <v/>
      </c>
      <c r="C855" s="54">
        <f>VLOOKUP(A855,Marks!$A$2:$C$1001,3,FALSE())</f>
        <v/>
      </c>
      <c r="D855" s="54">
        <f>VLOOKUP(A855,Marks!$A$2:$D$1001,4,FALSE())</f>
        <v/>
      </c>
      <c r="E855" s="60" t="n">
        <v>29500</v>
      </c>
      <c r="F855" s="60" t="n">
        <v>29500</v>
      </c>
      <c r="G855" s="60">
        <f>E855-F855</f>
        <v/>
      </c>
      <c r="H855" s="59" t="n">
        <v>0.2</v>
      </c>
      <c r="I855" s="54">
        <f>H855&gt;=0.2</f>
        <v/>
      </c>
      <c r="J855" s="54" t="inlineStr">
        <is>
          <t>Cheque</t>
        </is>
      </c>
      <c r="K855" s="57" t="n">
        <v>46226</v>
      </c>
      <c r="L855" s="58" t="n">
        <v>0.3958333333333333</v>
      </c>
      <c r="M855" s="57" t="n">
        <v>46127</v>
      </c>
      <c r="N855" s="54">
        <f>IF(AND(G855&gt;0,TODAY()&gt;M855),TODAY()-M855,0)</f>
        <v/>
      </c>
      <c r="O855" s="54">
        <f>IF(G855&lt;=0,"Paid",IF(N855&gt;0,"Overdue",IF(F855&gt;0,"Partial","Pending")))</f>
        <v/>
      </c>
      <c r="P855" s="54">
        <f>N855&gt;0</f>
        <v/>
      </c>
      <c r="Q855" s="60">
        <f>IF(P855,500,0)</f>
        <v/>
      </c>
      <c r="R855" s="60">
        <f>G855+Q855</f>
        <v/>
      </c>
      <c r="S855" s="61" t="n"/>
    </row>
    <row r="856" ht="15" customHeight="1" s="39">
      <c r="A856" s="54" t="inlineStr">
        <is>
          <t>STU0855</t>
        </is>
      </c>
      <c r="B856" s="55">
        <f>VLOOKUP(A856,Marks!$A$2:$B$1001,2,FALSE())</f>
        <v/>
      </c>
      <c r="C856" s="54">
        <f>VLOOKUP(A856,Marks!$A$2:$C$1001,3,FALSE())</f>
        <v/>
      </c>
      <c r="D856" s="54">
        <f>VLOOKUP(A856,Marks!$A$2:$D$1001,4,FALSE())</f>
        <v/>
      </c>
      <c r="E856" s="60" t="n">
        <v>31500</v>
      </c>
      <c r="F856" s="60" t="n">
        <v>0</v>
      </c>
      <c r="G856" s="60">
        <f>E856-F856</f>
        <v/>
      </c>
      <c r="H856" s="59" t="n">
        <v>0</v>
      </c>
      <c r="I856" s="54">
        <f>H856&gt;=0.2</f>
        <v/>
      </c>
      <c r="J856" s="54" t="inlineStr">
        <is>
          <t>UPI</t>
        </is>
      </c>
      <c r="K856" s="57" t="n"/>
      <c r="L856" s="58" t="n"/>
      <c r="M856" s="57" t="n">
        <v>46402</v>
      </c>
      <c r="N856" s="54">
        <f>IF(AND(G856&gt;0,TODAY()&gt;M856),TODAY()-M856,0)</f>
        <v/>
      </c>
      <c r="O856" s="54">
        <f>IF(G856&lt;=0,"Paid",IF(N856&gt;0,"Overdue",IF(F856&gt;0,"Partial","Pending")))</f>
        <v/>
      </c>
      <c r="P856" s="54">
        <f>N856&gt;0</f>
        <v/>
      </c>
      <c r="Q856" s="60">
        <f>IF(P856,500,0)</f>
        <v/>
      </c>
      <c r="R856" s="60">
        <f>G856+Q856</f>
        <v/>
      </c>
      <c r="S856" s="61" t="n">
        <v>46255.69791666666</v>
      </c>
    </row>
    <row r="857" ht="15" customHeight="1" s="39">
      <c r="A857" s="54" t="inlineStr">
        <is>
          <t>STU0856</t>
        </is>
      </c>
      <c r="B857" s="55">
        <f>VLOOKUP(A857,Marks!$A$2:$B$1001,2,FALSE())</f>
        <v/>
      </c>
      <c r="C857" s="54">
        <f>VLOOKUP(A857,Marks!$A$2:$C$1001,3,FALSE())</f>
        <v/>
      </c>
      <c r="D857" s="54">
        <f>VLOOKUP(A857,Marks!$A$2:$D$1001,4,FALSE())</f>
        <v/>
      </c>
      <c r="E857" s="60" t="n">
        <v>18000</v>
      </c>
      <c r="F857" s="60" t="n">
        <v>18000</v>
      </c>
      <c r="G857" s="60">
        <f>E857-F857</f>
        <v/>
      </c>
      <c r="H857" s="59" t="n">
        <v>0</v>
      </c>
      <c r="I857" s="54">
        <f>H857&gt;=0.2</f>
        <v/>
      </c>
      <c r="J857" s="54" t="inlineStr">
        <is>
          <t>Online Transfer</t>
        </is>
      </c>
      <c r="K857" s="57" t="n">
        <v>46259</v>
      </c>
      <c r="L857" s="58" t="n">
        <v>0.5416666666666666</v>
      </c>
      <c r="M857" s="57" t="n">
        <v>46402</v>
      </c>
      <c r="N857" s="54">
        <f>IF(AND(G857&gt;0,TODAY()&gt;M857),TODAY()-M857,0)</f>
        <v/>
      </c>
      <c r="O857" s="54">
        <f>IF(G857&lt;=0,"Paid",IF(N857&gt;0,"Overdue",IF(F857&gt;0,"Partial","Pending")))</f>
        <v/>
      </c>
      <c r="P857" s="54">
        <f>N857&gt;0</f>
        <v/>
      </c>
      <c r="Q857" s="60">
        <f>IF(P857,500,0)</f>
        <v/>
      </c>
      <c r="R857" s="60">
        <f>G857+Q857</f>
        <v/>
      </c>
      <c r="S857" s="61" t="n"/>
    </row>
    <row r="858" ht="15" customHeight="1" s="39">
      <c r="A858" s="54" t="inlineStr">
        <is>
          <t>STU0857</t>
        </is>
      </c>
      <c r="B858" s="55">
        <f>VLOOKUP(A858,Marks!$A$2:$B$1001,2,FALSE())</f>
        <v/>
      </c>
      <c r="C858" s="54">
        <f>VLOOKUP(A858,Marks!$A$2:$C$1001,3,FALSE())</f>
        <v/>
      </c>
      <c r="D858" s="54">
        <f>VLOOKUP(A858,Marks!$A$2:$D$1001,4,FALSE())</f>
        <v/>
      </c>
      <c r="E858" s="60" t="n">
        <v>31000</v>
      </c>
      <c r="F858" s="60" t="n">
        <v>31000</v>
      </c>
      <c r="G858" s="60">
        <f>E858-F858</f>
        <v/>
      </c>
      <c r="H858" s="59" t="n">
        <v>0.2</v>
      </c>
      <c r="I858" s="54">
        <f>H858&gt;=0.2</f>
        <v/>
      </c>
      <c r="J858" s="54" t="inlineStr">
        <is>
          <t>Cash</t>
        </is>
      </c>
      <c r="K858" s="57" t="n">
        <v>46239</v>
      </c>
      <c r="L858" s="58" t="n">
        <v>0.4791666666666667</v>
      </c>
      <c r="M858" s="57" t="n">
        <v>46218</v>
      </c>
      <c r="N858" s="54">
        <f>IF(AND(G858&gt;0,TODAY()&gt;M858),TODAY()-M858,0)</f>
        <v/>
      </c>
      <c r="O858" s="54">
        <f>IF(G858&lt;=0,"Paid",IF(N858&gt;0,"Overdue",IF(F858&gt;0,"Partial","Pending")))</f>
        <v/>
      </c>
      <c r="P858" s="54">
        <f>N858&gt;0</f>
        <v/>
      </c>
      <c r="Q858" s="60">
        <f>IF(P858,500,0)</f>
        <v/>
      </c>
      <c r="R858" s="60">
        <f>G858+Q858</f>
        <v/>
      </c>
      <c r="S858" s="61" t="n"/>
    </row>
    <row r="859" ht="15" customHeight="1" s="39">
      <c r="A859" s="54" t="inlineStr">
        <is>
          <t>STU0858</t>
        </is>
      </c>
      <c r="B859" s="55">
        <f>VLOOKUP(A859,Marks!$A$2:$B$1001,2,FALSE())</f>
        <v/>
      </c>
      <c r="C859" s="54">
        <f>VLOOKUP(A859,Marks!$A$2:$C$1001,3,FALSE())</f>
        <v/>
      </c>
      <c r="D859" s="54">
        <f>VLOOKUP(A859,Marks!$A$2:$D$1001,4,FALSE())</f>
        <v/>
      </c>
      <c r="E859" s="60" t="n">
        <v>39500</v>
      </c>
      <c r="F859" s="60" t="n">
        <v>39500</v>
      </c>
      <c r="G859" s="60">
        <f>E859-F859</f>
        <v/>
      </c>
      <c r="H859" s="59" t="n">
        <v>0</v>
      </c>
      <c r="I859" s="54">
        <f>H859&gt;=0.2</f>
        <v/>
      </c>
      <c r="J859" s="54" t="inlineStr">
        <is>
          <t>Credit Card</t>
        </is>
      </c>
      <c r="K859" s="57" t="n">
        <v>46130</v>
      </c>
      <c r="L859" s="58" t="n">
        <v>0.46875</v>
      </c>
      <c r="M859" s="57" t="n">
        <v>46218</v>
      </c>
      <c r="N859" s="54">
        <f>IF(AND(G859&gt;0,TODAY()&gt;M859),TODAY()-M859,0)</f>
        <v/>
      </c>
      <c r="O859" s="54">
        <f>IF(G859&lt;=0,"Paid",IF(N859&gt;0,"Overdue",IF(F859&gt;0,"Partial","Pending")))</f>
        <v/>
      </c>
      <c r="P859" s="54">
        <f>N859&gt;0</f>
        <v/>
      </c>
      <c r="Q859" s="60">
        <f>IF(P859,500,0)</f>
        <v/>
      </c>
      <c r="R859" s="60">
        <f>G859+Q859</f>
        <v/>
      </c>
      <c r="S859" s="61" t="n"/>
    </row>
    <row r="860" ht="15" customHeight="1" s="39">
      <c r="A860" s="54" t="inlineStr">
        <is>
          <t>STU0859</t>
        </is>
      </c>
      <c r="B860" s="55">
        <f>VLOOKUP(A860,Marks!$A$2:$B$1001,2,FALSE())</f>
        <v/>
      </c>
      <c r="C860" s="54">
        <f>VLOOKUP(A860,Marks!$A$2:$C$1001,3,FALSE())</f>
        <v/>
      </c>
      <c r="D860" s="54">
        <f>VLOOKUP(A860,Marks!$A$2:$D$1001,4,FALSE())</f>
        <v/>
      </c>
      <c r="E860" s="60" t="n">
        <v>24000</v>
      </c>
      <c r="F860" s="60" t="n">
        <v>0</v>
      </c>
      <c r="G860" s="60">
        <f>E860-F860</f>
        <v/>
      </c>
      <c r="H860" s="59" t="n">
        <v>0.05</v>
      </c>
      <c r="I860" s="54">
        <f>H860&gt;=0.2</f>
        <v/>
      </c>
      <c r="J860" s="54" t="inlineStr">
        <is>
          <t>Online Transfer</t>
        </is>
      </c>
      <c r="K860" s="57" t="n"/>
      <c r="L860" s="58" t="n"/>
      <c r="M860" s="57" t="n">
        <v>46310</v>
      </c>
      <c r="N860" s="54">
        <f>IF(AND(G860&gt;0,TODAY()&gt;M860),TODAY()-M860,0)</f>
        <v/>
      </c>
      <c r="O860" s="54">
        <f>IF(G860&lt;=0,"Paid",IF(N860&gt;0,"Overdue",IF(F860&gt;0,"Partial","Pending")))</f>
        <v/>
      </c>
      <c r="P860" s="54">
        <f>N860&gt;0</f>
        <v/>
      </c>
      <c r="Q860" s="60">
        <f>IF(P860,500,0)</f>
        <v/>
      </c>
      <c r="R860" s="60">
        <f>G860+Q860</f>
        <v/>
      </c>
      <c r="S860" s="61" t="n">
        <v>46252.64583333334</v>
      </c>
    </row>
    <row r="861" ht="15" customHeight="1" s="39">
      <c r="A861" s="54" t="inlineStr">
        <is>
          <t>STU0860</t>
        </is>
      </c>
      <c r="B861" s="55">
        <f>VLOOKUP(A861,Marks!$A$2:$B$1001,2,FALSE())</f>
        <v/>
      </c>
      <c r="C861" s="54">
        <f>VLOOKUP(A861,Marks!$A$2:$C$1001,3,FALSE())</f>
        <v/>
      </c>
      <c r="D861" s="54">
        <f>VLOOKUP(A861,Marks!$A$2:$D$1001,4,FALSE())</f>
        <v/>
      </c>
      <c r="E861" s="60" t="n">
        <v>40500</v>
      </c>
      <c r="F861" s="60" t="n">
        <v>20200</v>
      </c>
      <c r="G861" s="60">
        <f>E861-F861</f>
        <v/>
      </c>
      <c r="H861" s="59" t="n">
        <v>0.25</v>
      </c>
      <c r="I861" s="54">
        <f>H861&gt;=0.2</f>
        <v/>
      </c>
      <c r="J861" s="54" t="inlineStr">
        <is>
          <t>Cash</t>
        </is>
      </c>
      <c r="K861" s="57" t="n">
        <v>46259</v>
      </c>
      <c r="L861" s="58" t="n">
        <v>0.7395833333333334</v>
      </c>
      <c r="M861" s="57" t="n">
        <v>46218</v>
      </c>
      <c r="N861" s="54">
        <f>IF(AND(G861&gt;0,TODAY()&gt;M861),TODAY()-M861,0)</f>
        <v/>
      </c>
      <c r="O861" s="54">
        <f>IF(G861&lt;=0,"Paid",IF(N861&gt;0,"Overdue",IF(F861&gt;0,"Partial","Pending")))</f>
        <v/>
      </c>
      <c r="P861" s="54">
        <f>N861&gt;0</f>
        <v/>
      </c>
      <c r="Q861" s="60">
        <f>IF(P861,500,0)</f>
        <v/>
      </c>
      <c r="R861" s="60">
        <f>G861+Q861</f>
        <v/>
      </c>
      <c r="S861" s="61" t="n">
        <v>46255.42708333334</v>
      </c>
    </row>
    <row r="862" ht="15" customHeight="1" s="39">
      <c r="A862" s="54" t="inlineStr">
        <is>
          <t>STU0861</t>
        </is>
      </c>
      <c r="B862" s="55">
        <f>VLOOKUP(A862,Marks!$A$2:$B$1001,2,FALSE())</f>
        <v/>
      </c>
      <c r="C862" s="54">
        <f>VLOOKUP(A862,Marks!$A$2:$C$1001,3,FALSE())</f>
        <v/>
      </c>
      <c r="D862" s="54">
        <f>VLOOKUP(A862,Marks!$A$2:$D$1001,4,FALSE())</f>
        <v/>
      </c>
      <c r="E862" s="60" t="n">
        <v>39500</v>
      </c>
      <c r="F862" s="60" t="n">
        <v>29600</v>
      </c>
      <c r="G862" s="60">
        <f>E862-F862</f>
        <v/>
      </c>
      <c r="H862" s="59" t="n">
        <v>0.05</v>
      </c>
      <c r="I862" s="54">
        <f>H862&gt;=0.2</f>
        <v/>
      </c>
      <c r="J862" s="54" t="inlineStr">
        <is>
          <t>Cheque</t>
        </is>
      </c>
      <c r="K862" s="57" t="n">
        <v>46168</v>
      </c>
      <c r="L862" s="58" t="n">
        <v>0.5104166666666666</v>
      </c>
      <c r="M862" s="57" t="n">
        <v>46218</v>
      </c>
      <c r="N862" s="54">
        <f>IF(AND(G862&gt;0,TODAY()&gt;M862),TODAY()-M862,0)</f>
        <v/>
      </c>
      <c r="O862" s="54">
        <f>IF(G862&lt;=0,"Paid",IF(N862&gt;0,"Overdue",IF(F862&gt;0,"Partial","Pending")))</f>
        <v/>
      </c>
      <c r="P862" s="54">
        <f>N862&gt;0</f>
        <v/>
      </c>
      <c r="Q862" s="60">
        <f>IF(P862,500,0)</f>
        <v/>
      </c>
      <c r="R862" s="60">
        <f>G862+Q862</f>
        <v/>
      </c>
      <c r="S862" s="61" t="n">
        <v>46249.44791666666</v>
      </c>
    </row>
    <row r="863" ht="15" customHeight="1" s="39">
      <c r="A863" s="54" t="inlineStr">
        <is>
          <t>STU0862</t>
        </is>
      </c>
      <c r="B863" s="55">
        <f>VLOOKUP(A863,Marks!$A$2:$B$1001,2,FALSE())</f>
        <v/>
      </c>
      <c r="C863" s="54">
        <f>VLOOKUP(A863,Marks!$A$2:$C$1001,3,FALSE())</f>
        <v/>
      </c>
      <c r="D863" s="54">
        <f>VLOOKUP(A863,Marks!$A$2:$D$1001,4,FALSE())</f>
        <v/>
      </c>
      <c r="E863" s="60" t="n">
        <v>25000</v>
      </c>
      <c r="F863" s="60" t="n">
        <v>6200</v>
      </c>
      <c r="G863" s="60">
        <f>E863-F863</f>
        <v/>
      </c>
      <c r="H863" s="59" t="n">
        <v>0.1</v>
      </c>
      <c r="I863" s="54">
        <f>H863&gt;=0.2</f>
        <v/>
      </c>
      <c r="J863" s="54" t="inlineStr">
        <is>
          <t>Credit Card</t>
        </is>
      </c>
      <c r="K863" s="57" t="n">
        <v>46173</v>
      </c>
      <c r="L863" s="58" t="n">
        <v>0.6145833333333334</v>
      </c>
      <c r="M863" s="57" t="n">
        <v>46218</v>
      </c>
      <c r="N863" s="54">
        <f>IF(AND(G863&gt;0,TODAY()&gt;M863),TODAY()-M863,0)</f>
        <v/>
      </c>
      <c r="O863" s="54">
        <f>IF(G863&lt;=0,"Paid",IF(N863&gt;0,"Overdue",IF(F863&gt;0,"Partial","Pending")))</f>
        <v/>
      </c>
      <c r="P863" s="54">
        <f>N863&gt;0</f>
        <v/>
      </c>
      <c r="Q863" s="60">
        <f>IF(P863,500,0)</f>
        <v/>
      </c>
      <c r="R863" s="60">
        <f>G863+Q863</f>
        <v/>
      </c>
      <c r="S863" s="61" t="n">
        <v>46264.61458333334</v>
      </c>
    </row>
    <row r="864" ht="15" customHeight="1" s="39">
      <c r="A864" s="54" t="inlineStr">
        <is>
          <t>STU0863</t>
        </is>
      </c>
      <c r="B864" s="55">
        <f>VLOOKUP(A864,Marks!$A$2:$B$1001,2,FALSE())</f>
        <v/>
      </c>
      <c r="C864" s="54">
        <f>VLOOKUP(A864,Marks!$A$2:$C$1001,3,FALSE())</f>
        <v/>
      </c>
      <c r="D864" s="54">
        <f>VLOOKUP(A864,Marks!$A$2:$D$1001,4,FALSE())</f>
        <v/>
      </c>
      <c r="E864" s="60" t="n">
        <v>40500</v>
      </c>
      <c r="F864" s="60" t="n">
        <v>10100</v>
      </c>
      <c r="G864" s="60">
        <f>E864-F864</f>
        <v/>
      </c>
      <c r="H864" s="59" t="n">
        <v>0</v>
      </c>
      <c r="I864" s="54">
        <f>H864&gt;=0.2</f>
        <v/>
      </c>
      <c r="J864" s="54" t="inlineStr">
        <is>
          <t>UPI</t>
        </is>
      </c>
      <c r="K864" s="57" t="n">
        <v>46140</v>
      </c>
      <c r="L864" s="58" t="n">
        <v>0.6458333333333334</v>
      </c>
      <c r="M864" s="57" t="n">
        <v>46218</v>
      </c>
      <c r="N864" s="54">
        <f>IF(AND(G864&gt;0,TODAY()&gt;M864),TODAY()-M864,0)</f>
        <v/>
      </c>
      <c r="O864" s="54">
        <f>IF(G864&lt;=0,"Paid",IF(N864&gt;0,"Overdue",IF(F864&gt;0,"Partial","Pending")))</f>
        <v/>
      </c>
      <c r="P864" s="54">
        <f>N864&gt;0</f>
        <v/>
      </c>
      <c r="Q864" s="60">
        <f>IF(P864,500,0)</f>
        <v/>
      </c>
      <c r="R864" s="60">
        <f>G864+Q864</f>
        <v/>
      </c>
      <c r="S864" s="61" t="n">
        <v>46250.59375</v>
      </c>
    </row>
    <row r="865" ht="15" customHeight="1" s="39">
      <c r="A865" s="54" t="inlineStr">
        <is>
          <t>STU0864</t>
        </is>
      </c>
      <c r="B865" s="55">
        <f>VLOOKUP(A865,Marks!$A$2:$B$1001,2,FALSE())</f>
        <v/>
      </c>
      <c r="C865" s="54">
        <f>VLOOKUP(A865,Marks!$A$2:$C$1001,3,FALSE())</f>
        <v/>
      </c>
      <c r="D865" s="54">
        <f>VLOOKUP(A865,Marks!$A$2:$D$1001,4,FALSE())</f>
        <v/>
      </c>
      <c r="E865" s="60" t="n">
        <v>25500</v>
      </c>
      <c r="F865" s="60" t="n">
        <v>0</v>
      </c>
      <c r="G865" s="60">
        <f>E865-F865</f>
        <v/>
      </c>
      <c r="H865" s="59" t="n">
        <v>0</v>
      </c>
      <c r="I865" s="54">
        <f>H865&gt;=0.2</f>
        <v/>
      </c>
      <c r="J865" s="54" t="inlineStr">
        <is>
          <t>UPI</t>
        </is>
      </c>
      <c r="K865" s="57" t="n"/>
      <c r="L865" s="58" t="n"/>
      <c r="M865" s="57" t="n">
        <v>46127</v>
      </c>
      <c r="N865" s="54">
        <f>IF(AND(G865&gt;0,TODAY()&gt;M865),TODAY()-M865,0)</f>
        <v/>
      </c>
      <c r="O865" s="54">
        <f>IF(G865&lt;=0,"Paid",IF(N865&gt;0,"Overdue",IF(F865&gt;0,"Partial","Pending")))</f>
        <v/>
      </c>
      <c r="P865" s="54">
        <f>N865&gt;0</f>
        <v/>
      </c>
      <c r="Q865" s="60">
        <f>IF(P865,500,0)</f>
        <v/>
      </c>
      <c r="R865" s="60">
        <f>G865+Q865</f>
        <v/>
      </c>
      <c r="S865" s="61" t="n">
        <v>46253.46875</v>
      </c>
    </row>
    <row r="866" ht="15" customHeight="1" s="39">
      <c r="A866" s="54" t="inlineStr">
        <is>
          <t>STU0865</t>
        </is>
      </c>
      <c r="B866" s="55">
        <f>VLOOKUP(A866,Marks!$A$2:$B$1001,2,FALSE())</f>
        <v/>
      </c>
      <c r="C866" s="54">
        <f>VLOOKUP(A866,Marks!$A$2:$C$1001,3,FALSE())</f>
        <v/>
      </c>
      <c r="D866" s="54">
        <f>VLOOKUP(A866,Marks!$A$2:$D$1001,4,FALSE())</f>
        <v/>
      </c>
      <c r="E866" s="60" t="n">
        <v>31000</v>
      </c>
      <c r="F866" s="60" t="n">
        <v>0</v>
      </c>
      <c r="G866" s="60">
        <f>E866-F866</f>
        <v/>
      </c>
      <c r="H866" s="59" t="n">
        <v>0</v>
      </c>
      <c r="I866" s="54">
        <f>H866&gt;=0.2</f>
        <v/>
      </c>
      <c r="J866" s="54" t="inlineStr">
        <is>
          <t>Cheque</t>
        </is>
      </c>
      <c r="K866" s="57" t="n"/>
      <c r="L866" s="58" t="n"/>
      <c r="M866" s="57" t="n">
        <v>46127</v>
      </c>
      <c r="N866" s="54">
        <f>IF(AND(G866&gt;0,TODAY()&gt;M866),TODAY()-M866,0)</f>
        <v/>
      </c>
      <c r="O866" s="54">
        <f>IF(G866&lt;=0,"Paid",IF(N866&gt;0,"Overdue",IF(F866&gt;0,"Partial","Pending")))</f>
        <v/>
      </c>
      <c r="P866" s="54">
        <f>N866&gt;0</f>
        <v/>
      </c>
      <c r="Q866" s="60">
        <f>IF(P866,500,0)</f>
        <v/>
      </c>
      <c r="R866" s="60">
        <f>G866+Q866</f>
        <v/>
      </c>
      <c r="S866" s="61" t="n">
        <v>46259.625</v>
      </c>
    </row>
    <row r="867" ht="15" customHeight="1" s="39">
      <c r="A867" s="54" t="inlineStr">
        <is>
          <t>STU0866</t>
        </is>
      </c>
      <c r="B867" s="55">
        <f>VLOOKUP(A867,Marks!$A$2:$B$1001,2,FALSE())</f>
        <v/>
      </c>
      <c r="C867" s="54">
        <f>VLOOKUP(A867,Marks!$A$2:$C$1001,3,FALSE())</f>
        <v/>
      </c>
      <c r="D867" s="54">
        <f>VLOOKUP(A867,Marks!$A$2:$D$1001,4,FALSE())</f>
        <v/>
      </c>
      <c r="E867" s="60" t="n">
        <v>20500</v>
      </c>
      <c r="F867" s="60" t="n">
        <v>0</v>
      </c>
      <c r="G867" s="60">
        <f>E867-F867</f>
        <v/>
      </c>
      <c r="H867" s="59" t="n">
        <v>0</v>
      </c>
      <c r="I867" s="54">
        <f>H867&gt;=0.2</f>
        <v/>
      </c>
      <c r="J867" s="54" t="inlineStr">
        <is>
          <t>Cash</t>
        </is>
      </c>
      <c r="K867" s="57" t="n"/>
      <c r="L867" s="58" t="n"/>
      <c r="M867" s="57" t="n">
        <v>46218</v>
      </c>
      <c r="N867" s="54">
        <f>IF(AND(G867&gt;0,TODAY()&gt;M867),TODAY()-M867,0)</f>
        <v/>
      </c>
      <c r="O867" s="54">
        <f>IF(G867&lt;=0,"Paid",IF(N867&gt;0,"Overdue",IF(F867&gt;0,"Partial","Pending")))</f>
        <v/>
      </c>
      <c r="P867" s="54">
        <f>N867&gt;0</f>
        <v/>
      </c>
      <c r="Q867" s="60">
        <f>IF(P867,500,0)</f>
        <v/>
      </c>
      <c r="R867" s="60">
        <f>G867+Q867</f>
        <v/>
      </c>
      <c r="S867" s="61" t="n">
        <v>46263.77083333334</v>
      </c>
    </row>
    <row r="868" ht="15" customHeight="1" s="39">
      <c r="A868" s="54" t="inlineStr">
        <is>
          <t>STU0867</t>
        </is>
      </c>
      <c r="B868" s="55">
        <f>VLOOKUP(A868,Marks!$A$2:$B$1001,2,FALSE())</f>
        <v/>
      </c>
      <c r="C868" s="54">
        <f>VLOOKUP(A868,Marks!$A$2:$C$1001,3,FALSE())</f>
        <v/>
      </c>
      <c r="D868" s="54">
        <f>VLOOKUP(A868,Marks!$A$2:$D$1001,4,FALSE())</f>
        <v/>
      </c>
      <c r="E868" s="60" t="n">
        <v>13500</v>
      </c>
      <c r="F868" s="60" t="n">
        <v>13500</v>
      </c>
      <c r="G868" s="60">
        <f>E868-F868</f>
        <v/>
      </c>
      <c r="H868" s="59" t="n">
        <v>0</v>
      </c>
      <c r="I868" s="54">
        <f>H868&gt;=0.2</f>
        <v/>
      </c>
      <c r="J868" s="54" t="inlineStr">
        <is>
          <t>Debit Card</t>
        </is>
      </c>
      <c r="K868" s="57" t="n">
        <v>46203</v>
      </c>
      <c r="L868" s="58" t="n">
        <v>0.59375</v>
      </c>
      <c r="M868" s="57" t="n">
        <v>46402</v>
      </c>
      <c r="N868" s="54">
        <f>IF(AND(G868&gt;0,TODAY()&gt;M868),TODAY()-M868,0)</f>
        <v/>
      </c>
      <c r="O868" s="54">
        <f>IF(G868&lt;=0,"Paid",IF(N868&gt;0,"Overdue",IF(F868&gt;0,"Partial","Pending")))</f>
        <v/>
      </c>
      <c r="P868" s="54">
        <f>N868&gt;0</f>
        <v/>
      </c>
      <c r="Q868" s="60">
        <f>IF(P868,500,0)</f>
        <v/>
      </c>
      <c r="R868" s="60">
        <f>G868+Q868</f>
        <v/>
      </c>
      <c r="S868" s="61" t="n"/>
    </row>
    <row r="869" ht="15" customHeight="1" s="39">
      <c r="A869" s="54" t="inlineStr">
        <is>
          <t>STU0868</t>
        </is>
      </c>
      <c r="B869" s="55">
        <f>VLOOKUP(A869,Marks!$A$2:$B$1001,2,FALSE())</f>
        <v/>
      </c>
      <c r="C869" s="54">
        <f>VLOOKUP(A869,Marks!$A$2:$C$1001,3,FALSE())</f>
        <v/>
      </c>
      <c r="D869" s="54">
        <f>VLOOKUP(A869,Marks!$A$2:$D$1001,4,FALSE())</f>
        <v/>
      </c>
      <c r="E869" s="60" t="n">
        <v>24000</v>
      </c>
      <c r="F869" s="60" t="n">
        <v>24000</v>
      </c>
      <c r="G869" s="60">
        <f>E869-F869</f>
        <v/>
      </c>
      <c r="H869" s="59" t="n">
        <v>0.25</v>
      </c>
      <c r="I869" s="54">
        <f>H869&gt;=0.2</f>
        <v/>
      </c>
      <c r="J869" s="54" t="inlineStr">
        <is>
          <t>Debit Card</t>
        </is>
      </c>
      <c r="K869" s="57" t="n">
        <v>46124</v>
      </c>
      <c r="L869" s="58" t="n">
        <v>0.3333333333333333</v>
      </c>
      <c r="M869" s="57" t="n">
        <v>46127</v>
      </c>
      <c r="N869" s="54">
        <f>IF(AND(G869&gt;0,TODAY()&gt;M869),TODAY()-M869,0)</f>
        <v/>
      </c>
      <c r="O869" s="54">
        <f>IF(G869&lt;=0,"Paid",IF(N869&gt;0,"Overdue",IF(F869&gt;0,"Partial","Pending")))</f>
        <v/>
      </c>
      <c r="P869" s="54">
        <f>N869&gt;0</f>
        <v/>
      </c>
      <c r="Q869" s="60">
        <f>IF(P869,500,0)</f>
        <v/>
      </c>
      <c r="R869" s="60">
        <f>G869+Q869</f>
        <v/>
      </c>
      <c r="S869" s="61" t="n"/>
    </row>
    <row r="870" ht="15" customHeight="1" s="39">
      <c r="A870" s="54" t="inlineStr">
        <is>
          <t>STU0869</t>
        </is>
      </c>
      <c r="B870" s="55">
        <f>VLOOKUP(A870,Marks!$A$2:$B$1001,2,FALSE())</f>
        <v/>
      </c>
      <c r="C870" s="54">
        <f>VLOOKUP(A870,Marks!$A$2:$C$1001,3,FALSE())</f>
        <v/>
      </c>
      <c r="D870" s="54">
        <f>VLOOKUP(A870,Marks!$A$2:$D$1001,4,FALSE())</f>
        <v/>
      </c>
      <c r="E870" s="60" t="n">
        <v>19500</v>
      </c>
      <c r="F870" s="60" t="n">
        <v>19500</v>
      </c>
      <c r="G870" s="60">
        <f>E870-F870</f>
        <v/>
      </c>
      <c r="H870" s="59" t="n">
        <v>0.25</v>
      </c>
      <c r="I870" s="54">
        <f>H870&gt;=0.2</f>
        <v/>
      </c>
      <c r="J870" s="54" t="inlineStr">
        <is>
          <t>Debit Card</t>
        </is>
      </c>
      <c r="K870" s="57" t="n">
        <v>46216</v>
      </c>
      <c r="L870" s="58" t="n">
        <v>0.625</v>
      </c>
      <c r="M870" s="57" t="n">
        <v>46310</v>
      </c>
      <c r="N870" s="54">
        <f>IF(AND(G870&gt;0,TODAY()&gt;M870),TODAY()-M870,0)</f>
        <v/>
      </c>
      <c r="O870" s="54">
        <f>IF(G870&lt;=0,"Paid",IF(N870&gt;0,"Overdue",IF(F870&gt;0,"Partial","Pending")))</f>
        <v/>
      </c>
      <c r="P870" s="54">
        <f>N870&gt;0</f>
        <v/>
      </c>
      <c r="Q870" s="60">
        <f>IF(P870,500,0)</f>
        <v/>
      </c>
      <c r="R870" s="60">
        <f>G870+Q870</f>
        <v/>
      </c>
      <c r="S870" s="61" t="n"/>
    </row>
    <row r="871" ht="15" customHeight="1" s="39">
      <c r="A871" s="54" t="inlineStr">
        <is>
          <t>STU0870</t>
        </is>
      </c>
      <c r="B871" s="55">
        <f>VLOOKUP(A871,Marks!$A$2:$B$1001,2,FALSE())</f>
        <v/>
      </c>
      <c r="C871" s="54">
        <f>VLOOKUP(A871,Marks!$A$2:$C$1001,3,FALSE())</f>
        <v/>
      </c>
      <c r="D871" s="54">
        <f>VLOOKUP(A871,Marks!$A$2:$D$1001,4,FALSE())</f>
        <v/>
      </c>
      <c r="E871" s="60" t="n">
        <v>15500</v>
      </c>
      <c r="F871" s="60" t="n">
        <v>0</v>
      </c>
      <c r="G871" s="60">
        <f>E871-F871</f>
        <v/>
      </c>
      <c r="H871" s="59" t="n">
        <v>0.05</v>
      </c>
      <c r="I871" s="54">
        <f>H871&gt;=0.2</f>
        <v/>
      </c>
      <c r="J871" s="54" t="inlineStr">
        <is>
          <t>Cash</t>
        </is>
      </c>
      <c r="K871" s="57" t="n"/>
      <c r="L871" s="58" t="n"/>
      <c r="M871" s="57" t="n">
        <v>46402</v>
      </c>
      <c r="N871" s="54">
        <f>IF(AND(G871&gt;0,TODAY()&gt;M871),TODAY()-M871,0)</f>
        <v/>
      </c>
      <c r="O871" s="54">
        <f>IF(G871&lt;=0,"Paid",IF(N871&gt;0,"Overdue",IF(F871&gt;0,"Partial","Pending")))</f>
        <v/>
      </c>
      <c r="P871" s="54">
        <f>N871&gt;0</f>
        <v/>
      </c>
      <c r="Q871" s="60">
        <f>IF(P871,500,0)</f>
        <v/>
      </c>
      <c r="R871" s="60">
        <f>G871+Q871</f>
        <v/>
      </c>
      <c r="S871" s="61" t="n">
        <v>46258.54166666666</v>
      </c>
    </row>
    <row r="872" ht="15" customHeight="1" s="39">
      <c r="A872" s="54" t="inlineStr">
        <is>
          <t>STU0871</t>
        </is>
      </c>
      <c r="B872" s="55">
        <f>VLOOKUP(A872,Marks!$A$2:$B$1001,2,FALSE())</f>
        <v/>
      </c>
      <c r="C872" s="54">
        <f>VLOOKUP(A872,Marks!$A$2:$C$1001,3,FALSE())</f>
        <v/>
      </c>
      <c r="D872" s="54">
        <f>VLOOKUP(A872,Marks!$A$2:$D$1001,4,FALSE())</f>
        <v/>
      </c>
      <c r="E872" s="60" t="n">
        <v>21500</v>
      </c>
      <c r="F872" s="60" t="n">
        <v>0</v>
      </c>
      <c r="G872" s="60">
        <f>E872-F872</f>
        <v/>
      </c>
      <c r="H872" s="59" t="n">
        <v>0</v>
      </c>
      <c r="I872" s="54">
        <f>H872&gt;=0.2</f>
        <v/>
      </c>
      <c r="J872" s="54" t="inlineStr">
        <is>
          <t>Credit Card</t>
        </is>
      </c>
      <c r="K872" s="57" t="n"/>
      <c r="L872" s="58" t="n"/>
      <c r="M872" s="57" t="n">
        <v>46218</v>
      </c>
      <c r="N872" s="54">
        <f>IF(AND(G872&gt;0,TODAY()&gt;M872),TODAY()-M872,0)</f>
        <v/>
      </c>
      <c r="O872" s="54">
        <f>IF(G872&lt;=0,"Paid",IF(N872&gt;0,"Overdue",IF(F872&gt;0,"Partial","Pending")))</f>
        <v/>
      </c>
      <c r="P872" s="54">
        <f>N872&gt;0</f>
        <v/>
      </c>
      <c r="Q872" s="60">
        <f>IF(P872,500,0)</f>
        <v/>
      </c>
      <c r="R872" s="60">
        <f>G872+Q872</f>
        <v/>
      </c>
      <c r="S872" s="61" t="n">
        <v>46265.47916666666</v>
      </c>
    </row>
    <row r="873" ht="15" customHeight="1" s="39">
      <c r="A873" s="54" t="inlineStr">
        <is>
          <t>STU0872</t>
        </is>
      </c>
      <c r="B873" s="55">
        <f>VLOOKUP(A873,Marks!$A$2:$B$1001,2,FALSE())</f>
        <v/>
      </c>
      <c r="C873" s="54">
        <f>VLOOKUP(A873,Marks!$A$2:$C$1001,3,FALSE())</f>
        <v/>
      </c>
      <c r="D873" s="54">
        <f>VLOOKUP(A873,Marks!$A$2:$D$1001,4,FALSE())</f>
        <v/>
      </c>
      <c r="E873" s="60" t="n">
        <v>36500</v>
      </c>
      <c r="F873" s="60" t="n">
        <v>36500</v>
      </c>
      <c r="G873" s="60">
        <f>E873-F873</f>
        <v/>
      </c>
      <c r="H873" s="59" t="n">
        <v>0</v>
      </c>
      <c r="I873" s="54">
        <f>H873&gt;=0.2</f>
        <v/>
      </c>
      <c r="J873" s="54" t="inlineStr">
        <is>
          <t>Credit Card</t>
        </is>
      </c>
      <c r="K873" s="57" t="n">
        <v>46224</v>
      </c>
      <c r="L873" s="58" t="n">
        <v>0.71875</v>
      </c>
      <c r="M873" s="57" t="n">
        <v>46402</v>
      </c>
      <c r="N873" s="54">
        <f>IF(AND(G873&gt;0,TODAY()&gt;M873),TODAY()-M873,0)</f>
        <v/>
      </c>
      <c r="O873" s="54">
        <f>IF(G873&lt;=0,"Paid",IF(N873&gt;0,"Overdue",IF(F873&gt;0,"Partial","Pending")))</f>
        <v/>
      </c>
      <c r="P873" s="54">
        <f>N873&gt;0</f>
        <v/>
      </c>
      <c r="Q873" s="60">
        <f>IF(P873,500,0)</f>
        <v/>
      </c>
      <c r="R873" s="60">
        <f>G873+Q873</f>
        <v/>
      </c>
      <c r="S873" s="61" t="n"/>
    </row>
    <row r="874" ht="15" customHeight="1" s="39">
      <c r="A874" s="54" t="inlineStr">
        <is>
          <t>STU0873</t>
        </is>
      </c>
      <c r="B874" s="55">
        <f>VLOOKUP(A874,Marks!$A$2:$B$1001,2,FALSE())</f>
        <v/>
      </c>
      <c r="C874" s="54">
        <f>VLOOKUP(A874,Marks!$A$2:$C$1001,3,FALSE())</f>
        <v/>
      </c>
      <c r="D874" s="54">
        <f>VLOOKUP(A874,Marks!$A$2:$D$1001,4,FALSE())</f>
        <v/>
      </c>
      <c r="E874" s="60" t="n">
        <v>23500</v>
      </c>
      <c r="F874" s="60" t="n">
        <v>17600</v>
      </c>
      <c r="G874" s="60">
        <f>E874-F874</f>
        <v/>
      </c>
      <c r="H874" s="59" t="n">
        <v>0.25</v>
      </c>
      <c r="I874" s="54">
        <f>H874&gt;=0.2</f>
        <v/>
      </c>
      <c r="J874" s="54" t="inlineStr">
        <is>
          <t>UPI</t>
        </is>
      </c>
      <c r="K874" s="57" t="n">
        <v>46183</v>
      </c>
      <c r="L874" s="58" t="n">
        <v>0.3854166666666667</v>
      </c>
      <c r="M874" s="57" t="n">
        <v>46310</v>
      </c>
      <c r="N874" s="54">
        <f>IF(AND(G874&gt;0,TODAY()&gt;M874),TODAY()-M874,0)</f>
        <v/>
      </c>
      <c r="O874" s="54">
        <f>IF(G874&lt;=0,"Paid",IF(N874&gt;0,"Overdue",IF(F874&gt;0,"Partial","Pending")))</f>
        <v/>
      </c>
      <c r="P874" s="54">
        <f>N874&gt;0</f>
        <v/>
      </c>
      <c r="Q874" s="60">
        <f>IF(P874,500,0)</f>
        <v/>
      </c>
      <c r="R874" s="60">
        <f>G874+Q874</f>
        <v/>
      </c>
      <c r="S874" s="61" t="n">
        <v>46254.5625</v>
      </c>
    </row>
    <row r="875" ht="15" customHeight="1" s="39">
      <c r="A875" s="54" t="inlineStr">
        <is>
          <t>STU0874</t>
        </is>
      </c>
      <c r="B875" s="55">
        <f>VLOOKUP(A875,Marks!$A$2:$B$1001,2,FALSE())</f>
        <v/>
      </c>
      <c r="C875" s="54">
        <f>VLOOKUP(A875,Marks!$A$2:$C$1001,3,FALSE())</f>
        <v/>
      </c>
      <c r="D875" s="54">
        <f>VLOOKUP(A875,Marks!$A$2:$D$1001,4,FALSE())</f>
        <v/>
      </c>
      <c r="E875" s="60" t="n">
        <v>28000</v>
      </c>
      <c r="F875" s="60" t="n">
        <v>21000</v>
      </c>
      <c r="G875" s="60">
        <f>E875-F875</f>
        <v/>
      </c>
      <c r="H875" s="59" t="n">
        <v>0.1</v>
      </c>
      <c r="I875" s="54">
        <f>H875&gt;=0.2</f>
        <v/>
      </c>
      <c r="J875" s="54" t="inlineStr">
        <is>
          <t>Cash</t>
        </is>
      </c>
      <c r="K875" s="57" t="n">
        <v>46171</v>
      </c>
      <c r="L875" s="58" t="n">
        <v>0.5416666666666666</v>
      </c>
      <c r="M875" s="57" t="n">
        <v>46402</v>
      </c>
      <c r="N875" s="54">
        <f>IF(AND(G875&gt;0,TODAY()&gt;M875),TODAY()-M875,0)</f>
        <v/>
      </c>
      <c r="O875" s="54">
        <f>IF(G875&lt;=0,"Paid",IF(N875&gt;0,"Overdue",IF(F875&gt;0,"Partial","Pending")))</f>
        <v/>
      </c>
      <c r="P875" s="54">
        <f>N875&gt;0</f>
        <v/>
      </c>
      <c r="Q875" s="60">
        <f>IF(P875,500,0)</f>
        <v/>
      </c>
      <c r="R875" s="60">
        <f>G875+Q875</f>
        <v/>
      </c>
      <c r="S875" s="61" t="n">
        <v>46243.5625</v>
      </c>
    </row>
    <row r="876" ht="15" customHeight="1" s="39">
      <c r="A876" s="54" t="inlineStr">
        <is>
          <t>STU0875</t>
        </is>
      </c>
      <c r="B876" s="55">
        <f>VLOOKUP(A876,Marks!$A$2:$B$1001,2,FALSE())</f>
        <v/>
      </c>
      <c r="C876" s="54">
        <f>VLOOKUP(A876,Marks!$A$2:$C$1001,3,FALSE())</f>
        <v/>
      </c>
      <c r="D876" s="54">
        <f>VLOOKUP(A876,Marks!$A$2:$D$1001,4,FALSE())</f>
        <v/>
      </c>
      <c r="E876" s="60" t="n">
        <v>34500</v>
      </c>
      <c r="F876" s="60" t="n">
        <v>8600</v>
      </c>
      <c r="G876" s="60">
        <f>E876-F876</f>
        <v/>
      </c>
      <c r="H876" s="59" t="n">
        <v>0</v>
      </c>
      <c r="I876" s="54">
        <f>H876&gt;=0.2</f>
        <v/>
      </c>
      <c r="J876" s="54" t="inlineStr">
        <is>
          <t>Credit Card</t>
        </is>
      </c>
      <c r="K876" s="57" t="n">
        <v>46215</v>
      </c>
      <c r="L876" s="58" t="n">
        <v>0.4270833333333333</v>
      </c>
      <c r="M876" s="57" t="n">
        <v>46310</v>
      </c>
      <c r="N876" s="54">
        <f>IF(AND(G876&gt;0,TODAY()&gt;M876),TODAY()-M876,0)</f>
        <v/>
      </c>
      <c r="O876" s="54">
        <f>IF(G876&lt;=0,"Paid",IF(N876&gt;0,"Overdue",IF(F876&gt;0,"Partial","Pending")))</f>
        <v/>
      </c>
      <c r="P876" s="54">
        <f>N876&gt;0</f>
        <v/>
      </c>
      <c r="Q876" s="60">
        <f>IF(P876,500,0)</f>
        <v/>
      </c>
      <c r="R876" s="60">
        <f>G876+Q876</f>
        <v/>
      </c>
      <c r="S876" s="61" t="n">
        <v>46251.69791666666</v>
      </c>
    </row>
    <row r="877" ht="15" customHeight="1" s="39">
      <c r="A877" s="54" t="inlineStr">
        <is>
          <t>STU0876</t>
        </is>
      </c>
      <c r="B877" s="55">
        <f>VLOOKUP(A877,Marks!$A$2:$B$1001,2,FALSE())</f>
        <v/>
      </c>
      <c r="C877" s="54">
        <f>VLOOKUP(A877,Marks!$A$2:$C$1001,3,FALSE())</f>
        <v/>
      </c>
      <c r="D877" s="54">
        <f>VLOOKUP(A877,Marks!$A$2:$D$1001,4,FALSE())</f>
        <v/>
      </c>
      <c r="E877" s="60" t="n">
        <v>44500</v>
      </c>
      <c r="F877" s="60" t="n">
        <v>44500</v>
      </c>
      <c r="G877" s="60">
        <f>E877-F877</f>
        <v/>
      </c>
      <c r="H877" s="59" t="n">
        <v>0.05</v>
      </c>
      <c r="I877" s="54">
        <f>H877&gt;=0.2</f>
        <v/>
      </c>
      <c r="J877" s="54" t="inlineStr">
        <is>
          <t>Credit Card</t>
        </is>
      </c>
      <c r="K877" s="57" t="n">
        <v>46206</v>
      </c>
      <c r="L877" s="58" t="n">
        <v>0.5833333333333334</v>
      </c>
      <c r="M877" s="57" t="n">
        <v>46310</v>
      </c>
      <c r="N877" s="54">
        <f>IF(AND(G877&gt;0,TODAY()&gt;M877),TODAY()-M877,0)</f>
        <v/>
      </c>
      <c r="O877" s="54">
        <f>IF(G877&lt;=0,"Paid",IF(N877&gt;0,"Overdue",IF(F877&gt;0,"Partial","Pending")))</f>
        <v/>
      </c>
      <c r="P877" s="54">
        <f>N877&gt;0</f>
        <v/>
      </c>
      <c r="Q877" s="60">
        <f>IF(P877,500,0)</f>
        <v/>
      </c>
      <c r="R877" s="60">
        <f>G877+Q877</f>
        <v/>
      </c>
      <c r="S877" s="61" t="n"/>
    </row>
    <row r="878" ht="15" customHeight="1" s="39">
      <c r="A878" s="54" t="inlineStr">
        <is>
          <t>STU0877</t>
        </is>
      </c>
      <c r="B878" s="55">
        <f>VLOOKUP(A878,Marks!$A$2:$B$1001,2,FALSE())</f>
        <v/>
      </c>
      <c r="C878" s="54">
        <f>VLOOKUP(A878,Marks!$A$2:$C$1001,3,FALSE())</f>
        <v/>
      </c>
      <c r="D878" s="54">
        <f>VLOOKUP(A878,Marks!$A$2:$D$1001,4,FALSE())</f>
        <v/>
      </c>
      <c r="E878" s="60" t="n">
        <v>42000</v>
      </c>
      <c r="F878" s="60" t="n">
        <v>42000</v>
      </c>
      <c r="G878" s="60">
        <f>E878-F878</f>
        <v/>
      </c>
      <c r="H878" s="59" t="n">
        <v>0.05</v>
      </c>
      <c r="I878" s="54">
        <f>H878&gt;=0.2</f>
        <v/>
      </c>
      <c r="J878" s="54" t="inlineStr">
        <is>
          <t>UPI</t>
        </is>
      </c>
      <c r="K878" s="57" t="n">
        <v>46224</v>
      </c>
      <c r="L878" s="58" t="n">
        <v>0.5</v>
      </c>
      <c r="M878" s="57" t="n">
        <v>46218</v>
      </c>
      <c r="N878" s="54">
        <f>IF(AND(G878&gt;0,TODAY()&gt;M878),TODAY()-M878,0)</f>
        <v/>
      </c>
      <c r="O878" s="54">
        <f>IF(G878&lt;=0,"Paid",IF(N878&gt;0,"Overdue",IF(F878&gt;0,"Partial","Pending")))</f>
        <v/>
      </c>
      <c r="P878" s="54">
        <f>N878&gt;0</f>
        <v/>
      </c>
      <c r="Q878" s="60">
        <f>IF(P878,500,0)</f>
        <v/>
      </c>
      <c r="R878" s="60">
        <f>G878+Q878</f>
        <v/>
      </c>
      <c r="S878" s="61" t="n"/>
    </row>
    <row r="879" ht="15" customHeight="1" s="39">
      <c r="A879" s="54" t="inlineStr">
        <is>
          <t>STU0878</t>
        </is>
      </c>
      <c r="B879" s="55">
        <f>VLOOKUP(A879,Marks!$A$2:$B$1001,2,FALSE())</f>
        <v/>
      </c>
      <c r="C879" s="54">
        <f>VLOOKUP(A879,Marks!$A$2:$C$1001,3,FALSE())</f>
        <v/>
      </c>
      <c r="D879" s="54">
        <f>VLOOKUP(A879,Marks!$A$2:$D$1001,4,FALSE())</f>
        <v/>
      </c>
      <c r="E879" s="60" t="n">
        <v>20500</v>
      </c>
      <c r="F879" s="60" t="n">
        <v>20500</v>
      </c>
      <c r="G879" s="60">
        <f>E879-F879</f>
        <v/>
      </c>
      <c r="H879" s="59" t="n">
        <v>0.2</v>
      </c>
      <c r="I879" s="54">
        <f>H879&gt;=0.2</f>
        <v/>
      </c>
      <c r="J879" s="54" t="inlineStr">
        <is>
          <t>Online Transfer</t>
        </is>
      </c>
      <c r="K879" s="57" t="n">
        <v>46133</v>
      </c>
      <c r="L879" s="58" t="n">
        <v>0.34375</v>
      </c>
      <c r="M879" s="57" t="n">
        <v>46310</v>
      </c>
      <c r="N879" s="54">
        <f>IF(AND(G879&gt;0,TODAY()&gt;M879),TODAY()-M879,0)</f>
        <v/>
      </c>
      <c r="O879" s="54">
        <f>IF(G879&lt;=0,"Paid",IF(N879&gt;0,"Overdue",IF(F879&gt;0,"Partial","Pending")))</f>
        <v/>
      </c>
      <c r="P879" s="54">
        <f>N879&gt;0</f>
        <v/>
      </c>
      <c r="Q879" s="60">
        <f>IF(P879,500,0)</f>
        <v/>
      </c>
      <c r="R879" s="60">
        <f>G879+Q879</f>
        <v/>
      </c>
      <c r="S879" s="61" t="n"/>
    </row>
    <row r="880" ht="15" customHeight="1" s="39">
      <c r="A880" s="54" t="inlineStr">
        <is>
          <t>STU0879</t>
        </is>
      </c>
      <c r="B880" s="55">
        <f>VLOOKUP(A880,Marks!$A$2:$B$1001,2,FALSE())</f>
        <v/>
      </c>
      <c r="C880" s="54">
        <f>VLOOKUP(A880,Marks!$A$2:$C$1001,3,FALSE())</f>
        <v/>
      </c>
      <c r="D880" s="54">
        <f>VLOOKUP(A880,Marks!$A$2:$D$1001,4,FALSE())</f>
        <v/>
      </c>
      <c r="E880" s="60" t="n">
        <v>31500</v>
      </c>
      <c r="F880" s="60" t="n">
        <v>15800</v>
      </c>
      <c r="G880" s="60">
        <f>E880-F880</f>
        <v/>
      </c>
      <c r="H880" s="59" t="n">
        <v>0</v>
      </c>
      <c r="I880" s="54">
        <f>H880&gt;=0.2</f>
        <v/>
      </c>
      <c r="J880" s="54" t="inlineStr">
        <is>
          <t>UPI</t>
        </is>
      </c>
      <c r="K880" s="57" t="n">
        <v>46156</v>
      </c>
      <c r="L880" s="58" t="n">
        <v>0.4166666666666667</v>
      </c>
      <c r="M880" s="57" t="n">
        <v>46402</v>
      </c>
      <c r="N880" s="54">
        <f>IF(AND(G880&gt;0,TODAY()&gt;M880),TODAY()-M880,0)</f>
        <v/>
      </c>
      <c r="O880" s="54">
        <f>IF(G880&lt;=0,"Paid",IF(N880&gt;0,"Overdue",IF(F880&gt;0,"Partial","Pending")))</f>
        <v/>
      </c>
      <c r="P880" s="54">
        <f>N880&gt;0</f>
        <v/>
      </c>
      <c r="Q880" s="60">
        <f>IF(P880,500,0)</f>
        <v/>
      </c>
      <c r="R880" s="60">
        <f>G880+Q880</f>
        <v/>
      </c>
      <c r="S880" s="61" t="n">
        <v>46264.625</v>
      </c>
    </row>
    <row r="881" ht="15" customHeight="1" s="39">
      <c r="A881" s="54" t="inlineStr">
        <is>
          <t>STU0880</t>
        </is>
      </c>
      <c r="B881" s="55">
        <f>VLOOKUP(A881,Marks!$A$2:$B$1001,2,FALSE())</f>
        <v/>
      </c>
      <c r="C881" s="54">
        <f>VLOOKUP(A881,Marks!$A$2:$C$1001,3,FALSE())</f>
        <v/>
      </c>
      <c r="D881" s="54">
        <f>VLOOKUP(A881,Marks!$A$2:$D$1001,4,FALSE())</f>
        <v/>
      </c>
      <c r="E881" s="60" t="n">
        <v>13000</v>
      </c>
      <c r="F881" s="60" t="n">
        <v>0</v>
      </c>
      <c r="G881" s="60">
        <f>E881-F881</f>
        <v/>
      </c>
      <c r="H881" s="59" t="n">
        <v>0</v>
      </c>
      <c r="I881" s="54">
        <f>H881&gt;=0.2</f>
        <v/>
      </c>
      <c r="J881" s="54" t="inlineStr">
        <is>
          <t>Debit Card</t>
        </is>
      </c>
      <c r="K881" s="57" t="n"/>
      <c r="L881" s="58" t="n"/>
      <c r="M881" s="57" t="n">
        <v>46402</v>
      </c>
      <c r="N881" s="54">
        <f>IF(AND(G881&gt;0,TODAY()&gt;M881),TODAY()-M881,0)</f>
        <v/>
      </c>
      <c r="O881" s="54">
        <f>IF(G881&lt;=0,"Paid",IF(N881&gt;0,"Overdue",IF(F881&gt;0,"Partial","Pending")))</f>
        <v/>
      </c>
      <c r="P881" s="54">
        <f>N881&gt;0</f>
        <v/>
      </c>
      <c r="Q881" s="60">
        <f>IF(P881,500,0)</f>
        <v/>
      </c>
      <c r="R881" s="60">
        <f>G881+Q881</f>
        <v/>
      </c>
      <c r="S881" s="61" t="n">
        <v>46260.53125</v>
      </c>
    </row>
    <row r="882" ht="15" customHeight="1" s="39">
      <c r="A882" s="54" t="inlineStr">
        <is>
          <t>STU0881</t>
        </is>
      </c>
      <c r="B882" s="55">
        <f>VLOOKUP(A882,Marks!$A$2:$B$1001,2,FALSE())</f>
        <v/>
      </c>
      <c r="C882" s="54">
        <f>VLOOKUP(A882,Marks!$A$2:$C$1001,3,FALSE())</f>
        <v/>
      </c>
      <c r="D882" s="54">
        <f>VLOOKUP(A882,Marks!$A$2:$D$1001,4,FALSE())</f>
        <v/>
      </c>
      <c r="E882" s="60" t="n">
        <v>42500</v>
      </c>
      <c r="F882" s="60" t="n">
        <v>42500</v>
      </c>
      <c r="G882" s="60">
        <f>E882-F882</f>
        <v/>
      </c>
      <c r="H882" s="59" t="n">
        <v>0.2</v>
      </c>
      <c r="I882" s="54">
        <f>H882&gt;=0.2</f>
        <v/>
      </c>
      <c r="J882" s="54" t="inlineStr">
        <is>
          <t>UPI</t>
        </is>
      </c>
      <c r="K882" s="57" t="n">
        <v>46226</v>
      </c>
      <c r="L882" s="58" t="n">
        <v>0.46875</v>
      </c>
      <c r="M882" s="57" t="n">
        <v>46127</v>
      </c>
      <c r="N882" s="54">
        <f>IF(AND(G882&gt;0,TODAY()&gt;M882),TODAY()-M882,0)</f>
        <v/>
      </c>
      <c r="O882" s="54">
        <f>IF(G882&lt;=0,"Paid",IF(N882&gt;0,"Overdue",IF(F882&gt;0,"Partial","Pending")))</f>
        <v/>
      </c>
      <c r="P882" s="54">
        <f>N882&gt;0</f>
        <v/>
      </c>
      <c r="Q882" s="60">
        <f>IF(P882,500,0)</f>
        <v/>
      </c>
      <c r="R882" s="60">
        <f>G882+Q882</f>
        <v/>
      </c>
      <c r="S882" s="61" t="n"/>
    </row>
    <row r="883" ht="15" customHeight="1" s="39">
      <c r="A883" s="54" t="inlineStr">
        <is>
          <t>STU0882</t>
        </is>
      </c>
      <c r="B883" s="55">
        <f>VLOOKUP(A883,Marks!$A$2:$B$1001,2,FALSE())</f>
        <v/>
      </c>
      <c r="C883" s="54">
        <f>VLOOKUP(A883,Marks!$A$2:$C$1001,3,FALSE())</f>
        <v/>
      </c>
      <c r="D883" s="54">
        <f>VLOOKUP(A883,Marks!$A$2:$D$1001,4,FALSE())</f>
        <v/>
      </c>
      <c r="E883" s="60" t="n">
        <v>41500</v>
      </c>
      <c r="F883" s="60" t="n">
        <v>41500</v>
      </c>
      <c r="G883" s="60">
        <f>E883-F883</f>
        <v/>
      </c>
      <c r="H883" s="59" t="n">
        <v>0.05</v>
      </c>
      <c r="I883" s="54">
        <f>H883&gt;=0.2</f>
        <v/>
      </c>
      <c r="J883" s="54" t="inlineStr">
        <is>
          <t>Debit Card</t>
        </is>
      </c>
      <c r="K883" s="57" t="n">
        <v>46220</v>
      </c>
      <c r="L883" s="58" t="n">
        <v>0.6041666666666666</v>
      </c>
      <c r="M883" s="57" t="n">
        <v>46310</v>
      </c>
      <c r="N883" s="54">
        <f>IF(AND(G883&gt;0,TODAY()&gt;M883),TODAY()-M883,0)</f>
        <v/>
      </c>
      <c r="O883" s="54">
        <f>IF(G883&lt;=0,"Paid",IF(N883&gt;0,"Overdue",IF(F883&gt;0,"Partial","Pending")))</f>
        <v/>
      </c>
      <c r="P883" s="54">
        <f>N883&gt;0</f>
        <v/>
      </c>
      <c r="Q883" s="60">
        <f>IF(P883,500,0)</f>
        <v/>
      </c>
      <c r="R883" s="60">
        <f>G883+Q883</f>
        <v/>
      </c>
      <c r="S883" s="61" t="n"/>
    </row>
    <row r="884" ht="15" customHeight="1" s="39">
      <c r="A884" s="54" t="inlineStr">
        <is>
          <t>STU0883</t>
        </is>
      </c>
      <c r="B884" s="55">
        <f>VLOOKUP(A884,Marks!$A$2:$B$1001,2,FALSE())</f>
        <v/>
      </c>
      <c r="C884" s="54">
        <f>VLOOKUP(A884,Marks!$A$2:$C$1001,3,FALSE())</f>
        <v/>
      </c>
      <c r="D884" s="54">
        <f>VLOOKUP(A884,Marks!$A$2:$D$1001,4,FALSE())</f>
        <v/>
      </c>
      <c r="E884" s="60" t="n">
        <v>37000</v>
      </c>
      <c r="F884" s="60" t="n">
        <v>18500</v>
      </c>
      <c r="G884" s="60">
        <f>E884-F884</f>
        <v/>
      </c>
      <c r="H884" s="59" t="n">
        <v>0</v>
      </c>
      <c r="I884" s="54">
        <f>H884&gt;=0.2</f>
        <v/>
      </c>
      <c r="J884" s="54" t="inlineStr">
        <is>
          <t>Credit Card</t>
        </is>
      </c>
      <c r="K884" s="57" t="n">
        <v>46243</v>
      </c>
      <c r="L884" s="58" t="n">
        <v>0.5520833333333334</v>
      </c>
      <c r="M884" s="57" t="n">
        <v>46402</v>
      </c>
      <c r="N884" s="54">
        <f>IF(AND(G884&gt;0,TODAY()&gt;M884),TODAY()-M884,0)</f>
        <v/>
      </c>
      <c r="O884" s="54">
        <f>IF(G884&lt;=0,"Paid",IF(N884&gt;0,"Overdue",IF(F884&gt;0,"Partial","Pending")))</f>
        <v/>
      </c>
      <c r="P884" s="54">
        <f>N884&gt;0</f>
        <v/>
      </c>
      <c r="Q884" s="60">
        <f>IF(P884,500,0)</f>
        <v/>
      </c>
      <c r="R884" s="60">
        <f>G884+Q884</f>
        <v/>
      </c>
      <c r="S884" s="61" t="n">
        <v>46247.58333333334</v>
      </c>
    </row>
    <row r="885" ht="15" customHeight="1" s="39">
      <c r="A885" s="54" t="inlineStr">
        <is>
          <t>STU0884</t>
        </is>
      </c>
      <c r="B885" s="55">
        <f>VLOOKUP(A885,Marks!$A$2:$B$1001,2,FALSE())</f>
        <v/>
      </c>
      <c r="C885" s="54">
        <f>VLOOKUP(A885,Marks!$A$2:$C$1001,3,FALSE())</f>
        <v/>
      </c>
      <c r="D885" s="54">
        <f>VLOOKUP(A885,Marks!$A$2:$D$1001,4,FALSE())</f>
        <v/>
      </c>
      <c r="E885" s="60" t="n">
        <v>41500</v>
      </c>
      <c r="F885" s="60" t="n">
        <v>31100</v>
      </c>
      <c r="G885" s="60">
        <f>E885-F885</f>
        <v/>
      </c>
      <c r="H885" s="59" t="n">
        <v>0</v>
      </c>
      <c r="I885" s="54">
        <f>H885&gt;=0.2</f>
        <v/>
      </c>
      <c r="J885" s="54" t="inlineStr">
        <is>
          <t>Cash</t>
        </is>
      </c>
      <c r="K885" s="57" t="n">
        <v>46166</v>
      </c>
      <c r="L885" s="58" t="n">
        <v>0.5625</v>
      </c>
      <c r="M885" s="57" t="n">
        <v>46127</v>
      </c>
      <c r="N885" s="54">
        <f>IF(AND(G885&gt;0,TODAY()&gt;M885),TODAY()-M885,0)</f>
        <v/>
      </c>
      <c r="O885" s="54">
        <f>IF(G885&lt;=0,"Paid",IF(N885&gt;0,"Overdue",IF(F885&gt;0,"Partial","Pending")))</f>
        <v/>
      </c>
      <c r="P885" s="54">
        <f>N885&gt;0</f>
        <v/>
      </c>
      <c r="Q885" s="60">
        <f>IF(P885,500,0)</f>
        <v/>
      </c>
      <c r="R885" s="60">
        <f>G885+Q885</f>
        <v/>
      </c>
      <c r="S885" s="61" t="n">
        <v>46261.375</v>
      </c>
    </row>
    <row r="886" ht="15" customHeight="1" s="39">
      <c r="A886" s="54" t="inlineStr">
        <is>
          <t>STU0885</t>
        </is>
      </c>
      <c r="B886" s="55">
        <f>VLOOKUP(A886,Marks!$A$2:$B$1001,2,FALSE())</f>
        <v/>
      </c>
      <c r="C886" s="54">
        <f>VLOOKUP(A886,Marks!$A$2:$C$1001,3,FALSE())</f>
        <v/>
      </c>
      <c r="D886" s="54">
        <f>VLOOKUP(A886,Marks!$A$2:$D$1001,4,FALSE())</f>
        <v/>
      </c>
      <c r="E886" s="60" t="n">
        <v>27000</v>
      </c>
      <c r="F886" s="60" t="n">
        <v>27000</v>
      </c>
      <c r="G886" s="60">
        <f>E886-F886</f>
        <v/>
      </c>
      <c r="H886" s="59" t="n">
        <v>0.2</v>
      </c>
      <c r="I886" s="54">
        <f>H886&gt;=0.2</f>
        <v/>
      </c>
      <c r="J886" s="54" t="inlineStr">
        <is>
          <t>Debit Card</t>
        </is>
      </c>
      <c r="K886" s="57" t="n">
        <v>46257</v>
      </c>
      <c r="L886" s="58" t="n">
        <v>0.3333333333333333</v>
      </c>
      <c r="M886" s="57" t="n">
        <v>46127</v>
      </c>
      <c r="N886" s="54">
        <f>IF(AND(G886&gt;0,TODAY()&gt;M886),TODAY()-M886,0)</f>
        <v/>
      </c>
      <c r="O886" s="54">
        <f>IF(G886&lt;=0,"Paid",IF(N886&gt;0,"Overdue",IF(F886&gt;0,"Partial","Pending")))</f>
        <v/>
      </c>
      <c r="P886" s="54">
        <f>N886&gt;0</f>
        <v/>
      </c>
      <c r="Q886" s="60">
        <f>IF(P886,500,0)</f>
        <v/>
      </c>
      <c r="R886" s="60">
        <f>G886+Q886</f>
        <v/>
      </c>
      <c r="S886" s="61" t="n"/>
    </row>
    <row r="887" ht="15" customHeight="1" s="39">
      <c r="A887" s="54" t="inlineStr">
        <is>
          <t>STU0886</t>
        </is>
      </c>
      <c r="B887" s="55">
        <f>VLOOKUP(A887,Marks!$A$2:$B$1001,2,FALSE())</f>
        <v/>
      </c>
      <c r="C887" s="54">
        <f>VLOOKUP(A887,Marks!$A$2:$C$1001,3,FALSE())</f>
        <v/>
      </c>
      <c r="D887" s="54">
        <f>VLOOKUP(A887,Marks!$A$2:$D$1001,4,FALSE())</f>
        <v/>
      </c>
      <c r="E887" s="60" t="n">
        <v>33500</v>
      </c>
      <c r="F887" s="60" t="n">
        <v>33500</v>
      </c>
      <c r="G887" s="60">
        <f>E887-F887</f>
        <v/>
      </c>
      <c r="H887" s="59" t="n">
        <v>0</v>
      </c>
      <c r="I887" s="54">
        <f>H887&gt;=0.2</f>
        <v/>
      </c>
      <c r="J887" s="54" t="inlineStr">
        <is>
          <t>Online Transfer</t>
        </is>
      </c>
      <c r="K887" s="57" t="n">
        <v>46211</v>
      </c>
      <c r="L887" s="58" t="n">
        <v>0.3958333333333333</v>
      </c>
      <c r="M887" s="57" t="n">
        <v>46127</v>
      </c>
      <c r="N887" s="54">
        <f>IF(AND(G887&gt;0,TODAY()&gt;M887),TODAY()-M887,0)</f>
        <v/>
      </c>
      <c r="O887" s="54">
        <f>IF(G887&lt;=0,"Paid",IF(N887&gt;0,"Overdue",IF(F887&gt;0,"Partial","Pending")))</f>
        <v/>
      </c>
      <c r="P887" s="54">
        <f>N887&gt;0</f>
        <v/>
      </c>
      <c r="Q887" s="60">
        <f>IF(P887,500,0)</f>
        <v/>
      </c>
      <c r="R887" s="60">
        <f>G887+Q887</f>
        <v/>
      </c>
      <c r="S887" s="61" t="n"/>
    </row>
    <row r="888" ht="15" customHeight="1" s="39">
      <c r="A888" s="54" t="inlineStr">
        <is>
          <t>STU0887</t>
        </is>
      </c>
      <c r="B888" s="55">
        <f>VLOOKUP(A888,Marks!$A$2:$B$1001,2,FALSE())</f>
        <v/>
      </c>
      <c r="C888" s="54">
        <f>VLOOKUP(A888,Marks!$A$2:$C$1001,3,FALSE())</f>
        <v/>
      </c>
      <c r="D888" s="54">
        <f>VLOOKUP(A888,Marks!$A$2:$D$1001,4,FALSE())</f>
        <v/>
      </c>
      <c r="E888" s="60" t="n">
        <v>39500</v>
      </c>
      <c r="F888" s="60" t="n">
        <v>39500</v>
      </c>
      <c r="G888" s="60">
        <f>E888-F888</f>
        <v/>
      </c>
      <c r="H888" s="59" t="n">
        <v>0.15</v>
      </c>
      <c r="I888" s="54">
        <f>H888&gt;=0.2</f>
        <v/>
      </c>
      <c r="J888" s="54" t="inlineStr">
        <is>
          <t>Cash</t>
        </is>
      </c>
      <c r="K888" s="57" t="n">
        <v>46138</v>
      </c>
      <c r="L888" s="58" t="n">
        <v>0.7395833333333334</v>
      </c>
      <c r="M888" s="57" t="n">
        <v>46402</v>
      </c>
      <c r="N888" s="54">
        <f>IF(AND(G888&gt;0,TODAY()&gt;M888),TODAY()-M888,0)</f>
        <v/>
      </c>
      <c r="O888" s="54">
        <f>IF(G888&lt;=0,"Paid",IF(N888&gt;0,"Overdue",IF(F888&gt;0,"Partial","Pending")))</f>
        <v/>
      </c>
      <c r="P888" s="54">
        <f>N888&gt;0</f>
        <v/>
      </c>
      <c r="Q888" s="60">
        <f>IF(P888,500,0)</f>
        <v/>
      </c>
      <c r="R888" s="60">
        <f>G888+Q888</f>
        <v/>
      </c>
      <c r="S888" s="61" t="n"/>
    </row>
    <row r="889" ht="15" customHeight="1" s="39">
      <c r="A889" s="54" t="inlineStr">
        <is>
          <t>STU0888</t>
        </is>
      </c>
      <c r="B889" s="55">
        <f>VLOOKUP(A889,Marks!$A$2:$B$1001,2,FALSE())</f>
        <v/>
      </c>
      <c r="C889" s="54">
        <f>VLOOKUP(A889,Marks!$A$2:$C$1001,3,FALSE())</f>
        <v/>
      </c>
      <c r="D889" s="54">
        <f>VLOOKUP(A889,Marks!$A$2:$D$1001,4,FALSE())</f>
        <v/>
      </c>
      <c r="E889" s="60" t="n">
        <v>14000</v>
      </c>
      <c r="F889" s="60" t="n">
        <v>10500</v>
      </c>
      <c r="G889" s="60">
        <f>E889-F889</f>
        <v/>
      </c>
      <c r="H889" s="59" t="n">
        <v>0</v>
      </c>
      <c r="I889" s="54">
        <f>H889&gt;=0.2</f>
        <v/>
      </c>
      <c r="J889" s="54" t="inlineStr">
        <is>
          <t>Debit Card</t>
        </is>
      </c>
      <c r="K889" s="57" t="n">
        <v>46171</v>
      </c>
      <c r="L889" s="58" t="n">
        <v>0.3645833333333333</v>
      </c>
      <c r="M889" s="57" t="n">
        <v>46127</v>
      </c>
      <c r="N889" s="54">
        <f>IF(AND(G889&gt;0,TODAY()&gt;M889),TODAY()-M889,0)</f>
        <v/>
      </c>
      <c r="O889" s="54">
        <f>IF(G889&lt;=0,"Paid",IF(N889&gt;0,"Overdue",IF(F889&gt;0,"Partial","Pending")))</f>
        <v/>
      </c>
      <c r="P889" s="54">
        <f>N889&gt;0</f>
        <v/>
      </c>
      <c r="Q889" s="60">
        <f>IF(P889,500,0)</f>
        <v/>
      </c>
      <c r="R889" s="60">
        <f>G889+Q889</f>
        <v/>
      </c>
      <c r="S889" s="61" t="n">
        <v>46259.60416666666</v>
      </c>
    </row>
    <row r="890" ht="15" customHeight="1" s="39">
      <c r="A890" s="54" t="inlineStr">
        <is>
          <t>STU0889</t>
        </is>
      </c>
      <c r="B890" s="55">
        <f>VLOOKUP(A890,Marks!$A$2:$B$1001,2,FALSE())</f>
        <v/>
      </c>
      <c r="C890" s="54">
        <f>VLOOKUP(A890,Marks!$A$2:$C$1001,3,FALSE())</f>
        <v/>
      </c>
      <c r="D890" s="54">
        <f>VLOOKUP(A890,Marks!$A$2:$D$1001,4,FALSE())</f>
        <v/>
      </c>
      <c r="E890" s="60" t="n">
        <v>17500</v>
      </c>
      <c r="F890" s="60" t="n">
        <v>17500</v>
      </c>
      <c r="G890" s="60">
        <f>E890-F890</f>
        <v/>
      </c>
      <c r="H890" s="59" t="n">
        <v>0.15</v>
      </c>
      <c r="I890" s="54">
        <f>H890&gt;=0.2</f>
        <v/>
      </c>
      <c r="J890" s="54" t="inlineStr">
        <is>
          <t>Credit Card</t>
        </is>
      </c>
      <c r="K890" s="57" t="n">
        <v>46255</v>
      </c>
      <c r="L890" s="58" t="n">
        <v>0.6666666666666666</v>
      </c>
      <c r="M890" s="57" t="n">
        <v>46402</v>
      </c>
      <c r="N890" s="54">
        <f>IF(AND(G890&gt;0,TODAY()&gt;M890),TODAY()-M890,0)</f>
        <v/>
      </c>
      <c r="O890" s="54">
        <f>IF(G890&lt;=0,"Paid",IF(N890&gt;0,"Overdue",IF(F890&gt;0,"Partial","Pending")))</f>
        <v/>
      </c>
      <c r="P890" s="54">
        <f>N890&gt;0</f>
        <v/>
      </c>
      <c r="Q890" s="60">
        <f>IF(P890,500,0)</f>
        <v/>
      </c>
      <c r="R890" s="60">
        <f>G890+Q890</f>
        <v/>
      </c>
      <c r="S890" s="61" t="n"/>
    </row>
    <row r="891" ht="15" customHeight="1" s="39">
      <c r="A891" s="54" t="inlineStr">
        <is>
          <t>STU0890</t>
        </is>
      </c>
      <c r="B891" s="55">
        <f>VLOOKUP(A891,Marks!$A$2:$B$1001,2,FALSE())</f>
        <v/>
      </c>
      <c r="C891" s="54">
        <f>VLOOKUP(A891,Marks!$A$2:$C$1001,3,FALSE())</f>
        <v/>
      </c>
      <c r="D891" s="54">
        <f>VLOOKUP(A891,Marks!$A$2:$D$1001,4,FALSE())</f>
        <v/>
      </c>
      <c r="E891" s="60" t="n">
        <v>16500</v>
      </c>
      <c r="F891" s="60" t="n">
        <v>0</v>
      </c>
      <c r="G891" s="60">
        <f>E891-F891</f>
        <v/>
      </c>
      <c r="H891" s="59" t="n">
        <v>0.1</v>
      </c>
      <c r="I891" s="54">
        <f>H891&gt;=0.2</f>
        <v/>
      </c>
      <c r="J891" s="54" t="inlineStr">
        <is>
          <t>Cash</t>
        </is>
      </c>
      <c r="K891" s="57" t="n"/>
      <c r="L891" s="58" t="n"/>
      <c r="M891" s="57" t="n">
        <v>46218</v>
      </c>
      <c r="N891" s="54">
        <f>IF(AND(G891&gt;0,TODAY()&gt;M891),TODAY()-M891,0)</f>
        <v/>
      </c>
      <c r="O891" s="54">
        <f>IF(G891&lt;=0,"Paid",IF(N891&gt;0,"Overdue",IF(F891&gt;0,"Partial","Pending")))</f>
        <v/>
      </c>
      <c r="P891" s="54">
        <f>N891&gt;0</f>
        <v/>
      </c>
      <c r="Q891" s="60">
        <f>IF(P891,500,0)</f>
        <v/>
      </c>
      <c r="R891" s="60">
        <f>G891+Q891</f>
        <v/>
      </c>
      <c r="S891" s="61" t="n">
        <v>46260.65625</v>
      </c>
    </row>
    <row r="892" ht="15" customHeight="1" s="39">
      <c r="A892" s="54" t="inlineStr">
        <is>
          <t>STU0891</t>
        </is>
      </c>
      <c r="B892" s="55">
        <f>VLOOKUP(A892,Marks!$A$2:$B$1001,2,FALSE())</f>
        <v/>
      </c>
      <c r="C892" s="54">
        <f>VLOOKUP(A892,Marks!$A$2:$C$1001,3,FALSE())</f>
        <v/>
      </c>
      <c r="D892" s="54">
        <f>VLOOKUP(A892,Marks!$A$2:$D$1001,4,FALSE())</f>
        <v/>
      </c>
      <c r="E892" s="60" t="n">
        <v>27500</v>
      </c>
      <c r="F892" s="60" t="n">
        <v>13800</v>
      </c>
      <c r="G892" s="60">
        <f>E892-F892</f>
        <v/>
      </c>
      <c r="H892" s="59" t="n">
        <v>0.15</v>
      </c>
      <c r="I892" s="54">
        <f>H892&gt;=0.2</f>
        <v/>
      </c>
      <c r="J892" s="54" t="inlineStr">
        <is>
          <t>UPI</t>
        </is>
      </c>
      <c r="K892" s="57" t="n">
        <v>46223</v>
      </c>
      <c r="L892" s="58" t="n">
        <v>0.4375</v>
      </c>
      <c r="M892" s="57" t="n">
        <v>46402</v>
      </c>
      <c r="N892" s="54">
        <f>IF(AND(G892&gt;0,TODAY()&gt;M892),TODAY()-M892,0)</f>
        <v/>
      </c>
      <c r="O892" s="54">
        <f>IF(G892&lt;=0,"Paid",IF(N892&gt;0,"Overdue",IF(F892&gt;0,"Partial","Pending")))</f>
        <v/>
      </c>
      <c r="P892" s="54">
        <f>N892&gt;0</f>
        <v/>
      </c>
      <c r="Q892" s="60">
        <f>IF(P892,500,0)</f>
        <v/>
      </c>
      <c r="R892" s="60">
        <f>G892+Q892</f>
        <v/>
      </c>
      <c r="S892" s="61" t="n">
        <v>46253.51041666666</v>
      </c>
    </row>
    <row r="893" ht="15" customHeight="1" s="39">
      <c r="A893" s="54" t="inlineStr">
        <is>
          <t>STU0892</t>
        </is>
      </c>
      <c r="B893" s="55">
        <f>VLOOKUP(A893,Marks!$A$2:$B$1001,2,FALSE())</f>
        <v/>
      </c>
      <c r="C893" s="54">
        <f>VLOOKUP(A893,Marks!$A$2:$C$1001,3,FALSE())</f>
        <v/>
      </c>
      <c r="D893" s="54">
        <f>VLOOKUP(A893,Marks!$A$2:$D$1001,4,FALSE())</f>
        <v/>
      </c>
      <c r="E893" s="60" t="n">
        <v>37000</v>
      </c>
      <c r="F893" s="60" t="n">
        <v>27800</v>
      </c>
      <c r="G893" s="60">
        <f>E893-F893</f>
        <v/>
      </c>
      <c r="H893" s="59" t="n">
        <v>0.2</v>
      </c>
      <c r="I893" s="54">
        <f>H893&gt;=0.2</f>
        <v/>
      </c>
      <c r="J893" s="54" t="inlineStr">
        <is>
          <t>Cash</t>
        </is>
      </c>
      <c r="K893" s="57" t="n">
        <v>46191</v>
      </c>
      <c r="L893" s="58" t="n">
        <v>0.71875</v>
      </c>
      <c r="M893" s="57" t="n">
        <v>46218</v>
      </c>
      <c r="N893" s="54">
        <f>IF(AND(G893&gt;0,TODAY()&gt;M893),TODAY()-M893,0)</f>
        <v/>
      </c>
      <c r="O893" s="54">
        <f>IF(G893&lt;=0,"Paid",IF(N893&gt;0,"Overdue",IF(F893&gt;0,"Partial","Pending")))</f>
        <v/>
      </c>
      <c r="P893" s="54">
        <f>N893&gt;0</f>
        <v/>
      </c>
      <c r="Q893" s="60">
        <f>IF(P893,500,0)</f>
        <v/>
      </c>
      <c r="R893" s="60">
        <f>G893+Q893</f>
        <v/>
      </c>
      <c r="S893" s="61" t="n">
        <v>46267.52083333334</v>
      </c>
    </row>
    <row r="894" ht="15" customHeight="1" s="39">
      <c r="A894" s="54" t="inlineStr">
        <is>
          <t>STU0893</t>
        </is>
      </c>
      <c r="B894" s="55">
        <f>VLOOKUP(A894,Marks!$A$2:$B$1001,2,FALSE())</f>
        <v/>
      </c>
      <c r="C894" s="54">
        <f>VLOOKUP(A894,Marks!$A$2:$C$1001,3,FALSE())</f>
        <v/>
      </c>
      <c r="D894" s="54">
        <f>VLOOKUP(A894,Marks!$A$2:$D$1001,4,FALSE())</f>
        <v/>
      </c>
      <c r="E894" s="60" t="n">
        <v>12500</v>
      </c>
      <c r="F894" s="60" t="n">
        <v>12500</v>
      </c>
      <c r="G894" s="60">
        <f>E894-F894</f>
        <v/>
      </c>
      <c r="H894" s="59" t="n">
        <v>0.15</v>
      </c>
      <c r="I894" s="54">
        <f>H894&gt;=0.2</f>
        <v/>
      </c>
      <c r="J894" s="54" t="inlineStr">
        <is>
          <t>Debit Card</t>
        </is>
      </c>
      <c r="K894" s="57" t="n">
        <v>46266</v>
      </c>
      <c r="L894" s="58" t="n">
        <v>0.5833333333333334</v>
      </c>
      <c r="M894" s="57" t="n">
        <v>46310</v>
      </c>
      <c r="N894" s="54">
        <f>IF(AND(G894&gt;0,TODAY()&gt;M894),TODAY()-M894,0)</f>
        <v/>
      </c>
      <c r="O894" s="54">
        <f>IF(G894&lt;=0,"Paid",IF(N894&gt;0,"Overdue",IF(F894&gt;0,"Partial","Pending")))</f>
        <v/>
      </c>
      <c r="P894" s="54">
        <f>N894&gt;0</f>
        <v/>
      </c>
      <c r="Q894" s="60">
        <f>IF(P894,500,0)</f>
        <v/>
      </c>
      <c r="R894" s="60">
        <f>G894+Q894</f>
        <v/>
      </c>
      <c r="S894" s="61" t="n"/>
    </row>
    <row r="895" ht="15" customHeight="1" s="39">
      <c r="A895" s="54" t="inlineStr">
        <is>
          <t>STU0894</t>
        </is>
      </c>
      <c r="B895" s="55">
        <f>VLOOKUP(A895,Marks!$A$2:$B$1001,2,FALSE())</f>
        <v/>
      </c>
      <c r="C895" s="54">
        <f>VLOOKUP(A895,Marks!$A$2:$C$1001,3,FALSE())</f>
        <v/>
      </c>
      <c r="D895" s="54">
        <f>VLOOKUP(A895,Marks!$A$2:$D$1001,4,FALSE())</f>
        <v/>
      </c>
      <c r="E895" s="60" t="n">
        <v>16000</v>
      </c>
      <c r="F895" s="60" t="n">
        <v>16000</v>
      </c>
      <c r="G895" s="60">
        <f>E895-F895</f>
        <v/>
      </c>
      <c r="H895" s="59" t="n">
        <v>0.1</v>
      </c>
      <c r="I895" s="54">
        <f>H895&gt;=0.2</f>
        <v/>
      </c>
      <c r="J895" s="54" t="inlineStr">
        <is>
          <t>Online Transfer</t>
        </is>
      </c>
      <c r="K895" s="57" t="n">
        <v>46140</v>
      </c>
      <c r="L895" s="58" t="n">
        <v>0.5</v>
      </c>
      <c r="M895" s="57" t="n">
        <v>46218</v>
      </c>
      <c r="N895" s="54">
        <f>IF(AND(G895&gt;0,TODAY()&gt;M895),TODAY()-M895,0)</f>
        <v/>
      </c>
      <c r="O895" s="54">
        <f>IF(G895&lt;=0,"Paid",IF(N895&gt;0,"Overdue",IF(F895&gt;0,"Partial","Pending")))</f>
        <v/>
      </c>
      <c r="P895" s="54">
        <f>N895&gt;0</f>
        <v/>
      </c>
      <c r="Q895" s="60">
        <f>IF(P895,500,0)</f>
        <v/>
      </c>
      <c r="R895" s="60">
        <f>G895+Q895</f>
        <v/>
      </c>
      <c r="S895" s="61" t="n"/>
    </row>
    <row r="896" ht="15" customHeight="1" s="39">
      <c r="A896" s="54" t="inlineStr">
        <is>
          <t>STU0895</t>
        </is>
      </c>
      <c r="B896" s="55">
        <f>VLOOKUP(A896,Marks!$A$2:$B$1001,2,FALSE())</f>
        <v/>
      </c>
      <c r="C896" s="54">
        <f>VLOOKUP(A896,Marks!$A$2:$C$1001,3,FALSE())</f>
        <v/>
      </c>
      <c r="D896" s="54">
        <f>VLOOKUP(A896,Marks!$A$2:$D$1001,4,FALSE())</f>
        <v/>
      </c>
      <c r="E896" s="60" t="n">
        <v>33000</v>
      </c>
      <c r="F896" s="60" t="n">
        <v>33000</v>
      </c>
      <c r="G896" s="60">
        <f>E896-F896</f>
        <v/>
      </c>
      <c r="H896" s="59" t="n">
        <v>0.2</v>
      </c>
      <c r="I896" s="54">
        <f>H896&gt;=0.2</f>
        <v/>
      </c>
      <c r="J896" s="54" t="inlineStr">
        <is>
          <t>Cheque</t>
        </is>
      </c>
      <c r="K896" s="57" t="n">
        <v>46154</v>
      </c>
      <c r="L896" s="58" t="n">
        <v>0.6041666666666666</v>
      </c>
      <c r="M896" s="57" t="n">
        <v>46310</v>
      </c>
      <c r="N896" s="54">
        <f>IF(AND(G896&gt;0,TODAY()&gt;M896),TODAY()-M896,0)</f>
        <v/>
      </c>
      <c r="O896" s="54">
        <f>IF(G896&lt;=0,"Paid",IF(N896&gt;0,"Overdue",IF(F896&gt;0,"Partial","Pending")))</f>
        <v/>
      </c>
      <c r="P896" s="54">
        <f>N896&gt;0</f>
        <v/>
      </c>
      <c r="Q896" s="60">
        <f>IF(P896,500,0)</f>
        <v/>
      </c>
      <c r="R896" s="60">
        <f>G896+Q896</f>
        <v/>
      </c>
      <c r="S896" s="61" t="n"/>
    </row>
    <row r="897" ht="15" customHeight="1" s="39">
      <c r="A897" s="54" t="inlineStr">
        <is>
          <t>STU0896</t>
        </is>
      </c>
      <c r="B897" s="55">
        <f>VLOOKUP(A897,Marks!$A$2:$B$1001,2,FALSE())</f>
        <v/>
      </c>
      <c r="C897" s="54">
        <f>VLOOKUP(A897,Marks!$A$2:$C$1001,3,FALSE())</f>
        <v/>
      </c>
      <c r="D897" s="54">
        <f>VLOOKUP(A897,Marks!$A$2:$D$1001,4,FALSE())</f>
        <v/>
      </c>
      <c r="E897" s="60" t="n">
        <v>44000</v>
      </c>
      <c r="F897" s="60" t="n">
        <v>44000</v>
      </c>
      <c r="G897" s="60">
        <f>E897-F897</f>
        <v/>
      </c>
      <c r="H897" s="59" t="n">
        <v>0</v>
      </c>
      <c r="I897" s="54">
        <f>H897&gt;=0.2</f>
        <v/>
      </c>
      <c r="J897" s="54" t="inlineStr">
        <is>
          <t>Credit Card</t>
        </is>
      </c>
      <c r="K897" s="57" t="n">
        <v>46197</v>
      </c>
      <c r="L897" s="58" t="n">
        <v>0.34375</v>
      </c>
      <c r="M897" s="57" t="n">
        <v>46127</v>
      </c>
      <c r="N897" s="54">
        <f>IF(AND(G897&gt;0,TODAY()&gt;M897),TODAY()-M897,0)</f>
        <v/>
      </c>
      <c r="O897" s="54">
        <f>IF(G897&lt;=0,"Paid",IF(N897&gt;0,"Overdue",IF(F897&gt;0,"Partial","Pending")))</f>
        <v/>
      </c>
      <c r="P897" s="54">
        <f>N897&gt;0</f>
        <v/>
      </c>
      <c r="Q897" s="60">
        <f>IF(P897,500,0)</f>
        <v/>
      </c>
      <c r="R897" s="60">
        <f>G897+Q897</f>
        <v/>
      </c>
      <c r="S897" s="61" t="n"/>
    </row>
    <row r="898" ht="15" customHeight="1" s="39">
      <c r="A898" s="54" t="inlineStr">
        <is>
          <t>STU0897</t>
        </is>
      </c>
      <c r="B898" s="55">
        <f>VLOOKUP(A898,Marks!$A$2:$B$1001,2,FALSE())</f>
        <v/>
      </c>
      <c r="C898" s="54">
        <f>VLOOKUP(A898,Marks!$A$2:$C$1001,3,FALSE())</f>
        <v/>
      </c>
      <c r="D898" s="54">
        <f>VLOOKUP(A898,Marks!$A$2:$D$1001,4,FALSE())</f>
        <v/>
      </c>
      <c r="E898" s="60" t="n">
        <v>32000</v>
      </c>
      <c r="F898" s="60" t="n">
        <v>32000</v>
      </c>
      <c r="G898" s="60">
        <f>E898-F898</f>
        <v/>
      </c>
      <c r="H898" s="59" t="n">
        <v>0.2</v>
      </c>
      <c r="I898" s="54">
        <f>H898&gt;=0.2</f>
        <v/>
      </c>
      <c r="J898" s="54" t="inlineStr">
        <is>
          <t>Credit Card</t>
        </is>
      </c>
      <c r="K898" s="57" t="n">
        <v>46161</v>
      </c>
      <c r="L898" s="58" t="n">
        <v>0.3958333333333333</v>
      </c>
      <c r="M898" s="57" t="n">
        <v>46310</v>
      </c>
      <c r="N898" s="54">
        <f>IF(AND(G898&gt;0,TODAY()&gt;M898),TODAY()-M898,0)</f>
        <v/>
      </c>
      <c r="O898" s="54">
        <f>IF(G898&lt;=0,"Paid",IF(N898&gt;0,"Overdue",IF(F898&gt;0,"Partial","Pending")))</f>
        <v/>
      </c>
      <c r="P898" s="54">
        <f>N898&gt;0</f>
        <v/>
      </c>
      <c r="Q898" s="60">
        <f>IF(P898,500,0)</f>
        <v/>
      </c>
      <c r="R898" s="60">
        <f>G898+Q898</f>
        <v/>
      </c>
      <c r="S898" s="61" t="n"/>
    </row>
    <row r="899" ht="15" customHeight="1" s="39">
      <c r="A899" s="54" t="inlineStr">
        <is>
          <t>STU0898</t>
        </is>
      </c>
      <c r="B899" s="55">
        <f>VLOOKUP(A899,Marks!$A$2:$B$1001,2,FALSE())</f>
        <v/>
      </c>
      <c r="C899" s="54">
        <f>VLOOKUP(A899,Marks!$A$2:$C$1001,3,FALSE())</f>
        <v/>
      </c>
      <c r="D899" s="54">
        <f>VLOOKUP(A899,Marks!$A$2:$D$1001,4,FALSE())</f>
        <v/>
      </c>
      <c r="E899" s="60" t="n">
        <v>41500</v>
      </c>
      <c r="F899" s="60" t="n">
        <v>0</v>
      </c>
      <c r="G899" s="60">
        <f>E899-F899</f>
        <v/>
      </c>
      <c r="H899" s="59" t="n">
        <v>0</v>
      </c>
      <c r="I899" s="54">
        <f>H899&gt;=0.2</f>
        <v/>
      </c>
      <c r="J899" s="54" t="inlineStr">
        <is>
          <t>Debit Card</t>
        </is>
      </c>
      <c r="K899" s="57" t="n"/>
      <c r="L899" s="58" t="n"/>
      <c r="M899" s="57" t="n">
        <v>46310</v>
      </c>
      <c r="N899" s="54">
        <f>IF(AND(G899&gt;0,TODAY()&gt;M899),TODAY()-M899,0)</f>
        <v/>
      </c>
      <c r="O899" s="54">
        <f>IF(G899&lt;=0,"Paid",IF(N899&gt;0,"Overdue",IF(F899&gt;0,"Partial","Pending")))</f>
        <v/>
      </c>
      <c r="P899" s="54">
        <f>N899&gt;0</f>
        <v/>
      </c>
      <c r="Q899" s="60">
        <f>IF(P899,500,0)</f>
        <v/>
      </c>
      <c r="R899" s="60">
        <f>G899+Q899</f>
        <v/>
      </c>
      <c r="S899" s="61" t="n">
        <v>46267.76041666666</v>
      </c>
    </row>
    <row r="900" ht="15" customHeight="1" s="39">
      <c r="A900" s="54" t="inlineStr">
        <is>
          <t>STU0899</t>
        </is>
      </c>
      <c r="B900" s="55">
        <f>VLOOKUP(A900,Marks!$A$2:$B$1001,2,FALSE())</f>
        <v/>
      </c>
      <c r="C900" s="54">
        <f>VLOOKUP(A900,Marks!$A$2:$C$1001,3,FALSE())</f>
        <v/>
      </c>
      <c r="D900" s="54">
        <f>VLOOKUP(A900,Marks!$A$2:$D$1001,4,FALSE())</f>
        <v/>
      </c>
      <c r="E900" s="60" t="n">
        <v>16500</v>
      </c>
      <c r="F900" s="60" t="n">
        <v>16500</v>
      </c>
      <c r="G900" s="60">
        <f>E900-F900</f>
        <v/>
      </c>
      <c r="H900" s="59" t="n">
        <v>0.2</v>
      </c>
      <c r="I900" s="54">
        <f>H900&gt;=0.2</f>
        <v/>
      </c>
      <c r="J900" s="54" t="inlineStr">
        <is>
          <t>Cash</t>
        </is>
      </c>
      <c r="K900" s="57" t="n">
        <v>46142</v>
      </c>
      <c r="L900" s="58" t="n">
        <v>0.5520833333333334</v>
      </c>
      <c r="M900" s="57" t="n">
        <v>46218</v>
      </c>
      <c r="N900" s="54">
        <f>IF(AND(G900&gt;0,TODAY()&gt;M900),TODAY()-M900,0)</f>
        <v/>
      </c>
      <c r="O900" s="54">
        <f>IF(G900&lt;=0,"Paid",IF(N900&gt;0,"Overdue",IF(F900&gt;0,"Partial","Pending")))</f>
        <v/>
      </c>
      <c r="P900" s="54">
        <f>N900&gt;0</f>
        <v/>
      </c>
      <c r="Q900" s="60">
        <f>IF(P900,500,0)</f>
        <v/>
      </c>
      <c r="R900" s="60">
        <f>G900+Q900</f>
        <v/>
      </c>
      <c r="S900" s="61" t="n"/>
    </row>
    <row r="901" ht="15" customHeight="1" s="39">
      <c r="A901" s="54" t="inlineStr">
        <is>
          <t>STU0900</t>
        </is>
      </c>
      <c r="B901" s="55">
        <f>VLOOKUP(A901,Marks!$A$2:$B$1001,2,FALSE())</f>
        <v/>
      </c>
      <c r="C901" s="54">
        <f>VLOOKUP(A901,Marks!$A$2:$C$1001,3,FALSE())</f>
        <v/>
      </c>
      <c r="D901" s="54">
        <f>VLOOKUP(A901,Marks!$A$2:$D$1001,4,FALSE())</f>
        <v/>
      </c>
      <c r="E901" s="60" t="n">
        <v>21500</v>
      </c>
      <c r="F901" s="60" t="n">
        <v>16100</v>
      </c>
      <c r="G901" s="60">
        <f>E901-F901</f>
        <v/>
      </c>
      <c r="H901" s="59" t="n">
        <v>0.25</v>
      </c>
      <c r="I901" s="54">
        <f>H901&gt;=0.2</f>
        <v/>
      </c>
      <c r="J901" s="54" t="inlineStr">
        <is>
          <t>Online Transfer</t>
        </is>
      </c>
      <c r="K901" s="57" t="n">
        <v>46230</v>
      </c>
      <c r="L901" s="58" t="n">
        <v>0.34375</v>
      </c>
      <c r="M901" s="57" t="n">
        <v>46127</v>
      </c>
      <c r="N901" s="54">
        <f>IF(AND(G901&gt;0,TODAY()&gt;M901),TODAY()-M901,0)</f>
        <v/>
      </c>
      <c r="O901" s="54">
        <f>IF(G901&lt;=0,"Paid",IF(N901&gt;0,"Overdue",IF(F901&gt;0,"Partial","Pending")))</f>
        <v/>
      </c>
      <c r="P901" s="54">
        <f>N901&gt;0</f>
        <v/>
      </c>
      <c r="Q901" s="60">
        <f>IF(P901,500,0)</f>
        <v/>
      </c>
      <c r="R901" s="60">
        <f>G901+Q901</f>
        <v/>
      </c>
      <c r="S901" s="61" t="n">
        <v>46249.375</v>
      </c>
    </row>
    <row r="902" ht="15" customHeight="1" s="39">
      <c r="A902" s="54" t="inlineStr">
        <is>
          <t>STU0901</t>
        </is>
      </c>
      <c r="B902" s="55">
        <f>VLOOKUP(A902,Marks!$A$2:$B$1001,2,FALSE())</f>
        <v/>
      </c>
      <c r="C902" s="54">
        <f>VLOOKUP(A902,Marks!$A$2:$C$1001,3,FALSE())</f>
        <v/>
      </c>
      <c r="D902" s="54">
        <f>VLOOKUP(A902,Marks!$A$2:$D$1001,4,FALSE())</f>
        <v/>
      </c>
      <c r="E902" s="60" t="n">
        <v>19500</v>
      </c>
      <c r="F902" s="60" t="n">
        <v>19500</v>
      </c>
      <c r="G902" s="60">
        <f>E902-F902</f>
        <v/>
      </c>
      <c r="H902" s="59" t="n">
        <v>0.05</v>
      </c>
      <c r="I902" s="54">
        <f>H902&gt;=0.2</f>
        <v/>
      </c>
      <c r="J902" s="54" t="inlineStr">
        <is>
          <t>Cheque</t>
        </is>
      </c>
      <c r="K902" s="57" t="n">
        <v>46189</v>
      </c>
      <c r="L902" s="58" t="n">
        <v>0.5729166666666666</v>
      </c>
      <c r="M902" s="57" t="n">
        <v>46127</v>
      </c>
      <c r="N902" s="54">
        <f>IF(AND(G902&gt;0,TODAY()&gt;M902),TODAY()-M902,0)</f>
        <v/>
      </c>
      <c r="O902" s="54">
        <f>IF(G902&lt;=0,"Paid",IF(N902&gt;0,"Overdue",IF(F902&gt;0,"Partial","Pending")))</f>
        <v/>
      </c>
      <c r="P902" s="54">
        <f>N902&gt;0</f>
        <v/>
      </c>
      <c r="Q902" s="60">
        <f>IF(P902,500,0)</f>
        <v/>
      </c>
      <c r="R902" s="60">
        <f>G902+Q902</f>
        <v/>
      </c>
      <c r="S902" s="61" t="n"/>
    </row>
    <row r="903" ht="15" customHeight="1" s="39">
      <c r="A903" s="54" t="inlineStr">
        <is>
          <t>STU0902</t>
        </is>
      </c>
      <c r="B903" s="55">
        <f>VLOOKUP(A903,Marks!$A$2:$B$1001,2,FALSE())</f>
        <v/>
      </c>
      <c r="C903" s="54">
        <f>VLOOKUP(A903,Marks!$A$2:$C$1001,3,FALSE())</f>
        <v/>
      </c>
      <c r="D903" s="54">
        <f>VLOOKUP(A903,Marks!$A$2:$D$1001,4,FALSE())</f>
        <v/>
      </c>
      <c r="E903" s="60" t="n">
        <v>24000</v>
      </c>
      <c r="F903" s="60" t="n">
        <v>24000</v>
      </c>
      <c r="G903" s="60">
        <f>E903-F903</f>
        <v/>
      </c>
      <c r="H903" s="59" t="n">
        <v>0</v>
      </c>
      <c r="I903" s="54">
        <f>H903&gt;=0.2</f>
        <v/>
      </c>
      <c r="J903" s="54" t="inlineStr">
        <is>
          <t>UPI</t>
        </is>
      </c>
      <c r="K903" s="57" t="n">
        <v>46191</v>
      </c>
      <c r="L903" s="58" t="n">
        <v>0.6770833333333334</v>
      </c>
      <c r="M903" s="57" t="n">
        <v>46127</v>
      </c>
      <c r="N903" s="54">
        <f>IF(AND(G903&gt;0,TODAY()&gt;M903),TODAY()-M903,0)</f>
        <v/>
      </c>
      <c r="O903" s="54">
        <f>IF(G903&lt;=0,"Paid",IF(N903&gt;0,"Overdue",IF(F903&gt;0,"Partial","Pending")))</f>
        <v/>
      </c>
      <c r="P903" s="54">
        <f>N903&gt;0</f>
        <v/>
      </c>
      <c r="Q903" s="60">
        <f>IF(P903,500,0)</f>
        <v/>
      </c>
      <c r="R903" s="60">
        <f>G903+Q903</f>
        <v/>
      </c>
      <c r="S903" s="61" t="n"/>
    </row>
    <row r="904" ht="15" customHeight="1" s="39">
      <c r="A904" s="54" t="inlineStr">
        <is>
          <t>STU0903</t>
        </is>
      </c>
      <c r="B904" s="55">
        <f>VLOOKUP(A904,Marks!$A$2:$B$1001,2,FALSE())</f>
        <v/>
      </c>
      <c r="C904" s="54">
        <f>VLOOKUP(A904,Marks!$A$2:$C$1001,3,FALSE())</f>
        <v/>
      </c>
      <c r="D904" s="54">
        <f>VLOOKUP(A904,Marks!$A$2:$D$1001,4,FALSE())</f>
        <v/>
      </c>
      <c r="E904" s="60" t="n">
        <v>21500</v>
      </c>
      <c r="F904" s="60" t="n">
        <v>10800</v>
      </c>
      <c r="G904" s="60">
        <f>E904-F904</f>
        <v/>
      </c>
      <c r="H904" s="59" t="n">
        <v>0.05</v>
      </c>
      <c r="I904" s="54">
        <f>H904&gt;=0.2</f>
        <v/>
      </c>
      <c r="J904" s="54" t="inlineStr">
        <is>
          <t>Online Transfer</t>
        </is>
      </c>
      <c r="K904" s="57" t="n">
        <v>46131</v>
      </c>
      <c r="L904" s="58" t="n">
        <v>0.4791666666666667</v>
      </c>
      <c r="M904" s="57" t="n">
        <v>46402</v>
      </c>
      <c r="N904" s="54">
        <f>IF(AND(G904&gt;0,TODAY()&gt;M904),TODAY()-M904,0)</f>
        <v/>
      </c>
      <c r="O904" s="54">
        <f>IF(G904&lt;=0,"Paid",IF(N904&gt;0,"Overdue",IF(F904&gt;0,"Partial","Pending")))</f>
        <v/>
      </c>
      <c r="P904" s="54">
        <f>N904&gt;0</f>
        <v/>
      </c>
      <c r="Q904" s="60">
        <f>IF(P904,500,0)</f>
        <v/>
      </c>
      <c r="R904" s="60">
        <f>G904+Q904</f>
        <v/>
      </c>
      <c r="S904" s="61" t="n">
        <v>46255.54166666666</v>
      </c>
    </row>
    <row r="905" ht="15" customHeight="1" s="39">
      <c r="A905" s="54" t="inlineStr">
        <is>
          <t>STU0904</t>
        </is>
      </c>
      <c r="B905" s="55">
        <f>VLOOKUP(A905,Marks!$A$2:$B$1001,2,FALSE())</f>
        <v/>
      </c>
      <c r="C905" s="54">
        <f>VLOOKUP(A905,Marks!$A$2:$C$1001,3,FALSE())</f>
        <v/>
      </c>
      <c r="D905" s="54">
        <f>VLOOKUP(A905,Marks!$A$2:$D$1001,4,FALSE())</f>
        <v/>
      </c>
      <c r="E905" s="60" t="n">
        <v>32500</v>
      </c>
      <c r="F905" s="60" t="n">
        <v>32500</v>
      </c>
      <c r="G905" s="60">
        <f>E905-F905</f>
        <v/>
      </c>
      <c r="H905" s="59" t="n">
        <v>0</v>
      </c>
      <c r="I905" s="54">
        <f>H905&gt;=0.2</f>
        <v/>
      </c>
      <c r="J905" s="54" t="inlineStr">
        <is>
          <t>Online Transfer</t>
        </is>
      </c>
      <c r="K905" s="57" t="n">
        <v>46159</v>
      </c>
      <c r="L905" s="58" t="n">
        <v>0.4895833333333333</v>
      </c>
      <c r="M905" s="57" t="n">
        <v>46310</v>
      </c>
      <c r="N905" s="54">
        <f>IF(AND(G905&gt;0,TODAY()&gt;M905),TODAY()-M905,0)</f>
        <v/>
      </c>
      <c r="O905" s="54">
        <f>IF(G905&lt;=0,"Paid",IF(N905&gt;0,"Overdue",IF(F905&gt;0,"Partial","Pending")))</f>
        <v/>
      </c>
      <c r="P905" s="54">
        <f>N905&gt;0</f>
        <v/>
      </c>
      <c r="Q905" s="60">
        <f>IF(P905,500,0)</f>
        <v/>
      </c>
      <c r="R905" s="60">
        <f>G905+Q905</f>
        <v/>
      </c>
      <c r="S905" s="61" t="n"/>
    </row>
    <row r="906" ht="15" customHeight="1" s="39">
      <c r="A906" s="54" t="inlineStr">
        <is>
          <t>STU0905</t>
        </is>
      </c>
      <c r="B906" s="55">
        <f>VLOOKUP(A906,Marks!$A$2:$B$1001,2,FALSE())</f>
        <v/>
      </c>
      <c r="C906" s="54">
        <f>VLOOKUP(A906,Marks!$A$2:$C$1001,3,FALSE())</f>
        <v/>
      </c>
      <c r="D906" s="54">
        <f>VLOOKUP(A906,Marks!$A$2:$D$1001,4,FALSE())</f>
        <v/>
      </c>
      <c r="E906" s="60" t="n">
        <v>23000</v>
      </c>
      <c r="F906" s="60" t="n">
        <v>23000</v>
      </c>
      <c r="G906" s="60">
        <f>E906-F906</f>
        <v/>
      </c>
      <c r="H906" s="59" t="n">
        <v>0.2</v>
      </c>
      <c r="I906" s="54">
        <f>H906&gt;=0.2</f>
        <v/>
      </c>
      <c r="J906" s="54" t="inlineStr">
        <is>
          <t>Cash</t>
        </is>
      </c>
      <c r="K906" s="57" t="n">
        <v>46159</v>
      </c>
      <c r="L906" s="58" t="n">
        <v>0.4895833333333333</v>
      </c>
      <c r="M906" s="57" t="n">
        <v>46127</v>
      </c>
      <c r="N906" s="54">
        <f>IF(AND(G906&gt;0,TODAY()&gt;M906),TODAY()-M906,0)</f>
        <v/>
      </c>
      <c r="O906" s="54">
        <f>IF(G906&lt;=0,"Paid",IF(N906&gt;0,"Overdue",IF(F906&gt;0,"Partial","Pending")))</f>
        <v/>
      </c>
      <c r="P906" s="54">
        <f>N906&gt;0</f>
        <v/>
      </c>
      <c r="Q906" s="60">
        <f>IF(P906,500,0)</f>
        <v/>
      </c>
      <c r="R906" s="60">
        <f>G906+Q906</f>
        <v/>
      </c>
      <c r="S906" s="61" t="n"/>
    </row>
    <row r="907" ht="15" customHeight="1" s="39">
      <c r="A907" s="54" t="inlineStr">
        <is>
          <t>STU0906</t>
        </is>
      </c>
      <c r="B907" s="55">
        <f>VLOOKUP(A907,Marks!$A$2:$B$1001,2,FALSE())</f>
        <v/>
      </c>
      <c r="C907" s="54">
        <f>VLOOKUP(A907,Marks!$A$2:$C$1001,3,FALSE())</f>
        <v/>
      </c>
      <c r="D907" s="54">
        <f>VLOOKUP(A907,Marks!$A$2:$D$1001,4,FALSE())</f>
        <v/>
      </c>
      <c r="E907" s="60" t="n">
        <v>31500</v>
      </c>
      <c r="F907" s="60" t="n">
        <v>31500</v>
      </c>
      <c r="G907" s="60">
        <f>E907-F907</f>
        <v/>
      </c>
      <c r="H907" s="59" t="n">
        <v>0.2</v>
      </c>
      <c r="I907" s="54">
        <f>H907&gt;=0.2</f>
        <v/>
      </c>
      <c r="J907" s="54" t="inlineStr">
        <is>
          <t>Cash</t>
        </is>
      </c>
      <c r="K907" s="57" t="n">
        <v>46243</v>
      </c>
      <c r="L907" s="58" t="n">
        <v>0.5729166666666666</v>
      </c>
      <c r="M907" s="57" t="n">
        <v>46402</v>
      </c>
      <c r="N907" s="54">
        <f>IF(AND(G907&gt;0,TODAY()&gt;M907),TODAY()-M907,0)</f>
        <v/>
      </c>
      <c r="O907" s="54">
        <f>IF(G907&lt;=0,"Paid",IF(N907&gt;0,"Overdue",IF(F907&gt;0,"Partial","Pending")))</f>
        <v/>
      </c>
      <c r="P907" s="54">
        <f>N907&gt;0</f>
        <v/>
      </c>
      <c r="Q907" s="60">
        <f>IF(P907,500,0)</f>
        <v/>
      </c>
      <c r="R907" s="60">
        <f>G907+Q907</f>
        <v/>
      </c>
      <c r="S907" s="61" t="n"/>
    </row>
    <row r="908" ht="15" customHeight="1" s="39">
      <c r="A908" s="54" t="inlineStr">
        <is>
          <t>STU0907</t>
        </is>
      </c>
      <c r="B908" s="55">
        <f>VLOOKUP(A908,Marks!$A$2:$B$1001,2,FALSE())</f>
        <v/>
      </c>
      <c r="C908" s="54">
        <f>VLOOKUP(A908,Marks!$A$2:$C$1001,3,FALSE())</f>
        <v/>
      </c>
      <c r="D908" s="54">
        <f>VLOOKUP(A908,Marks!$A$2:$D$1001,4,FALSE())</f>
        <v/>
      </c>
      <c r="E908" s="60" t="n">
        <v>24500</v>
      </c>
      <c r="F908" s="60" t="n">
        <v>24500</v>
      </c>
      <c r="G908" s="60">
        <f>E908-F908</f>
        <v/>
      </c>
      <c r="H908" s="59" t="n">
        <v>0.15</v>
      </c>
      <c r="I908" s="54">
        <f>H908&gt;=0.2</f>
        <v/>
      </c>
      <c r="J908" s="54" t="inlineStr">
        <is>
          <t>Credit Card</t>
        </is>
      </c>
      <c r="K908" s="57" t="n">
        <v>46212</v>
      </c>
      <c r="L908" s="58" t="n">
        <v>0.6041666666666666</v>
      </c>
      <c r="M908" s="57" t="n">
        <v>46402</v>
      </c>
      <c r="N908" s="54">
        <f>IF(AND(G908&gt;0,TODAY()&gt;M908),TODAY()-M908,0)</f>
        <v/>
      </c>
      <c r="O908" s="54">
        <f>IF(G908&lt;=0,"Paid",IF(N908&gt;0,"Overdue",IF(F908&gt;0,"Partial","Pending")))</f>
        <v/>
      </c>
      <c r="P908" s="54">
        <f>N908&gt;0</f>
        <v/>
      </c>
      <c r="Q908" s="60">
        <f>IF(P908,500,0)</f>
        <v/>
      </c>
      <c r="R908" s="60">
        <f>G908+Q908</f>
        <v/>
      </c>
      <c r="S908" s="61" t="n"/>
    </row>
    <row r="909" ht="15" customHeight="1" s="39">
      <c r="A909" s="54" t="inlineStr">
        <is>
          <t>STU0908</t>
        </is>
      </c>
      <c r="B909" s="55">
        <f>VLOOKUP(A909,Marks!$A$2:$B$1001,2,FALSE())</f>
        <v/>
      </c>
      <c r="C909" s="54">
        <f>VLOOKUP(A909,Marks!$A$2:$C$1001,3,FALSE())</f>
        <v/>
      </c>
      <c r="D909" s="54">
        <f>VLOOKUP(A909,Marks!$A$2:$D$1001,4,FALSE())</f>
        <v/>
      </c>
      <c r="E909" s="60" t="n">
        <v>19500</v>
      </c>
      <c r="F909" s="60" t="n">
        <v>14600</v>
      </c>
      <c r="G909" s="60">
        <f>E909-F909</f>
        <v/>
      </c>
      <c r="H909" s="59" t="n">
        <v>0.15</v>
      </c>
      <c r="I909" s="54">
        <f>H909&gt;=0.2</f>
        <v/>
      </c>
      <c r="J909" s="54" t="inlineStr">
        <is>
          <t>Online Transfer</t>
        </is>
      </c>
      <c r="K909" s="57" t="n">
        <v>46236</v>
      </c>
      <c r="L909" s="58" t="n">
        <v>0.6666666666666666</v>
      </c>
      <c r="M909" s="57" t="n">
        <v>46127</v>
      </c>
      <c r="N909" s="54">
        <f>IF(AND(G909&gt;0,TODAY()&gt;M909),TODAY()-M909,0)</f>
        <v/>
      </c>
      <c r="O909" s="54">
        <f>IF(G909&lt;=0,"Paid",IF(N909&gt;0,"Overdue",IF(F909&gt;0,"Partial","Pending")))</f>
        <v/>
      </c>
      <c r="P909" s="54">
        <f>N909&gt;0</f>
        <v/>
      </c>
      <c r="Q909" s="60">
        <f>IF(P909,500,0)</f>
        <v/>
      </c>
      <c r="R909" s="60">
        <f>G909+Q909</f>
        <v/>
      </c>
      <c r="S909" s="61" t="n">
        <v>46241.66666666666</v>
      </c>
    </row>
    <row r="910" ht="15" customHeight="1" s="39">
      <c r="A910" s="54" t="inlineStr">
        <is>
          <t>STU0909</t>
        </is>
      </c>
      <c r="B910" s="55">
        <f>VLOOKUP(A910,Marks!$A$2:$B$1001,2,FALSE())</f>
        <v/>
      </c>
      <c r="C910" s="54">
        <f>VLOOKUP(A910,Marks!$A$2:$C$1001,3,FALSE())</f>
        <v/>
      </c>
      <c r="D910" s="54">
        <f>VLOOKUP(A910,Marks!$A$2:$D$1001,4,FALSE())</f>
        <v/>
      </c>
      <c r="E910" s="60" t="n">
        <v>37000</v>
      </c>
      <c r="F910" s="60" t="n">
        <v>37000</v>
      </c>
      <c r="G910" s="60">
        <f>E910-F910</f>
        <v/>
      </c>
      <c r="H910" s="59" t="n">
        <v>0</v>
      </c>
      <c r="I910" s="54">
        <f>H910&gt;=0.2</f>
        <v/>
      </c>
      <c r="J910" s="54" t="inlineStr">
        <is>
          <t>Online Transfer</t>
        </is>
      </c>
      <c r="K910" s="57" t="n">
        <v>46124</v>
      </c>
      <c r="L910" s="58" t="n">
        <v>0.4479166666666667</v>
      </c>
      <c r="M910" s="57" t="n">
        <v>46127</v>
      </c>
      <c r="N910" s="54">
        <f>IF(AND(G910&gt;0,TODAY()&gt;M910),TODAY()-M910,0)</f>
        <v/>
      </c>
      <c r="O910" s="54">
        <f>IF(G910&lt;=0,"Paid",IF(N910&gt;0,"Overdue",IF(F910&gt;0,"Partial","Pending")))</f>
        <v/>
      </c>
      <c r="P910" s="54">
        <f>N910&gt;0</f>
        <v/>
      </c>
      <c r="Q910" s="60">
        <f>IF(P910,500,0)</f>
        <v/>
      </c>
      <c r="R910" s="60">
        <f>G910+Q910</f>
        <v/>
      </c>
      <c r="S910" s="61" t="n"/>
    </row>
    <row r="911" ht="15" customHeight="1" s="39">
      <c r="A911" s="54" t="inlineStr">
        <is>
          <t>STU0910</t>
        </is>
      </c>
      <c r="B911" s="55">
        <f>VLOOKUP(A911,Marks!$A$2:$B$1001,2,FALSE())</f>
        <v/>
      </c>
      <c r="C911" s="54">
        <f>VLOOKUP(A911,Marks!$A$2:$C$1001,3,FALSE())</f>
        <v/>
      </c>
      <c r="D911" s="54">
        <f>VLOOKUP(A911,Marks!$A$2:$D$1001,4,FALSE())</f>
        <v/>
      </c>
      <c r="E911" s="60" t="n">
        <v>27500</v>
      </c>
      <c r="F911" s="60" t="n">
        <v>6900</v>
      </c>
      <c r="G911" s="60">
        <f>E911-F911</f>
        <v/>
      </c>
      <c r="H911" s="59" t="n">
        <v>0.25</v>
      </c>
      <c r="I911" s="54">
        <f>H911&gt;=0.2</f>
        <v/>
      </c>
      <c r="J911" s="54" t="inlineStr">
        <is>
          <t>UPI</t>
        </is>
      </c>
      <c r="K911" s="57" t="n">
        <v>46236</v>
      </c>
      <c r="L911" s="58" t="n">
        <v>0.6666666666666666</v>
      </c>
      <c r="M911" s="57" t="n">
        <v>46127</v>
      </c>
      <c r="N911" s="54">
        <f>IF(AND(G911&gt;0,TODAY()&gt;M911),TODAY()-M911,0)</f>
        <v/>
      </c>
      <c r="O911" s="54">
        <f>IF(G911&lt;=0,"Paid",IF(N911&gt;0,"Overdue",IF(F911&gt;0,"Partial","Pending")))</f>
        <v/>
      </c>
      <c r="P911" s="54">
        <f>N911&gt;0</f>
        <v/>
      </c>
      <c r="Q911" s="60">
        <f>IF(P911,500,0)</f>
        <v/>
      </c>
      <c r="R911" s="60">
        <f>G911+Q911</f>
        <v/>
      </c>
      <c r="S911" s="61" t="n">
        <v>46250.625</v>
      </c>
    </row>
    <row r="912" ht="15" customHeight="1" s="39">
      <c r="A912" s="54" t="inlineStr">
        <is>
          <t>STU0911</t>
        </is>
      </c>
      <c r="B912" s="55">
        <f>VLOOKUP(A912,Marks!$A$2:$B$1001,2,FALSE())</f>
        <v/>
      </c>
      <c r="C912" s="54">
        <f>VLOOKUP(A912,Marks!$A$2:$C$1001,3,FALSE())</f>
        <v/>
      </c>
      <c r="D912" s="54">
        <f>VLOOKUP(A912,Marks!$A$2:$D$1001,4,FALSE())</f>
        <v/>
      </c>
      <c r="E912" s="60" t="n">
        <v>23000</v>
      </c>
      <c r="F912" s="60" t="n">
        <v>23000</v>
      </c>
      <c r="G912" s="60">
        <f>E912-F912</f>
        <v/>
      </c>
      <c r="H912" s="59" t="n">
        <v>0</v>
      </c>
      <c r="I912" s="54">
        <f>H912&gt;=0.2</f>
        <v/>
      </c>
      <c r="J912" s="54" t="inlineStr">
        <is>
          <t>UPI</t>
        </is>
      </c>
      <c r="K912" s="57" t="n">
        <v>46160</v>
      </c>
      <c r="L912" s="58" t="n">
        <v>0.625</v>
      </c>
      <c r="M912" s="57" t="n">
        <v>46127</v>
      </c>
      <c r="N912" s="54">
        <f>IF(AND(G912&gt;0,TODAY()&gt;M912),TODAY()-M912,0)</f>
        <v/>
      </c>
      <c r="O912" s="54">
        <f>IF(G912&lt;=0,"Paid",IF(N912&gt;0,"Overdue",IF(F912&gt;0,"Partial","Pending")))</f>
        <v/>
      </c>
      <c r="P912" s="54">
        <f>N912&gt;0</f>
        <v/>
      </c>
      <c r="Q912" s="60">
        <f>IF(P912,500,0)</f>
        <v/>
      </c>
      <c r="R912" s="60">
        <f>G912+Q912</f>
        <v/>
      </c>
      <c r="S912" s="61" t="n"/>
    </row>
    <row r="913" ht="15" customHeight="1" s="39">
      <c r="A913" s="54" t="inlineStr">
        <is>
          <t>STU0912</t>
        </is>
      </c>
      <c r="B913" s="55">
        <f>VLOOKUP(A913,Marks!$A$2:$B$1001,2,FALSE())</f>
        <v/>
      </c>
      <c r="C913" s="54">
        <f>VLOOKUP(A913,Marks!$A$2:$C$1001,3,FALSE())</f>
        <v/>
      </c>
      <c r="D913" s="54">
        <f>VLOOKUP(A913,Marks!$A$2:$D$1001,4,FALSE())</f>
        <v/>
      </c>
      <c r="E913" s="60" t="n">
        <v>21500</v>
      </c>
      <c r="F913" s="60" t="n">
        <v>16100</v>
      </c>
      <c r="G913" s="60">
        <f>E913-F913</f>
        <v/>
      </c>
      <c r="H913" s="59" t="n">
        <v>0</v>
      </c>
      <c r="I913" s="54">
        <f>H913&gt;=0.2</f>
        <v/>
      </c>
      <c r="J913" s="54" t="inlineStr">
        <is>
          <t>Online Transfer</t>
        </is>
      </c>
      <c r="K913" s="57" t="n">
        <v>46238</v>
      </c>
      <c r="L913" s="58" t="n">
        <v>0.7083333333333334</v>
      </c>
      <c r="M913" s="57" t="n">
        <v>46127</v>
      </c>
      <c r="N913" s="54">
        <f>IF(AND(G913&gt;0,TODAY()&gt;M913),TODAY()-M913,0)</f>
        <v/>
      </c>
      <c r="O913" s="54">
        <f>IF(G913&lt;=0,"Paid",IF(N913&gt;0,"Overdue",IF(F913&gt;0,"Partial","Pending")))</f>
        <v/>
      </c>
      <c r="P913" s="54">
        <f>N913&gt;0</f>
        <v/>
      </c>
      <c r="Q913" s="60">
        <f>IF(P913,500,0)</f>
        <v/>
      </c>
      <c r="R913" s="60">
        <f>G913+Q913</f>
        <v/>
      </c>
      <c r="S913" s="61" t="n">
        <v>46254.59375</v>
      </c>
    </row>
    <row r="914" ht="15" customHeight="1" s="39">
      <c r="A914" s="54" t="inlineStr">
        <is>
          <t>STU0913</t>
        </is>
      </c>
      <c r="B914" s="55">
        <f>VLOOKUP(A914,Marks!$A$2:$B$1001,2,FALSE())</f>
        <v/>
      </c>
      <c r="C914" s="54">
        <f>VLOOKUP(A914,Marks!$A$2:$C$1001,3,FALSE())</f>
        <v/>
      </c>
      <c r="D914" s="54">
        <f>VLOOKUP(A914,Marks!$A$2:$D$1001,4,FALSE())</f>
        <v/>
      </c>
      <c r="E914" s="60" t="n">
        <v>35000</v>
      </c>
      <c r="F914" s="60" t="n">
        <v>17500</v>
      </c>
      <c r="G914" s="60">
        <f>E914-F914</f>
        <v/>
      </c>
      <c r="H914" s="59" t="n">
        <v>0</v>
      </c>
      <c r="I914" s="54">
        <f>H914&gt;=0.2</f>
        <v/>
      </c>
      <c r="J914" s="54" t="inlineStr">
        <is>
          <t>UPI</t>
        </is>
      </c>
      <c r="K914" s="57" t="n">
        <v>46244</v>
      </c>
      <c r="L914" s="58" t="n">
        <v>0.3333333333333333</v>
      </c>
      <c r="M914" s="57" t="n">
        <v>46218</v>
      </c>
      <c r="N914" s="54">
        <f>IF(AND(G914&gt;0,TODAY()&gt;M914),TODAY()-M914,0)</f>
        <v/>
      </c>
      <c r="O914" s="54">
        <f>IF(G914&lt;=0,"Paid",IF(N914&gt;0,"Overdue",IF(F914&gt;0,"Partial","Pending")))</f>
        <v/>
      </c>
      <c r="P914" s="54">
        <f>N914&gt;0</f>
        <v/>
      </c>
      <c r="Q914" s="60">
        <f>IF(P914,500,0)</f>
        <v/>
      </c>
      <c r="R914" s="60">
        <f>G914+Q914</f>
        <v/>
      </c>
      <c r="S914" s="61" t="n">
        <v>46250.40625</v>
      </c>
    </row>
    <row r="915" ht="15" customHeight="1" s="39">
      <c r="A915" s="54" t="inlineStr">
        <is>
          <t>STU0914</t>
        </is>
      </c>
      <c r="B915" s="55">
        <f>VLOOKUP(A915,Marks!$A$2:$B$1001,2,FALSE())</f>
        <v/>
      </c>
      <c r="C915" s="54">
        <f>VLOOKUP(A915,Marks!$A$2:$C$1001,3,FALSE())</f>
        <v/>
      </c>
      <c r="D915" s="54">
        <f>VLOOKUP(A915,Marks!$A$2:$D$1001,4,FALSE())</f>
        <v/>
      </c>
      <c r="E915" s="60" t="n">
        <v>43000</v>
      </c>
      <c r="F915" s="60" t="n">
        <v>10800</v>
      </c>
      <c r="G915" s="60">
        <f>E915-F915</f>
        <v/>
      </c>
      <c r="H915" s="59" t="n">
        <v>0.2</v>
      </c>
      <c r="I915" s="54">
        <f>H915&gt;=0.2</f>
        <v/>
      </c>
      <c r="J915" s="54" t="inlineStr">
        <is>
          <t>Credit Card</t>
        </is>
      </c>
      <c r="K915" s="57" t="n">
        <v>46144</v>
      </c>
      <c r="L915" s="58" t="n">
        <v>0.5520833333333334</v>
      </c>
      <c r="M915" s="57" t="n">
        <v>46127</v>
      </c>
      <c r="N915" s="54">
        <f>IF(AND(G915&gt;0,TODAY()&gt;M915),TODAY()-M915,0)</f>
        <v/>
      </c>
      <c r="O915" s="54">
        <f>IF(G915&lt;=0,"Paid",IF(N915&gt;0,"Overdue",IF(F915&gt;0,"Partial","Pending")))</f>
        <v/>
      </c>
      <c r="P915" s="54">
        <f>N915&gt;0</f>
        <v/>
      </c>
      <c r="Q915" s="60">
        <f>IF(P915,500,0)</f>
        <v/>
      </c>
      <c r="R915" s="60">
        <f>G915+Q915</f>
        <v/>
      </c>
      <c r="S915" s="61" t="n">
        <v>46254.40625</v>
      </c>
    </row>
    <row r="916" ht="15" customHeight="1" s="39">
      <c r="A916" s="54" t="inlineStr">
        <is>
          <t>STU0915</t>
        </is>
      </c>
      <c r="B916" s="55">
        <f>VLOOKUP(A916,Marks!$A$2:$B$1001,2,FALSE())</f>
        <v/>
      </c>
      <c r="C916" s="54">
        <f>VLOOKUP(A916,Marks!$A$2:$C$1001,3,FALSE())</f>
        <v/>
      </c>
      <c r="D916" s="54">
        <f>VLOOKUP(A916,Marks!$A$2:$D$1001,4,FALSE())</f>
        <v/>
      </c>
      <c r="E916" s="60" t="n">
        <v>32500</v>
      </c>
      <c r="F916" s="60" t="n">
        <v>16200</v>
      </c>
      <c r="G916" s="60">
        <f>E916-F916</f>
        <v/>
      </c>
      <c r="H916" s="59" t="n">
        <v>0.05</v>
      </c>
      <c r="I916" s="54">
        <f>H916&gt;=0.2</f>
        <v/>
      </c>
      <c r="J916" s="54" t="inlineStr">
        <is>
          <t>Cash</t>
        </is>
      </c>
      <c r="K916" s="57" t="n">
        <v>46114</v>
      </c>
      <c r="L916" s="58" t="n">
        <v>0.3541666666666667</v>
      </c>
      <c r="M916" s="57" t="n">
        <v>46310</v>
      </c>
      <c r="N916" s="54">
        <f>IF(AND(G916&gt;0,TODAY()&gt;M916),TODAY()-M916,0)</f>
        <v/>
      </c>
      <c r="O916" s="54">
        <f>IF(G916&lt;=0,"Paid",IF(N916&gt;0,"Overdue",IF(F916&gt;0,"Partial","Pending")))</f>
        <v/>
      </c>
      <c r="P916" s="54">
        <f>N916&gt;0</f>
        <v/>
      </c>
      <c r="Q916" s="60">
        <f>IF(P916,500,0)</f>
        <v/>
      </c>
      <c r="R916" s="60">
        <f>G916+Q916</f>
        <v/>
      </c>
      <c r="S916" s="61" t="n">
        <v>46241.38541666666</v>
      </c>
    </row>
    <row r="917" ht="15" customHeight="1" s="39">
      <c r="A917" s="54" t="inlineStr">
        <is>
          <t>STU0916</t>
        </is>
      </c>
      <c r="B917" s="55">
        <f>VLOOKUP(A917,Marks!$A$2:$B$1001,2,FALSE())</f>
        <v/>
      </c>
      <c r="C917" s="54">
        <f>VLOOKUP(A917,Marks!$A$2:$C$1001,3,FALSE())</f>
        <v/>
      </c>
      <c r="D917" s="54">
        <f>VLOOKUP(A917,Marks!$A$2:$D$1001,4,FALSE())</f>
        <v/>
      </c>
      <c r="E917" s="60" t="n">
        <v>16000</v>
      </c>
      <c r="F917" s="60" t="n">
        <v>8000</v>
      </c>
      <c r="G917" s="60">
        <f>E917-F917</f>
        <v/>
      </c>
      <c r="H917" s="59" t="n">
        <v>0.15</v>
      </c>
      <c r="I917" s="54">
        <f>H917&gt;=0.2</f>
        <v/>
      </c>
      <c r="J917" s="54" t="inlineStr">
        <is>
          <t>Debit Card</t>
        </is>
      </c>
      <c r="K917" s="57" t="n">
        <v>46173</v>
      </c>
      <c r="L917" s="58" t="n">
        <v>0.6666666666666666</v>
      </c>
      <c r="M917" s="57" t="n">
        <v>46310</v>
      </c>
      <c r="N917" s="54">
        <f>IF(AND(G917&gt;0,TODAY()&gt;M917),TODAY()-M917,0)</f>
        <v/>
      </c>
      <c r="O917" s="54">
        <f>IF(G917&lt;=0,"Paid",IF(N917&gt;0,"Overdue",IF(F917&gt;0,"Partial","Pending")))</f>
        <v/>
      </c>
      <c r="P917" s="54">
        <f>N917&gt;0</f>
        <v/>
      </c>
      <c r="Q917" s="60">
        <f>IF(P917,500,0)</f>
        <v/>
      </c>
      <c r="R917" s="60">
        <f>G917+Q917</f>
        <v/>
      </c>
      <c r="S917" s="61" t="n">
        <v>46237.51041666666</v>
      </c>
    </row>
    <row r="918" ht="15" customHeight="1" s="39">
      <c r="A918" s="54" t="inlineStr">
        <is>
          <t>STU0917</t>
        </is>
      </c>
      <c r="B918" s="55">
        <f>VLOOKUP(A918,Marks!$A$2:$B$1001,2,FALSE())</f>
        <v/>
      </c>
      <c r="C918" s="54">
        <f>VLOOKUP(A918,Marks!$A$2:$C$1001,3,FALSE())</f>
        <v/>
      </c>
      <c r="D918" s="54">
        <f>VLOOKUP(A918,Marks!$A$2:$D$1001,4,FALSE())</f>
        <v/>
      </c>
      <c r="E918" s="60" t="n">
        <v>26000</v>
      </c>
      <c r="F918" s="60" t="n">
        <v>26000</v>
      </c>
      <c r="G918" s="60">
        <f>E918-F918</f>
        <v/>
      </c>
      <c r="H918" s="59" t="n">
        <v>0.2</v>
      </c>
      <c r="I918" s="54">
        <f>H918&gt;=0.2</f>
        <v/>
      </c>
      <c r="J918" s="54" t="inlineStr">
        <is>
          <t>Debit Card</t>
        </is>
      </c>
      <c r="K918" s="57" t="n">
        <v>46190</v>
      </c>
      <c r="L918" s="58" t="n">
        <v>0.53125</v>
      </c>
      <c r="M918" s="57" t="n">
        <v>46310</v>
      </c>
      <c r="N918" s="54">
        <f>IF(AND(G918&gt;0,TODAY()&gt;M918),TODAY()-M918,0)</f>
        <v/>
      </c>
      <c r="O918" s="54">
        <f>IF(G918&lt;=0,"Paid",IF(N918&gt;0,"Overdue",IF(F918&gt;0,"Partial","Pending")))</f>
        <v/>
      </c>
      <c r="P918" s="54">
        <f>N918&gt;0</f>
        <v/>
      </c>
      <c r="Q918" s="60">
        <f>IF(P918,500,0)</f>
        <v/>
      </c>
      <c r="R918" s="60">
        <f>G918+Q918</f>
        <v/>
      </c>
      <c r="S918" s="61" t="n"/>
    </row>
    <row r="919" ht="15" customHeight="1" s="39">
      <c r="A919" s="54" t="inlineStr">
        <is>
          <t>STU0918</t>
        </is>
      </c>
      <c r="B919" s="55">
        <f>VLOOKUP(A919,Marks!$A$2:$B$1001,2,FALSE())</f>
        <v/>
      </c>
      <c r="C919" s="54">
        <f>VLOOKUP(A919,Marks!$A$2:$C$1001,3,FALSE())</f>
        <v/>
      </c>
      <c r="D919" s="54">
        <f>VLOOKUP(A919,Marks!$A$2:$D$1001,4,FALSE())</f>
        <v/>
      </c>
      <c r="E919" s="60" t="n">
        <v>33000</v>
      </c>
      <c r="F919" s="60" t="n">
        <v>33000</v>
      </c>
      <c r="G919" s="60">
        <f>E919-F919</f>
        <v/>
      </c>
      <c r="H919" s="59" t="n">
        <v>0</v>
      </c>
      <c r="I919" s="54">
        <f>H919&gt;=0.2</f>
        <v/>
      </c>
      <c r="J919" s="54" t="inlineStr">
        <is>
          <t>Credit Card</t>
        </is>
      </c>
      <c r="K919" s="57" t="n">
        <v>46152</v>
      </c>
      <c r="L919" s="58" t="n">
        <v>0.65625</v>
      </c>
      <c r="M919" s="57" t="n">
        <v>46218</v>
      </c>
      <c r="N919" s="54">
        <f>IF(AND(G919&gt;0,TODAY()&gt;M919),TODAY()-M919,0)</f>
        <v/>
      </c>
      <c r="O919" s="54">
        <f>IF(G919&lt;=0,"Paid",IF(N919&gt;0,"Overdue",IF(F919&gt;0,"Partial","Pending")))</f>
        <v/>
      </c>
      <c r="P919" s="54">
        <f>N919&gt;0</f>
        <v/>
      </c>
      <c r="Q919" s="60">
        <f>IF(P919,500,0)</f>
        <v/>
      </c>
      <c r="R919" s="60">
        <f>G919+Q919</f>
        <v/>
      </c>
      <c r="S919" s="61" t="n"/>
    </row>
    <row r="920" ht="15" customHeight="1" s="39">
      <c r="A920" s="54" t="inlineStr">
        <is>
          <t>STU0919</t>
        </is>
      </c>
      <c r="B920" s="55">
        <f>VLOOKUP(A920,Marks!$A$2:$B$1001,2,FALSE())</f>
        <v/>
      </c>
      <c r="C920" s="54">
        <f>VLOOKUP(A920,Marks!$A$2:$C$1001,3,FALSE())</f>
        <v/>
      </c>
      <c r="D920" s="54">
        <f>VLOOKUP(A920,Marks!$A$2:$D$1001,4,FALSE())</f>
        <v/>
      </c>
      <c r="E920" s="60" t="n">
        <v>43000</v>
      </c>
      <c r="F920" s="60" t="n">
        <v>43000</v>
      </c>
      <c r="G920" s="60">
        <f>E920-F920</f>
        <v/>
      </c>
      <c r="H920" s="59" t="n">
        <v>0.1</v>
      </c>
      <c r="I920" s="54">
        <f>H920&gt;=0.2</f>
        <v/>
      </c>
      <c r="J920" s="54" t="inlineStr">
        <is>
          <t>Credit Card</t>
        </is>
      </c>
      <c r="K920" s="57" t="n">
        <v>46258</v>
      </c>
      <c r="L920" s="58" t="n">
        <v>0.6145833333333334</v>
      </c>
      <c r="M920" s="57" t="n">
        <v>46310</v>
      </c>
      <c r="N920" s="54">
        <f>IF(AND(G920&gt;0,TODAY()&gt;M920),TODAY()-M920,0)</f>
        <v/>
      </c>
      <c r="O920" s="54">
        <f>IF(G920&lt;=0,"Paid",IF(N920&gt;0,"Overdue",IF(F920&gt;0,"Partial","Pending")))</f>
        <v/>
      </c>
      <c r="P920" s="54">
        <f>N920&gt;0</f>
        <v/>
      </c>
      <c r="Q920" s="60">
        <f>IF(P920,500,0)</f>
        <v/>
      </c>
      <c r="R920" s="60">
        <f>G920+Q920</f>
        <v/>
      </c>
      <c r="S920" s="61" t="n"/>
    </row>
    <row r="921" ht="15" customHeight="1" s="39">
      <c r="A921" s="54" t="inlineStr">
        <is>
          <t>STU0920</t>
        </is>
      </c>
      <c r="B921" s="55">
        <f>VLOOKUP(A921,Marks!$A$2:$B$1001,2,FALSE())</f>
        <v/>
      </c>
      <c r="C921" s="54">
        <f>VLOOKUP(A921,Marks!$A$2:$C$1001,3,FALSE())</f>
        <v/>
      </c>
      <c r="D921" s="54">
        <f>VLOOKUP(A921,Marks!$A$2:$D$1001,4,FALSE())</f>
        <v/>
      </c>
      <c r="E921" s="60" t="n">
        <v>25500</v>
      </c>
      <c r="F921" s="60" t="n">
        <v>12800</v>
      </c>
      <c r="G921" s="60">
        <f>E921-F921</f>
        <v/>
      </c>
      <c r="H921" s="59" t="n">
        <v>0.15</v>
      </c>
      <c r="I921" s="54">
        <f>H921&gt;=0.2</f>
        <v/>
      </c>
      <c r="J921" s="54" t="inlineStr">
        <is>
          <t>Cash</t>
        </is>
      </c>
      <c r="K921" s="57" t="n">
        <v>46183</v>
      </c>
      <c r="L921" s="58" t="n">
        <v>0.40625</v>
      </c>
      <c r="M921" s="57" t="n">
        <v>46218</v>
      </c>
      <c r="N921" s="54">
        <f>IF(AND(G921&gt;0,TODAY()&gt;M921),TODAY()-M921,0)</f>
        <v/>
      </c>
      <c r="O921" s="54">
        <f>IF(G921&lt;=0,"Paid",IF(N921&gt;0,"Overdue",IF(F921&gt;0,"Partial","Pending")))</f>
        <v/>
      </c>
      <c r="P921" s="54">
        <f>N921&gt;0</f>
        <v/>
      </c>
      <c r="Q921" s="60">
        <f>IF(P921,500,0)</f>
        <v/>
      </c>
      <c r="R921" s="60">
        <f>G921+Q921</f>
        <v/>
      </c>
      <c r="S921" s="61" t="n">
        <v>46254.70833333334</v>
      </c>
    </row>
    <row r="922" ht="15" customHeight="1" s="39">
      <c r="A922" s="54" t="inlineStr">
        <is>
          <t>STU0921</t>
        </is>
      </c>
      <c r="B922" s="55">
        <f>VLOOKUP(A922,Marks!$A$2:$B$1001,2,FALSE())</f>
        <v/>
      </c>
      <c r="C922" s="54">
        <f>VLOOKUP(A922,Marks!$A$2:$C$1001,3,FALSE())</f>
        <v/>
      </c>
      <c r="D922" s="54">
        <f>VLOOKUP(A922,Marks!$A$2:$D$1001,4,FALSE())</f>
        <v/>
      </c>
      <c r="E922" s="60" t="n">
        <v>18000</v>
      </c>
      <c r="F922" s="60" t="n">
        <v>9000</v>
      </c>
      <c r="G922" s="60">
        <f>E922-F922</f>
        <v/>
      </c>
      <c r="H922" s="59" t="n">
        <v>0.05</v>
      </c>
      <c r="I922" s="54">
        <f>H922&gt;=0.2</f>
        <v/>
      </c>
      <c r="J922" s="54" t="inlineStr">
        <is>
          <t>Cash</t>
        </is>
      </c>
      <c r="K922" s="57" t="n">
        <v>46135</v>
      </c>
      <c r="L922" s="58" t="n">
        <v>0.5625</v>
      </c>
      <c r="M922" s="57" t="n">
        <v>46402</v>
      </c>
      <c r="N922" s="54">
        <f>IF(AND(G922&gt;0,TODAY()&gt;M922),TODAY()-M922,0)</f>
        <v/>
      </c>
      <c r="O922" s="54">
        <f>IF(G922&lt;=0,"Paid",IF(N922&gt;0,"Overdue",IF(F922&gt;0,"Partial","Pending")))</f>
        <v/>
      </c>
      <c r="P922" s="54">
        <f>N922&gt;0</f>
        <v/>
      </c>
      <c r="Q922" s="60">
        <f>IF(P922,500,0)</f>
        <v/>
      </c>
      <c r="R922" s="60">
        <f>G922+Q922</f>
        <v/>
      </c>
      <c r="S922" s="61" t="n">
        <v>46267.42708333334</v>
      </c>
    </row>
    <row r="923" ht="15" customHeight="1" s="39">
      <c r="A923" s="54" t="inlineStr">
        <is>
          <t>STU0922</t>
        </is>
      </c>
      <c r="B923" s="55">
        <f>VLOOKUP(A923,Marks!$A$2:$B$1001,2,FALSE())</f>
        <v/>
      </c>
      <c r="C923" s="54">
        <f>VLOOKUP(A923,Marks!$A$2:$C$1001,3,FALSE())</f>
        <v/>
      </c>
      <c r="D923" s="54">
        <f>VLOOKUP(A923,Marks!$A$2:$D$1001,4,FALSE())</f>
        <v/>
      </c>
      <c r="E923" s="60" t="n">
        <v>39000</v>
      </c>
      <c r="F923" s="60" t="n">
        <v>9800</v>
      </c>
      <c r="G923" s="60">
        <f>E923-F923</f>
        <v/>
      </c>
      <c r="H923" s="59" t="n">
        <v>0</v>
      </c>
      <c r="I923" s="54">
        <f>H923&gt;=0.2</f>
        <v/>
      </c>
      <c r="J923" s="54" t="inlineStr">
        <is>
          <t>Cheque</t>
        </is>
      </c>
      <c r="K923" s="57" t="n">
        <v>46185</v>
      </c>
      <c r="L923" s="58" t="n">
        <v>0.3333333333333333</v>
      </c>
      <c r="M923" s="57" t="n">
        <v>46402</v>
      </c>
      <c r="N923" s="54">
        <f>IF(AND(G923&gt;0,TODAY()&gt;M923),TODAY()-M923,0)</f>
        <v/>
      </c>
      <c r="O923" s="54">
        <f>IF(G923&lt;=0,"Paid",IF(N923&gt;0,"Overdue",IF(F923&gt;0,"Partial","Pending")))</f>
        <v/>
      </c>
      <c r="P923" s="54">
        <f>N923&gt;0</f>
        <v/>
      </c>
      <c r="Q923" s="60">
        <f>IF(P923,500,0)</f>
        <v/>
      </c>
      <c r="R923" s="60">
        <f>G923+Q923</f>
        <v/>
      </c>
      <c r="S923" s="61" t="n">
        <v>46237.78125</v>
      </c>
    </row>
    <row r="924" ht="15" customHeight="1" s="39">
      <c r="A924" s="54" t="inlineStr">
        <is>
          <t>STU0923</t>
        </is>
      </c>
      <c r="B924" s="55">
        <f>VLOOKUP(A924,Marks!$A$2:$B$1001,2,FALSE())</f>
        <v/>
      </c>
      <c r="C924" s="54">
        <f>VLOOKUP(A924,Marks!$A$2:$C$1001,3,FALSE())</f>
        <v/>
      </c>
      <c r="D924" s="54">
        <f>VLOOKUP(A924,Marks!$A$2:$D$1001,4,FALSE())</f>
        <v/>
      </c>
      <c r="E924" s="60" t="n">
        <v>39500</v>
      </c>
      <c r="F924" s="60" t="n">
        <v>39500</v>
      </c>
      <c r="G924" s="60">
        <f>E924-F924</f>
        <v/>
      </c>
      <c r="H924" s="59" t="n">
        <v>0</v>
      </c>
      <c r="I924" s="54">
        <f>H924&gt;=0.2</f>
        <v/>
      </c>
      <c r="J924" s="54" t="inlineStr">
        <is>
          <t>Debit Card</t>
        </is>
      </c>
      <c r="K924" s="57" t="n">
        <v>46252</v>
      </c>
      <c r="L924" s="58" t="n">
        <v>0.4791666666666667</v>
      </c>
      <c r="M924" s="57" t="n">
        <v>46127</v>
      </c>
      <c r="N924" s="54">
        <f>IF(AND(G924&gt;0,TODAY()&gt;M924),TODAY()-M924,0)</f>
        <v/>
      </c>
      <c r="O924" s="54">
        <f>IF(G924&lt;=0,"Paid",IF(N924&gt;0,"Overdue",IF(F924&gt;0,"Partial","Pending")))</f>
        <v/>
      </c>
      <c r="P924" s="54">
        <f>N924&gt;0</f>
        <v/>
      </c>
      <c r="Q924" s="60">
        <f>IF(P924,500,0)</f>
        <v/>
      </c>
      <c r="R924" s="60">
        <f>G924+Q924</f>
        <v/>
      </c>
      <c r="S924" s="61" t="n"/>
    </row>
    <row r="925" ht="15" customHeight="1" s="39">
      <c r="A925" s="54" t="inlineStr">
        <is>
          <t>STU0924</t>
        </is>
      </c>
      <c r="B925" s="55">
        <f>VLOOKUP(A925,Marks!$A$2:$B$1001,2,FALSE())</f>
        <v/>
      </c>
      <c r="C925" s="54">
        <f>VLOOKUP(A925,Marks!$A$2:$C$1001,3,FALSE())</f>
        <v/>
      </c>
      <c r="D925" s="54">
        <f>VLOOKUP(A925,Marks!$A$2:$D$1001,4,FALSE())</f>
        <v/>
      </c>
      <c r="E925" s="60" t="n">
        <v>38000</v>
      </c>
      <c r="F925" s="60" t="n">
        <v>19000</v>
      </c>
      <c r="G925" s="60">
        <f>E925-F925</f>
        <v/>
      </c>
      <c r="H925" s="59" t="n">
        <v>0.1</v>
      </c>
      <c r="I925" s="54">
        <f>H925&gt;=0.2</f>
        <v/>
      </c>
      <c r="J925" s="54" t="inlineStr">
        <is>
          <t>UPI</t>
        </is>
      </c>
      <c r="K925" s="57" t="n">
        <v>46258</v>
      </c>
      <c r="L925" s="58" t="n">
        <v>0.7291666666666666</v>
      </c>
      <c r="M925" s="57" t="n">
        <v>46218</v>
      </c>
      <c r="N925" s="54">
        <f>IF(AND(G925&gt;0,TODAY()&gt;M925),TODAY()-M925,0)</f>
        <v/>
      </c>
      <c r="O925" s="54">
        <f>IF(G925&lt;=0,"Paid",IF(N925&gt;0,"Overdue",IF(F925&gt;0,"Partial","Pending")))</f>
        <v/>
      </c>
      <c r="P925" s="54">
        <f>N925&gt;0</f>
        <v/>
      </c>
      <c r="Q925" s="60">
        <f>IF(P925,500,0)</f>
        <v/>
      </c>
      <c r="R925" s="60">
        <f>G925+Q925</f>
        <v/>
      </c>
      <c r="S925" s="61" t="n">
        <v>46249.69791666666</v>
      </c>
    </row>
    <row r="926" ht="15" customHeight="1" s="39">
      <c r="A926" s="54" t="inlineStr">
        <is>
          <t>STU0925</t>
        </is>
      </c>
      <c r="B926" s="55">
        <f>VLOOKUP(A926,Marks!$A$2:$B$1001,2,FALSE())</f>
        <v/>
      </c>
      <c r="C926" s="54">
        <f>VLOOKUP(A926,Marks!$A$2:$C$1001,3,FALSE())</f>
        <v/>
      </c>
      <c r="D926" s="54">
        <f>VLOOKUP(A926,Marks!$A$2:$D$1001,4,FALSE())</f>
        <v/>
      </c>
      <c r="E926" s="60" t="n">
        <v>28500</v>
      </c>
      <c r="F926" s="60" t="n">
        <v>14200</v>
      </c>
      <c r="G926" s="60">
        <f>E926-F926</f>
        <v/>
      </c>
      <c r="H926" s="59" t="n">
        <v>0.2</v>
      </c>
      <c r="I926" s="54">
        <f>H926&gt;=0.2</f>
        <v/>
      </c>
      <c r="J926" s="54" t="inlineStr">
        <is>
          <t>Credit Card</t>
        </is>
      </c>
      <c r="K926" s="57" t="n">
        <v>46148</v>
      </c>
      <c r="L926" s="58" t="n">
        <v>0.4166666666666667</v>
      </c>
      <c r="M926" s="57" t="n">
        <v>46402</v>
      </c>
      <c r="N926" s="54">
        <f>IF(AND(G926&gt;0,TODAY()&gt;M926),TODAY()-M926,0)</f>
        <v/>
      </c>
      <c r="O926" s="54">
        <f>IF(G926&lt;=0,"Paid",IF(N926&gt;0,"Overdue",IF(F926&gt;0,"Partial","Pending")))</f>
        <v/>
      </c>
      <c r="P926" s="54">
        <f>N926&gt;0</f>
        <v/>
      </c>
      <c r="Q926" s="60">
        <f>IF(P926,500,0)</f>
        <v/>
      </c>
      <c r="R926" s="60">
        <f>G926+Q926</f>
        <v/>
      </c>
      <c r="S926" s="61" t="n">
        <v>46244.67708333334</v>
      </c>
    </row>
    <row r="927" ht="15" customHeight="1" s="39">
      <c r="A927" s="54" t="inlineStr">
        <is>
          <t>STU0926</t>
        </is>
      </c>
      <c r="B927" s="55">
        <f>VLOOKUP(A927,Marks!$A$2:$B$1001,2,FALSE())</f>
        <v/>
      </c>
      <c r="C927" s="54">
        <f>VLOOKUP(A927,Marks!$A$2:$C$1001,3,FALSE())</f>
        <v/>
      </c>
      <c r="D927" s="54">
        <f>VLOOKUP(A927,Marks!$A$2:$D$1001,4,FALSE())</f>
        <v/>
      </c>
      <c r="E927" s="60" t="n">
        <v>44500</v>
      </c>
      <c r="F927" s="60" t="n">
        <v>44500</v>
      </c>
      <c r="G927" s="60">
        <f>E927-F927</f>
        <v/>
      </c>
      <c r="H927" s="59" t="n">
        <v>0</v>
      </c>
      <c r="I927" s="54">
        <f>H927&gt;=0.2</f>
        <v/>
      </c>
      <c r="J927" s="54" t="inlineStr">
        <is>
          <t>Cash</t>
        </is>
      </c>
      <c r="K927" s="57" t="n">
        <v>46199</v>
      </c>
      <c r="L927" s="58" t="n">
        <v>0.3854166666666667</v>
      </c>
      <c r="M927" s="57" t="n">
        <v>46310</v>
      </c>
      <c r="N927" s="54">
        <f>IF(AND(G927&gt;0,TODAY()&gt;M927),TODAY()-M927,0)</f>
        <v/>
      </c>
      <c r="O927" s="54">
        <f>IF(G927&lt;=0,"Paid",IF(N927&gt;0,"Overdue",IF(F927&gt;0,"Partial","Pending")))</f>
        <v/>
      </c>
      <c r="P927" s="54">
        <f>N927&gt;0</f>
        <v/>
      </c>
      <c r="Q927" s="60">
        <f>IF(P927,500,0)</f>
        <v/>
      </c>
      <c r="R927" s="60">
        <f>G927+Q927</f>
        <v/>
      </c>
      <c r="S927" s="61" t="n"/>
    </row>
    <row r="928" ht="15" customHeight="1" s="39">
      <c r="A928" s="54" t="inlineStr">
        <is>
          <t>STU0927</t>
        </is>
      </c>
      <c r="B928" s="55">
        <f>VLOOKUP(A928,Marks!$A$2:$B$1001,2,FALSE())</f>
        <v/>
      </c>
      <c r="C928" s="54">
        <f>VLOOKUP(A928,Marks!$A$2:$C$1001,3,FALSE())</f>
        <v/>
      </c>
      <c r="D928" s="54">
        <f>VLOOKUP(A928,Marks!$A$2:$D$1001,4,FALSE())</f>
        <v/>
      </c>
      <c r="E928" s="60" t="n">
        <v>13500</v>
      </c>
      <c r="F928" s="60" t="n">
        <v>13500</v>
      </c>
      <c r="G928" s="60">
        <f>E928-F928</f>
        <v/>
      </c>
      <c r="H928" s="59" t="n">
        <v>0.15</v>
      </c>
      <c r="I928" s="54">
        <f>H928&gt;=0.2</f>
        <v/>
      </c>
      <c r="J928" s="54" t="inlineStr">
        <is>
          <t>Cheque</t>
        </is>
      </c>
      <c r="K928" s="57" t="n">
        <v>46176</v>
      </c>
      <c r="L928" s="58" t="n">
        <v>0.5416666666666666</v>
      </c>
      <c r="M928" s="57" t="n">
        <v>46127</v>
      </c>
      <c r="N928" s="54">
        <f>IF(AND(G928&gt;0,TODAY()&gt;M928),TODAY()-M928,0)</f>
        <v/>
      </c>
      <c r="O928" s="54">
        <f>IF(G928&lt;=0,"Paid",IF(N928&gt;0,"Overdue",IF(F928&gt;0,"Partial","Pending")))</f>
        <v/>
      </c>
      <c r="P928" s="54">
        <f>N928&gt;0</f>
        <v/>
      </c>
      <c r="Q928" s="60">
        <f>IF(P928,500,0)</f>
        <v/>
      </c>
      <c r="R928" s="60">
        <f>G928+Q928</f>
        <v/>
      </c>
      <c r="S928" s="61" t="n"/>
    </row>
    <row r="929" ht="15" customHeight="1" s="39">
      <c r="A929" s="54" t="inlineStr">
        <is>
          <t>STU0928</t>
        </is>
      </c>
      <c r="B929" s="55">
        <f>VLOOKUP(A929,Marks!$A$2:$B$1001,2,FALSE())</f>
        <v/>
      </c>
      <c r="C929" s="54">
        <f>VLOOKUP(A929,Marks!$A$2:$C$1001,3,FALSE())</f>
        <v/>
      </c>
      <c r="D929" s="54">
        <f>VLOOKUP(A929,Marks!$A$2:$D$1001,4,FALSE())</f>
        <v/>
      </c>
      <c r="E929" s="60" t="n">
        <v>18500</v>
      </c>
      <c r="F929" s="60" t="n">
        <v>0</v>
      </c>
      <c r="G929" s="60">
        <f>E929-F929</f>
        <v/>
      </c>
      <c r="H929" s="59" t="n">
        <v>0</v>
      </c>
      <c r="I929" s="54">
        <f>H929&gt;=0.2</f>
        <v/>
      </c>
      <c r="J929" s="54" t="inlineStr">
        <is>
          <t>Debit Card</t>
        </is>
      </c>
      <c r="K929" s="57" t="n"/>
      <c r="L929" s="58" t="n"/>
      <c r="M929" s="57" t="n">
        <v>46402</v>
      </c>
      <c r="N929" s="54">
        <f>IF(AND(G929&gt;0,TODAY()&gt;M929),TODAY()-M929,0)</f>
        <v/>
      </c>
      <c r="O929" s="54">
        <f>IF(G929&lt;=0,"Paid",IF(N929&gt;0,"Overdue",IF(F929&gt;0,"Partial","Pending")))</f>
        <v/>
      </c>
      <c r="P929" s="54">
        <f>N929&gt;0</f>
        <v/>
      </c>
      <c r="Q929" s="60">
        <f>IF(P929,500,0)</f>
        <v/>
      </c>
      <c r="R929" s="60">
        <f>G929+Q929</f>
        <v/>
      </c>
      <c r="S929" s="61" t="n">
        <v>46267.38541666666</v>
      </c>
    </row>
    <row r="930" ht="15" customHeight="1" s="39">
      <c r="A930" s="54" t="inlineStr">
        <is>
          <t>STU0929</t>
        </is>
      </c>
      <c r="B930" s="55">
        <f>VLOOKUP(A930,Marks!$A$2:$B$1001,2,FALSE())</f>
        <v/>
      </c>
      <c r="C930" s="54">
        <f>VLOOKUP(A930,Marks!$A$2:$C$1001,3,FALSE())</f>
        <v/>
      </c>
      <c r="D930" s="54">
        <f>VLOOKUP(A930,Marks!$A$2:$D$1001,4,FALSE())</f>
        <v/>
      </c>
      <c r="E930" s="60" t="n">
        <v>28000</v>
      </c>
      <c r="F930" s="60" t="n">
        <v>14000</v>
      </c>
      <c r="G930" s="60">
        <f>E930-F930</f>
        <v/>
      </c>
      <c r="H930" s="59" t="n">
        <v>0</v>
      </c>
      <c r="I930" s="54">
        <f>H930&gt;=0.2</f>
        <v/>
      </c>
      <c r="J930" s="54" t="inlineStr">
        <is>
          <t>Debit Card</t>
        </is>
      </c>
      <c r="K930" s="57" t="n">
        <v>46235</v>
      </c>
      <c r="L930" s="58" t="n">
        <v>0.5416666666666666</v>
      </c>
      <c r="M930" s="57" t="n">
        <v>46402</v>
      </c>
      <c r="N930" s="54">
        <f>IF(AND(G930&gt;0,TODAY()&gt;M930),TODAY()-M930,0)</f>
        <v/>
      </c>
      <c r="O930" s="54">
        <f>IF(G930&lt;=0,"Paid",IF(N930&gt;0,"Overdue",IF(F930&gt;0,"Partial","Pending")))</f>
        <v/>
      </c>
      <c r="P930" s="54">
        <f>N930&gt;0</f>
        <v/>
      </c>
      <c r="Q930" s="60">
        <f>IF(P930,500,0)</f>
        <v/>
      </c>
      <c r="R930" s="60">
        <f>G930+Q930</f>
        <v/>
      </c>
      <c r="S930" s="61" t="n">
        <v>46257.67708333334</v>
      </c>
    </row>
    <row r="931" ht="15" customHeight="1" s="39">
      <c r="A931" s="54" t="inlineStr">
        <is>
          <t>STU0930</t>
        </is>
      </c>
      <c r="B931" s="55">
        <f>VLOOKUP(A931,Marks!$A$2:$B$1001,2,FALSE())</f>
        <v/>
      </c>
      <c r="C931" s="54">
        <f>VLOOKUP(A931,Marks!$A$2:$C$1001,3,FALSE())</f>
        <v/>
      </c>
      <c r="D931" s="54">
        <f>VLOOKUP(A931,Marks!$A$2:$D$1001,4,FALSE())</f>
        <v/>
      </c>
      <c r="E931" s="60" t="n">
        <v>33500</v>
      </c>
      <c r="F931" s="60" t="n">
        <v>33500</v>
      </c>
      <c r="G931" s="60">
        <f>E931-F931</f>
        <v/>
      </c>
      <c r="H931" s="59" t="n">
        <v>0</v>
      </c>
      <c r="I931" s="54">
        <f>H931&gt;=0.2</f>
        <v/>
      </c>
      <c r="J931" s="54" t="inlineStr">
        <is>
          <t>Cheque</t>
        </is>
      </c>
      <c r="K931" s="57" t="n">
        <v>46164</v>
      </c>
      <c r="L931" s="58" t="n">
        <v>0.5833333333333334</v>
      </c>
      <c r="M931" s="57" t="n">
        <v>46218</v>
      </c>
      <c r="N931" s="54">
        <f>IF(AND(G931&gt;0,TODAY()&gt;M931),TODAY()-M931,0)</f>
        <v/>
      </c>
      <c r="O931" s="54">
        <f>IF(G931&lt;=0,"Paid",IF(N931&gt;0,"Overdue",IF(F931&gt;0,"Partial","Pending")))</f>
        <v/>
      </c>
      <c r="P931" s="54">
        <f>N931&gt;0</f>
        <v/>
      </c>
      <c r="Q931" s="60">
        <f>IF(P931,500,0)</f>
        <v/>
      </c>
      <c r="R931" s="60">
        <f>G931+Q931</f>
        <v/>
      </c>
      <c r="S931" s="61" t="n"/>
    </row>
    <row r="932" ht="15" customHeight="1" s="39">
      <c r="A932" s="54" t="inlineStr">
        <is>
          <t>STU0931</t>
        </is>
      </c>
      <c r="B932" s="55">
        <f>VLOOKUP(A932,Marks!$A$2:$B$1001,2,FALSE())</f>
        <v/>
      </c>
      <c r="C932" s="54">
        <f>VLOOKUP(A932,Marks!$A$2:$C$1001,3,FALSE())</f>
        <v/>
      </c>
      <c r="D932" s="54">
        <f>VLOOKUP(A932,Marks!$A$2:$D$1001,4,FALSE())</f>
        <v/>
      </c>
      <c r="E932" s="60" t="n">
        <v>17500</v>
      </c>
      <c r="F932" s="60" t="n">
        <v>8800</v>
      </c>
      <c r="G932" s="60">
        <f>E932-F932</f>
        <v/>
      </c>
      <c r="H932" s="59" t="n">
        <v>0.25</v>
      </c>
      <c r="I932" s="54">
        <f>H932&gt;=0.2</f>
        <v/>
      </c>
      <c r="J932" s="54" t="inlineStr">
        <is>
          <t>Cash</t>
        </is>
      </c>
      <c r="K932" s="57" t="n">
        <v>46158</v>
      </c>
      <c r="L932" s="58" t="n">
        <v>0.375</v>
      </c>
      <c r="M932" s="57" t="n">
        <v>46127</v>
      </c>
      <c r="N932" s="54">
        <f>IF(AND(G932&gt;0,TODAY()&gt;M932),TODAY()-M932,0)</f>
        <v/>
      </c>
      <c r="O932" s="54">
        <f>IF(G932&lt;=0,"Paid",IF(N932&gt;0,"Overdue",IF(F932&gt;0,"Partial","Pending")))</f>
        <v/>
      </c>
      <c r="P932" s="54">
        <f>N932&gt;0</f>
        <v/>
      </c>
      <c r="Q932" s="60">
        <f>IF(P932,500,0)</f>
        <v/>
      </c>
      <c r="R932" s="60">
        <f>G932+Q932</f>
        <v/>
      </c>
      <c r="S932" s="61" t="n">
        <v>46246.55208333334</v>
      </c>
    </row>
    <row r="933" ht="15" customHeight="1" s="39">
      <c r="A933" s="54" t="inlineStr">
        <is>
          <t>STU0932</t>
        </is>
      </c>
      <c r="B933" s="55">
        <f>VLOOKUP(A933,Marks!$A$2:$B$1001,2,FALSE())</f>
        <v/>
      </c>
      <c r="C933" s="54">
        <f>VLOOKUP(A933,Marks!$A$2:$C$1001,3,FALSE())</f>
        <v/>
      </c>
      <c r="D933" s="54">
        <f>VLOOKUP(A933,Marks!$A$2:$D$1001,4,FALSE())</f>
        <v/>
      </c>
      <c r="E933" s="60" t="n">
        <v>26000</v>
      </c>
      <c r="F933" s="60" t="n">
        <v>13000</v>
      </c>
      <c r="G933" s="60">
        <f>E933-F933</f>
        <v/>
      </c>
      <c r="H933" s="59" t="n">
        <v>0</v>
      </c>
      <c r="I933" s="54">
        <f>H933&gt;=0.2</f>
        <v/>
      </c>
      <c r="J933" s="54" t="inlineStr">
        <is>
          <t>UPI</t>
        </is>
      </c>
      <c r="K933" s="57" t="n">
        <v>46218</v>
      </c>
      <c r="L933" s="58" t="n">
        <v>0.6875</v>
      </c>
      <c r="M933" s="57" t="n">
        <v>46310</v>
      </c>
      <c r="N933" s="54">
        <f>IF(AND(G933&gt;0,TODAY()&gt;M933),TODAY()-M933,0)</f>
        <v/>
      </c>
      <c r="O933" s="54">
        <f>IF(G933&lt;=0,"Paid",IF(N933&gt;0,"Overdue",IF(F933&gt;0,"Partial","Pending")))</f>
        <v/>
      </c>
      <c r="P933" s="54">
        <f>N933&gt;0</f>
        <v/>
      </c>
      <c r="Q933" s="60">
        <f>IF(P933,500,0)</f>
        <v/>
      </c>
      <c r="R933" s="60">
        <f>G933+Q933</f>
        <v/>
      </c>
      <c r="S933" s="61" t="n">
        <v>46265.64583333334</v>
      </c>
    </row>
    <row r="934" ht="15" customHeight="1" s="39">
      <c r="A934" s="54" t="inlineStr">
        <is>
          <t>STU0933</t>
        </is>
      </c>
      <c r="B934" s="55">
        <f>VLOOKUP(A934,Marks!$A$2:$B$1001,2,FALSE())</f>
        <v/>
      </c>
      <c r="C934" s="54">
        <f>VLOOKUP(A934,Marks!$A$2:$C$1001,3,FALSE())</f>
        <v/>
      </c>
      <c r="D934" s="54">
        <f>VLOOKUP(A934,Marks!$A$2:$D$1001,4,FALSE())</f>
        <v/>
      </c>
      <c r="E934" s="60" t="n">
        <v>34000</v>
      </c>
      <c r="F934" s="60" t="n">
        <v>25500</v>
      </c>
      <c r="G934" s="60">
        <f>E934-F934</f>
        <v/>
      </c>
      <c r="H934" s="59" t="n">
        <v>0</v>
      </c>
      <c r="I934" s="54">
        <f>H934&gt;=0.2</f>
        <v/>
      </c>
      <c r="J934" s="54" t="inlineStr">
        <is>
          <t>Cash</t>
        </is>
      </c>
      <c r="K934" s="57" t="n">
        <v>46143</v>
      </c>
      <c r="L934" s="58" t="n">
        <v>0.6041666666666666</v>
      </c>
      <c r="M934" s="57" t="n">
        <v>46310</v>
      </c>
      <c r="N934" s="54">
        <f>IF(AND(G934&gt;0,TODAY()&gt;M934),TODAY()-M934,0)</f>
        <v/>
      </c>
      <c r="O934" s="54">
        <f>IF(G934&lt;=0,"Paid",IF(N934&gt;0,"Overdue",IF(F934&gt;0,"Partial","Pending")))</f>
        <v/>
      </c>
      <c r="P934" s="54">
        <f>N934&gt;0</f>
        <v/>
      </c>
      <c r="Q934" s="60">
        <f>IF(P934,500,0)</f>
        <v/>
      </c>
      <c r="R934" s="60">
        <f>G934+Q934</f>
        <v/>
      </c>
      <c r="S934" s="61" t="n">
        <v>46250.66666666666</v>
      </c>
    </row>
    <row r="935" ht="15" customHeight="1" s="39">
      <c r="A935" s="54" t="inlineStr">
        <is>
          <t>STU0934</t>
        </is>
      </c>
      <c r="B935" s="55">
        <f>VLOOKUP(A935,Marks!$A$2:$B$1001,2,FALSE())</f>
        <v/>
      </c>
      <c r="C935" s="54">
        <f>VLOOKUP(A935,Marks!$A$2:$C$1001,3,FALSE())</f>
        <v/>
      </c>
      <c r="D935" s="54">
        <f>VLOOKUP(A935,Marks!$A$2:$D$1001,4,FALSE())</f>
        <v/>
      </c>
      <c r="E935" s="60" t="n">
        <v>42000</v>
      </c>
      <c r="F935" s="60" t="n">
        <v>42000</v>
      </c>
      <c r="G935" s="60">
        <f>E935-F935</f>
        <v/>
      </c>
      <c r="H935" s="59" t="n">
        <v>0.05</v>
      </c>
      <c r="I935" s="54">
        <f>H935&gt;=0.2</f>
        <v/>
      </c>
      <c r="J935" s="54" t="inlineStr">
        <is>
          <t>Cash</t>
        </is>
      </c>
      <c r="K935" s="57" t="n">
        <v>46127</v>
      </c>
      <c r="L935" s="58" t="n">
        <v>0.5625</v>
      </c>
      <c r="M935" s="57" t="n">
        <v>46127</v>
      </c>
      <c r="N935" s="54">
        <f>IF(AND(G935&gt;0,TODAY()&gt;M935),TODAY()-M935,0)</f>
        <v/>
      </c>
      <c r="O935" s="54">
        <f>IF(G935&lt;=0,"Paid",IF(N935&gt;0,"Overdue",IF(F935&gt;0,"Partial","Pending")))</f>
        <v/>
      </c>
      <c r="P935" s="54">
        <f>N935&gt;0</f>
        <v/>
      </c>
      <c r="Q935" s="60">
        <f>IF(P935,500,0)</f>
        <v/>
      </c>
      <c r="R935" s="60">
        <f>G935+Q935</f>
        <v/>
      </c>
      <c r="S935" s="61" t="n"/>
    </row>
    <row r="936" ht="15" customHeight="1" s="39">
      <c r="A936" s="54" t="inlineStr">
        <is>
          <t>STU0935</t>
        </is>
      </c>
      <c r="B936" s="55">
        <f>VLOOKUP(A936,Marks!$A$2:$B$1001,2,FALSE())</f>
        <v/>
      </c>
      <c r="C936" s="54">
        <f>VLOOKUP(A936,Marks!$A$2:$C$1001,3,FALSE())</f>
        <v/>
      </c>
      <c r="D936" s="54">
        <f>VLOOKUP(A936,Marks!$A$2:$D$1001,4,FALSE())</f>
        <v/>
      </c>
      <c r="E936" s="60" t="n">
        <v>15500</v>
      </c>
      <c r="F936" s="60" t="n">
        <v>15500</v>
      </c>
      <c r="G936" s="60">
        <f>E936-F936</f>
        <v/>
      </c>
      <c r="H936" s="59" t="n">
        <v>0.15</v>
      </c>
      <c r="I936" s="54">
        <f>H936&gt;=0.2</f>
        <v/>
      </c>
      <c r="J936" s="54" t="inlineStr">
        <is>
          <t>Cash</t>
        </is>
      </c>
      <c r="K936" s="57" t="n">
        <v>46213</v>
      </c>
      <c r="L936" s="58" t="n">
        <v>0.4166666666666667</v>
      </c>
      <c r="M936" s="57" t="n">
        <v>46310</v>
      </c>
      <c r="N936" s="54">
        <f>IF(AND(G936&gt;0,TODAY()&gt;M936),TODAY()-M936,0)</f>
        <v/>
      </c>
      <c r="O936" s="54">
        <f>IF(G936&lt;=0,"Paid",IF(N936&gt;0,"Overdue",IF(F936&gt;0,"Partial","Pending")))</f>
        <v/>
      </c>
      <c r="P936" s="54">
        <f>N936&gt;0</f>
        <v/>
      </c>
      <c r="Q936" s="60">
        <f>IF(P936,500,0)</f>
        <v/>
      </c>
      <c r="R936" s="60">
        <f>G936+Q936</f>
        <v/>
      </c>
      <c r="S936" s="61" t="n"/>
    </row>
    <row r="937" ht="15" customHeight="1" s="39">
      <c r="A937" s="54" t="inlineStr">
        <is>
          <t>STU0936</t>
        </is>
      </c>
      <c r="B937" s="55">
        <f>VLOOKUP(A937,Marks!$A$2:$B$1001,2,FALSE())</f>
        <v/>
      </c>
      <c r="C937" s="54">
        <f>VLOOKUP(A937,Marks!$A$2:$C$1001,3,FALSE())</f>
        <v/>
      </c>
      <c r="D937" s="54">
        <f>VLOOKUP(A937,Marks!$A$2:$D$1001,4,FALSE())</f>
        <v/>
      </c>
      <c r="E937" s="60" t="n">
        <v>28000</v>
      </c>
      <c r="F937" s="60" t="n">
        <v>28000</v>
      </c>
      <c r="G937" s="60">
        <f>E937-F937</f>
        <v/>
      </c>
      <c r="H937" s="59" t="n">
        <v>0.05</v>
      </c>
      <c r="I937" s="54">
        <f>H937&gt;=0.2</f>
        <v/>
      </c>
      <c r="J937" s="54" t="inlineStr">
        <is>
          <t>Cheque</t>
        </is>
      </c>
      <c r="K937" s="57" t="n">
        <v>46216</v>
      </c>
      <c r="L937" s="58" t="n">
        <v>0.4166666666666667</v>
      </c>
      <c r="M937" s="57" t="n">
        <v>46402</v>
      </c>
      <c r="N937" s="54">
        <f>IF(AND(G937&gt;0,TODAY()&gt;M937),TODAY()-M937,0)</f>
        <v/>
      </c>
      <c r="O937" s="54">
        <f>IF(G937&lt;=0,"Paid",IF(N937&gt;0,"Overdue",IF(F937&gt;0,"Partial","Pending")))</f>
        <v/>
      </c>
      <c r="P937" s="54">
        <f>N937&gt;0</f>
        <v/>
      </c>
      <c r="Q937" s="60">
        <f>IF(P937,500,0)</f>
        <v/>
      </c>
      <c r="R937" s="60">
        <f>G937+Q937</f>
        <v/>
      </c>
      <c r="S937" s="61" t="n"/>
    </row>
    <row r="938" ht="15" customHeight="1" s="39">
      <c r="A938" s="54" t="inlineStr">
        <is>
          <t>STU0937</t>
        </is>
      </c>
      <c r="B938" s="55">
        <f>VLOOKUP(A938,Marks!$A$2:$B$1001,2,FALSE())</f>
        <v/>
      </c>
      <c r="C938" s="54">
        <f>VLOOKUP(A938,Marks!$A$2:$C$1001,3,FALSE())</f>
        <v/>
      </c>
      <c r="D938" s="54">
        <f>VLOOKUP(A938,Marks!$A$2:$D$1001,4,FALSE())</f>
        <v/>
      </c>
      <c r="E938" s="60" t="n">
        <v>32000</v>
      </c>
      <c r="F938" s="60" t="n">
        <v>32000</v>
      </c>
      <c r="G938" s="60">
        <f>E938-F938</f>
        <v/>
      </c>
      <c r="H938" s="59" t="n">
        <v>0</v>
      </c>
      <c r="I938" s="54">
        <f>H938&gt;=0.2</f>
        <v/>
      </c>
      <c r="J938" s="54" t="inlineStr">
        <is>
          <t>Credit Card</t>
        </is>
      </c>
      <c r="K938" s="57" t="n">
        <v>46151</v>
      </c>
      <c r="L938" s="58" t="n">
        <v>0.3541666666666667</v>
      </c>
      <c r="M938" s="57" t="n">
        <v>46218</v>
      </c>
      <c r="N938" s="54">
        <f>IF(AND(G938&gt;0,TODAY()&gt;M938),TODAY()-M938,0)</f>
        <v/>
      </c>
      <c r="O938" s="54">
        <f>IF(G938&lt;=0,"Paid",IF(N938&gt;0,"Overdue",IF(F938&gt;0,"Partial","Pending")))</f>
        <v/>
      </c>
      <c r="P938" s="54">
        <f>N938&gt;0</f>
        <v/>
      </c>
      <c r="Q938" s="60">
        <f>IF(P938,500,0)</f>
        <v/>
      </c>
      <c r="R938" s="60">
        <f>G938+Q938</f>
        <v/>
      </c>
      <c r="S938" s="61" t="n"/>
    </row>
    <row r="939" ht="15" customHeight="1" s="39">
      <c r="A939" s="54" t="inlineStr">
        <is>
          <t>STU0938</t>
        </is>
      </c>
      <c r="B939" s="55">
        <f>VLOOKUP(A939,Marks!$A$2:$B$1001,2,FALSE())</f>
        <v/>
      </c>
      <c r="C939" s="54">
        <f>VLOOKUP(A939,Marks!$A$2:$C$1001,3,FALSE())</f>
        <v/>
      </c>
      <c r="D939" s="54">
        <f>VLOOKUP(A939,Marks!$A$2:$D$1001,4,FALSE())</f>
        <v/>
      </c>
      <c r="E939" s="60" t="n">
        <v>15000</v>
      </c>
      <c r="F939" s="60" t="n">
        <v>11200</v>
      </c>
      <c r="G939" s="60">
        <f>E939-F939</f>
        <v/>
      </c>
      <c r="H939" s="59" t="n">
        <v>0.25</v>
      </c>
      <c r="I939" s="54">
        <f>H939&gt;=0.2</f>
        <v/>
      </c>
      <c r="J939" s="54" t="inlineStr">
        <is>
          <t>Credit Card</t>
        </is>
      </c>
      <c r="K939" s="57" t="n">
        <v>46208</v>
      </c>
      <c r="L939" s="58" t="n">
        <v>0.7291666666666666</v>
      </c>
      <c r="M939" s="57" t="n">
        <v>46218</v>
      </c>
      <c r="N939" s="54">
        <f>IF(AND(G939&gt;0,TODAY()&gt;M939),TODAY()-M939,0)</f>
        <v/>
      </c>
      <c r="O939" s="54">
        <f>IF(G939&lt;=0,"Paid",IF(N939&gt;0,"Overdue",IF(F939&gt;0,"Partial","Pending")))</f>
        <v/>
      </c>
      <c r="P939" s="54">
        <f>N939&gt;0</f>
        <v/>
      </c>
      <c r="Q939" s="60">
        <f>IF(P939,500,0)</f>
        <v/>
      </c>
      <c r="R939" s="60">
        <f>G939+Q939</f>
        <v/>
      </c>
      <c r="S939" s="61" t="n">
        <v>46251.41666666666</v>
      </c>
    </row>
    <row r="940" ht="15" customHeight="1" s="39">
      <c r="A940" s="54" t="inlineStr">
        <is>
          <t>STU0939</t>
        </is>
      </c>
      <c r="B940" s="55">
        <f>VLOOKUP(A940,Marks!$A$2:$B$1001,2,FALSE())</f>
        <v/>
      </c>
      <c r="C940" s="54">
        <f>VLOOKUP(A940,Marks!$A$2:$C$1001,3,FALSE())</f>
        <v/>
      </c>
      <c r="D940" s="54">
        <f>VLOOKUP(A940,Marks!$A$2:$D$1001,4,FALSE())</f>
        <v/>
      </c>
      <c r="E940" s="60" t="n">
        <v>15500</v>
      </c>
      <c r="F940" s="60" t="n">
        <v>3900</v>
      </c>
      <c r="G940" s="60">
        <f>E940-F940</f>
        <v/>
      </c>
      <c r="H940" s="59" t="n">
        <v>0</v>
      </c>
      <c r="I940" s="54">
        <f>H940&gt;=0.2</f>
        <v/>
      </c>
      <c r="J940" s="54" t="inlineStr">
        <is>
          <t>Cheque</t>
        </is>
      </c>
      <c r="K940" s="57" t="n">
        <v>46255</v>
      </c>
      <c r="L940" s="58" t="n">
        <v>0.4583333333333333</v>
      </c>
      <c r="M940" s="57" t="n">
        <v>46402</v>
      </c>
      <c r="N940" s="54">
        <f>IF(AND(G940&gt;0,TODAY()&gt;M940),TODAY()-M940,0)</f>
        <v/>
      </c>
      <c r="O940" s="54">
        <f>IF(G940&lt;=0,"Paid",IF(N940&gt;0,"Overdue",IF(F940&gt;0,"Partial","Pending")))</f>
        <v/>
      </c>
      <c r="P940" s="54">
        <f>N940&gt;0</f>
        <v/>
      </c>
      <c r="Q940" s="60">
        <f>IF(P940,500,0)</f>
        <v/>
      </c>
      <c r="R940" s="60">
        <f>G940+Q940</f>
        <v/>
      </c>
      <c r="S940" s="61" t="n">
        <v>46248.64583333334</v>
      </c>
    </row>
    <row r="941" ht="15" customHeight="1" s="39">
      <c r="A941" s="54" t="inlineStr">
        <is>
          <t>STU0940</t>
        </is>
      </c>
      <c r="B941" s="55">
        <f>VLOOKUP(A941,Marks!$A$2:$B$1001,2,FALSE())</f>
        <v/>
      </c>
      <c r="C941" s="54">
        <f>VLOOKUP(A941,Marks!$A$2:$C$1001,3,FALSE())</f>
        <v/>
      </c>
      <c r="D941" s="54">
        <f>VLOOKUP(A941,Marks!$A$2:$D$1001,4,FALSE())</f>
        <v/>
      </c>
      <c r="E941" s="60" t="n">
        <v>36000</v>
      </c>
      <c r="F941" s="60" t="n">
        <v>9000</v>
      </c>
      <c r="G941" s="60">
        <f>E941-F941</f>
        <v/>
      </c>
      <c r="H941" s="59" t="n">
        <v>0.05</v>
      </c>
      <c r="I941" s="54">
        <f>H941&gt;=0.2</f>
        <v/>
      </c>
      <c r="J941" s="54" t="inlineStr">
        <is>
          <t>Cash</t>
        </is>
      </c>
      <c r="K941" s="57" t="n">
        <v>46230</v>
      </c>
      <c r="L941" s="58" t="n">
        <v>0.6979166666666666</v>
      </c>
      <c r="M941" s="57" t="n">
        <v>46402</v>
      </c>
      <c r="N941" s="54">
        <f>IF(AND(G941&gt;0,TODAY()&gt;M941),TODAY()-M941,0)</f>
        <v/>
      </c>
      <c r="O941" s="54">
        <f>IF(G941&lt;=0,"Paid",IF(N941&gt;0,"Overdue",IF(F941&gt;0,"Partial","Pending")))</f>
        <v/>
      </c>
      <c r="P941" s="54">
        <f>N941&gt;0</f>
        <v/>
      </c>
      <c r="Q941" s="60">
        <f>IF(P941,500,0)</f>
        <v/>
      </c>
      <c r="R941" s="60">
        <f>G941+Q941</f>
        <v/>
      </c>
      <c r="S941" s="61" t="n">
        <v>46252.55208333334</v>
      </c>
    </row>
    <row r="942" ht="15" customHeight="1" s="39">
      <c r="A942" s="54" t="inlineStr">
        <is>
          <t>STU0941</t>
        </is>
      </c>
      <c r="B942" s="55">
        <f>VLOOKUP(A942,Marks!$A$2:$B$1001,2,FALSE())</f>
        <v/>
      </c>
      <c r="C942" s="54">
        <f>VLOOKUP(A942,Marks!$A$2:$C$1001,3,FALSE())</f>
        <v/>
      </c>
      <c r="D942" s="54">
        <f>VLOOKUP(A942,Marks!$A$2:$D$1001,4,FALSE())</f>
        <v/>
      </c>
      <c r="E942" s="60" t="n">
        <v>30500</v>
      </c>
      <c r="F942" s="60" t="n">
        <v>0</v>
      </c>
      <c r="G942" s="60">
        <f>E942-F942</f>
        <v/>
      </c>
      <c r="H942" s="59" t="n">
        <v>0.15</v>
      </c>
      <c r="I942" s="54">
        <f>H942&gt;=0.2</f>
        <v/>
      </c>
      <c r="J942" s="54" t="inlineStr">
        <is>
          <t>UPI</t>
        </is>
      </c>
      <c r="K942" s="57" t="n"/>
      <c r="L942" s="58" t="n"/>
      <c r="M942" s="57" t="n">
        <v>46310</v>
      </c>
      <c r="N942" s="54">
        <f>IF(AND(G942&gt;0,TODAY()&gt;M942),TODAY()-M942,0)</f>
        <v/>
      </c>
      <c r="O942" s="54">
        <f>IF(G942&lt;=0,"Paid",IF(N942&gt;0,"Overdue",IF(F942&gt;0,"Partial","Pending")))</f>
        <v/>
      </c>
      <c r="P942" s="54">
        <f>N942&gt;0</f>
        <v/>
      </c>
      <c r="Q942" s="60">
        <f>IF(P942,500,0)</f>
        <v/>
      </c>
      <c r="R942" s="60">
        <f>G942+Q942</f>
        <v/>
      </c>
      <c r="S942" s="61" t="n">
        <v>46255.65625</v>
      </c>
    </row>
    <row r="943" ht="15" customHeight="1" s="39">
      <c r="A943" s="54" t="inlineStr">
        <is>
          <t>STU0942</t>
        </is>
      </c>
      <c r="B943" s="55">
        <f>VLOOKUP(A943,Marks!$A$2:$B$1001,2,FALSE())</f>
        <v/>
      </c>
      <c r="C943" s="54">
        <f>VLOOKUP(A943,Marks!$A$2:$C$1001,3,FALSE())</f>
        <v/>
      </c>
      <c r="D943" s="54">
        <f>VLOOKUP(A943,Marks!$A$2:$D$1001,4,FALSE())</f>
        <v/>
      </c>
      <c r="E943" s="60" t="n">
        <v>27000</v>
      </c>
      <c r="F943" s="60" t="n">
        <v>27000</v>
      </c>
      <c r="G943" s="60">
        <f>E943-F943</f>
        <v/>
      </c>
      <c r="H943" s="59" t="n">
        <v>0.1</v>
      </c>
      <c r="I943" s="54">
        <f>H943&gt;=0.2</f>
        <v/>
      </c>
      <c r="J943" s="54" t="inlineStr">
        <is>
          <t>Online Transfer</t>
        </is>
      </c>
      <c r="K943" s="57" t="n">
        <v>46128</v>
      </c>
      <c r="L943" s="58" t="n">
        <v>0.375</v>
      </c>
      <c r="M943" s="57" t="n">
        <v>46127</v>
      </c>
      <c r="N943" s="54">
        <f>IF(AND(G943&gt;0,TODAY()&gt;M943),TODAY()-M943,0)</f>
        <v/>
      </c>
      <c r="O943" s="54">
        <f>IF(G943&lt;=0,"Paid",IF(N943&gt;0,"Overdue",IF(F943&gt;0,"Partial","Pending")))</f>
        <v/>
      </c>
      <c r="P943" s="54">
        <f>N943&gt;0</f>
        <v/>
      </c>
      <c r="Q943" s="60">
        <f>IF(P943,500,0)</f>
        <v/>
      </c>
      <c r="R943" s="60">
        <f>G943+Q943</f>
        <v/>
      </c>
      <c r="S943" s="61" t="n"/>
    </row>
    <row r="944" ht="15" customHeight="1" s="39">
      <c r="A944" s="54" t="inlineStr">
        <is>
          <t>STU0943</t>
        </is>
      </c>
      <c r="B944" s="55">
        <f>VLOOKUP(A944,Marks!$A$2:$B$1001,2,FALSE())</f>
        <v/>
      </c>
      <c r="C944" s="54">
        <f>VLOOKUP(A944,Marks!$A$2:$C$1001,3,FALSE())</f>
        <v/>
      </c>
      <c r="D944" s="54">
        <f>VLOOKUP(A944,Marks!$A$2:$D$1001,4,FALSE())</f>
        <v/>
      </c>
      <c r="E944" s="60" t="n">
        <v>15500</v>
      </c>
      <c r="F944" s="60" t="n">
        <v>0</v>
      </c>
      <c r="G944" s="60">
        <f>E944-F944</f>
        <v/>
      </c>
      <c r="H944" s="59" t="n">
        <v>0</v>
      </c>
      <c r="I944" s="54">
        <f>H944&gt;=0.2</f>
        <v/>
      </c>
      <c r="J944" s="54" t="inlineStr">
        <is>
          <t>Online Transfer</t>
        </is>
      </c>
      <c r="K944" s="57" t="n"/>
      <c r="L944" s="58" t="n"/>
      <c r="M944" s="57" t="n">
        <v>46402</v>
      </c>
      <c r="N944" s="54">
        <f>IF(AND(G944&gt;0,TODAY()&gt;M944),TODAY()-M944,0)</f>
        <v/>
      </c>
      <c r="O944" s="54">
        <f>IF(G944&lt;=0,"Paid",IF(N944&gt;0,"Overdue",IF(F944&gt;0,"Partial","Pending")))</f>
        <v/>
      </c>
      <c r="P944" s="54">
        <f>N944&gt;0</f>
        <v/>
      </c>
      <c r="Q944" s="60">
        <f>IF(P944,500,0)</f>
        <v/>
      </c>
      <c r="R944" s="60">
        <f>G944+Q944</f>
        <v/>
      </c>
      <c r="S944" s="61" t="n">
        <v>46252.39583333334</v>
      </c>
    </row>
    <row r="945" ht="15" customHeight="1" s="39">
      <c r="A945" s="54" t="inlineStr">
        <is>
          <t>STU0944</t>
        </is>
      </c>
      <c r="B945" s="55">
        <f>VLOOKUP(A945,Marks!$A$2:$B$1001,2,FALSE())</f>
        <v/>
      </c>
      <c r="C945" s="54">
        <f>VLOOKUP(A945,Marks!$A$2:$C$1001,3,FALSE())</f>
        <v/>
      </c>
      <c r="D945" s="54">
        <f>VLOOKUP(A945,Marks!$A$2:$D$1001,4,FALSE())</f>
        <v/>
      </c>
      <c r="E945" s="60" t="n">
        <v>25000</v>
      </c>
      <c r="F945" s="60" t="n">
        <v>0</v>
      </c>
      <c r="G945" s="60">
        <f>E945-F945</f>
        <v/>
      </c>
      <c r="H945" s="59" t="n">
        <v>0.25</v>
      </c>
      <c r="I945" s="54">
        <f>H945&gt;=0.2</f>
        <v/>
      </c>
      <c r="J945" s="54" t="inlineStr">
        <is>
          <t>Cash</t>
        </is>
      </c>
      <c r="K945" s="57" t="n"/>
      <c r="L945" s="58" t="n"/>
      <c r="M945" s="57" t="n">
        <v>46402</v>
      </c>
      <c r="N945" s="54">
        <f>IF(AND(G945&gt;0,TODAY()&gt;M945),TODAY()-M945,0)</f>
        <v/>
      </c>
      <c r="O945" s="54">
        <f>IF(G945&lt;=0,"Paid",IF(N945&gt;0,"Overdue",IF(F945&gt;0,"Partial","Pending")))</f>
        <v/>
      </c>
      <c r="P945" s="54">
        <f>N945&gt;0</f>
        <v/>
      </c>
      <c r="Q945" s="60">
        <f>IF(P945,500,0)</f>
        <v/>
      </c>
      <c r="R945" s="60">
        <f>G945+Q945</f>
        <v/>
      </c>
      <c r="S945" s="61" t="n">
        <v>46245.65625</v>
      </c>
    </row>
    <row r="946" ht="15" customHeight="1" s="39">
      <c r="A946" s="54" t="inlineStr">
        <is>
          <t>STU0945</t>
        </is>
      </c>
      <c r="B946" s="55">
        <f>VLOOKUP(A946,Marks!$A$2:$B$1001,2,FALSE())</f>
        <v/>
      </c>
      <c r="C946" s="54">
        <f>VLOOKUP(A946,Marks!$A$2:$C$1001,3,FALSE())</f>
        <v/>
      </c>
      <c r="D946" s="54">
        <f>VLOOKUP(A946,Marks!$A$2:$D$1001,4,FALSE())</f>
        <v/>
      </c>
      <c r="E946" s="60" t="n">
        <v>38000</v>
      </c>
      <c r="F946" s="60" t="n">
        <v>38000</v>
      </c>
      <c r="G946" s="60">
        <f>E946-F946</f>
        <v/>
      </c>
      <c r="H946" s="59" t="n">
        <v>0</v>
      </c>
      <c r="I946" s="54">
        <f>H946&gt;=0.2</f>
        <v/>
      </c>
      <c r="J946" s="54" t="inlineStr">
        <is>
          <t>Cash</t>
        </is>
      </c>
      <c r="K946" s="57" t="n">
        <v>46155</v>
      </c>
      <c r="L946" s="58" t="n">
        <v>0.5</v>
      </c>
      <c r="M946" s="57" t="n">
        <v>46218</v>
      </c>
      <c r="N946" s="54">
        <f>IF(AND(G946&gt;0,TODAY()&gt;M946),TODAY()-M946,0)</f>
        <v/>
      </c>
      <c r="O946" s="54">
        <f>IF(G946&lt;=0,"Paid",IF(N946&gt;0,"Overdue",IF(F946&gt;0,"Partial","Pending")))</f>
        <v/>
      </c>
      <c r="P946" s="54">
        <f>N946&gt;0</f>
        <v/>
      </c>
      <c r="Q946" s="60">
        <f>IF(P946,500,0)</f>
        <v/>
      </c>
      <c r="R946" s="60">
        <f>G946+Q946</f>
        <v/>
      </c>
      <c r="S946" s="61" t="n"/>
    </row>
    <row r="947" ht="15" customHeight="1" s="39">
      <c r="A947" s="54" t="inlineStr">
        <is>
          <t>STU0946</t>
        </is>
      </c>
      <c r="B947" s="55">
        <f>VLOOKUP(A947,Marks!$A$2:$B$1001,2,FALSE())</f>
        <v/>
      </c>
      <c r="C947" s="54">
        <f>VLOOKUP(A947,Marks!$A$2:$C$1001,3,FALSE())</f>
        <v/>
      </c>
      <c r="D947" s="54">
        <f>VLOOKUP(A947,Marks!$A$2:$D$1001,4,FALSE())</f>
        <v/>
      </c>
      <c r="E947" s="60" t="n">
        <v>21000</v>
      </c>
      <c r="F947" s="60" t="n">
        <v>21000</v>
      </c>
      <c r="G947" s="60">
        <f>E947-F947</f>
        <v/>
      </c>
      <c r="H947" s="59" t="n">
        <v>0.15</v>
      </c>
      <c r="I947" s="54">
        <f>H947&gt;=0.2</f>
        <v/>
      </c>
      <c r="J947" s="54" t="inlineStr">
        <is>
          <t>Debit Card</t>
        </is>
      </c>
      <c r="K947" s="57" t="n">
        <v>46253</v>
      </c>
      <c r="L947" s="58" t="n">
        <v>0.4166666666666667</v>
      </c>
      <c r="M947" s="57" t="n">
        <v>46402</v>
      </c>
      <c r="N947" s="54">
        <f>IF(AND(G947&gt;0,TODAY()&gt;M947),TODAY()-M947,0)</f>
        <v/>
      </c>
      <c r="O947" s="54">
        <f>IF(G947&lt;=0,"Paid",IF(N947&gt;0,"Overdue",IF(F947&gt;0,"Partial","Pending")))</f>
        <v/>
      </c>
      <c r="P947" s="54">
        <f>N947&gt;0</f>
        <v/>
      </c>
      <c r="Q947" s="60">
        <f>IF(P947,500,0)</f>
        <v/>
      </c>
      <c r="R947" s="60">
        <f>G947+Q947</f>
        <v/>
      </c>
      <c r="S947" s="61" t="n"/>
    </row>
    <row r="948" ht="15" customHeight="1" s="39">
      <c r="A948" s="54" t="inlineStr">
        <is>
          <t>STU0947</t>
        </is>
      </c>
      <c r="B948" s="55">
        <f>VLOOKUP(A948,Marks!$A$2:$B$1001,2,FALSE())</f>
        <v/>
      </c>
      <c r="C948" s="54">
        <f>VLOOKUP(A948,Marks!$A$2:$C$1001,3,FALSE())</f>
        <v/>
      </c>
      <c r="D948" s="54">
        <f>VLOOKUP(A948,Marks!$A$2:$D$1001,4,FALSE())</f>
        <v/>
      </c>
      <c r="E948" s="60" t="n">
        <v>19000</v>
      </c>
      <c r="F948" s="60" t="n">
        <v>0</v>
      </c>
      <c r="G948" s="60">
        <f>E948-F948</f>
        <v/>
      </c>
      <c r="H948" s="59" t="n">
        <v>0</v>
      </c>
      <c r="I948" s="54">
        <f>H948&gt;=0.2</f>
        <v/>
      </c>
      <c r="J948" s="54" t="inlineStr">
        <is>
          <t>Cheque</t>
        </is>
      </c>
      <c r="K948" s="57" t="n"/>
      <c r="L948" s="58" t="n"/>
      <c r="M948" s="57" t="n">
        <v>46127</v>
      </c>
      <c r="N948" s="54">
        <f>IF(AND(G948&gt;0,TODAY()&gt;M948),TODAY()-M948,0)</f>
        <v/>
      </c>
      <c r="O948" s="54">
        <f>IF(G948&lt;=0,"Paid",IF(N948&gt;0,"Overdue",IF(F948&gt;0,"Partial","Pending")))</f>
        <v/>
      </c>
      <c r="P948" s="54">
        <f>N948&gt;0</f>
        <v/>
      </c>
      <c r="Q948" s="60">
        <f>IF(P948,500,0)</f>
        <v/>
      </c>
      <c r="R948" s="60">
        <f>G948+Q948</f>
        <v/>
      </c>
      <c r="S948" s="61" t="n">
        <v>46243.76041666666</v>
      </c>
    </row>
    <row r="949" ht="15" customHeight="1" s="39">
      <c r="A949" s="54" t="inlineStr">
        <is>
          <t>STU0948</t>
        </is>
      </c>
      <c r="B949" s="55">
        <f>VLOOKUP(A949,Marks!$A$2:$B$1001,2,FALSE())</f>
        <v/>
      </c>
      <c r="C949" s="54">
        <f>VLOOKUP(A949,Marks!$A$2:$C$1001,3,FALSE())</f>
        <v/>
      </c>
      <c r="D949" s="54">
        <f>VLOOKUP(A949,Marks!$A$2:$D$1001,4,FALSE())</f>
        <v/>
      </c>
      <c r="E949" s="60" t="n">
        <v>39500</v>
      </c>
      <c r="F949" s="60" t="n">
        <v>0</v>
      </c>
      <c r="G949" s="60">
        <f>E949-F949</f>
        <v/>
      </c>
      <c r="H949" s="59" t="n">
        <v>0.15</v>
      </c>
      <c r="I949" s="54">
        <f>H949&gt;=0.2</f>
        <v/>
      </c>
      <c r="J949" s="54" t="inlineStr">
        <is>
          <t>Cheque</t>
        </is>
      </c>
      <c r="K949" s="57" t="n"/>
      <c r="L949" s="58" t="n"/>
      <c r="M949" s="57" t="n">
        <v>46218</v>
      </c>
      <c r="N949" s="54">
        <f>IF(AND(G949&gt;0,TODAY()&gt;M949),TODAY()-M949,0)</f>
        <v/>
      </c>
      <c r="O949" s="54">
        <f>IF(G949&lt;=0,"Paid",IF(N949&gt;0,"Overdue",IF(F949&gt;0,"Partial","Pending")))</f>
        <v/>
      </c>
      <c r="P949" s="54">
        <f>N949&gt;0</f>
        <v/>
      </c>
      <c r="Q949" s="60">
        <f>IF(P949,500,0)</f>
        <v/>
      </c>
      <c r="R949" s="60">
        <f>G949+Q949</f>
        <v/>
      </c>
      <c r="S949" s="61" t="n">
        <v>46239.64583333334</v>
      </c>
    </row>
    <row r="950" ht="15" customHeight="1" s="39">
      <c r="A950" s="54" t="inlineStr">
        <is>
          <t>STU0949</t>
        </is>
      </c>
      <c r="B950" s="55">
        <f>VLOOKUP(A950,Marks!$A$2:$B$1001,2,FALSE())</f>
        <v/>
      </c>
      <c r="C950" s="54">
        <f>VLOOKUP(A950,Marks!$A$2:$C$1001,3,FALSE())</f>
        <v/>
      </c>
      <c r="D950" s="54">
        <f>VLOOKUP(A950,Marks!$A$2:$D$1001,4,FALSE())</f>
        <v/>
      </c>
      <c r="E950" s="60" t="n">
        <v>33500</v>
      </c>
      <c r="F950" s="60" t="n">
        <v>16800</v>
      </c>
      <c r="G950" s="60">
        <f>E950-F950</f>
        <v/>
      </c>
      <c r="H950" s="59" t="n">
        <v>0.05</v>
      </c>
      <c r="I950" s="54">
        <f>H950&gt;=0.2</f>
        <v/>
      </c>
      <c r="J950" s="54" t="inlineStr">
        <is>
          <t>Online Transfer</t>
        </is>
      </c>
      <c r="K950" s="57" t="n">
        <v>46174</v>
      </c>
      <c r="L950" s="58" t="n">
        <v>0.6979166666666666</v>
      </c>
      <c r="M950" s="57" t="n">
        <v>46218</v>
      </c>
      <c r="N950" s="54">
        <f>IF(AND(G950&gt;0,TODAY()&gt;M950),TODAY()-M950,0)</f>
        <v/>
      </c>
      <c r="O950" s="54">
        <f>IF(G950&lt;=0,"Paid",IF(N950&gt;0,"Overdue",IF(F950&gt;0,"Partial","Pending")))</f>
        <v/>
      </c>
      <c r="P950" s="54">
        <f>N950&gt;0</f>
        <v/>
      </c>
      <c r="Q950" s="60">
        <f>IF(P950,500,0)</f>
        <v/>
      </c>
      <c r="R950" s="60">
        <f>G950+Q950</f>
        <v/>
      </c>
      <c r="S950" s="61" t="n">
        <v>46260.75</v>
      </c>
    </row>
    <row r="951" ht="15" customHeight="1" s="39">
      <c r="A951" s="54" t="inlineStr">
        <is>
          <t>STU0950</t>
        </is>
      </c>
      <c r="B951" s="55">
        <f>VLOOKUP(A951,Marks!$A$2:$B$1001,2,FALSE())</f>
        <v/>
      </c>
      <c r="C951" s="54">
        <f>VLOOKUP(A951,Marks!$A$2:$C$1001,3,FALSE())</f>
        <v/>
      </c>
      <c r="D951" s="54">
        <f>VLOOKUP(A951,Marks!$A$2:$D$1001,4,FALSE())</f>
        <v/>
      </c>
      <c r="E951" s="60" t="n">
        <v>28000</v>
      </c>
      <c r="F951" s="60" t="n">
        <v>28000</v>
      </c>
      <c r="G951" s="60">
        <f>E951-F951</f>
        <v/>
      </c>
      <c r="H951" s="59" t="n">
        <v>0.15</v>
      </c>
      <c r="I951" s="54">
        <f>H951&gt;=0.2</f>
        <v/>
      </c>
      <c r="J951" s="54" t="inlineStr">
        <is>
          <t>Cash</t>
        </is>
      </c>
      <c r="K951" s="57" t="n">
        <v>46266</v>
      </c>
      <c r="L951" s="58" t="n">
        <v>0.6354166666666666</v>
      </c>
      <c r="M951" s="57" t="n">
        <v>46127</v>
      </c>
      <c r="N951" s="54">
        <f>IF(AND(G951&gt;0,TODAY()&gt;M951),TODAY()-M951,0)</f>
        <v/>
      </c>
      <c r="O951" s="54">
        <f>IF(G951&lt;=0,"Paid",IF(N951&gt;0,"Overdue",IF(F951&gt;0,"Partial","Pending")))</f>
        <v/>
      </c>
      <c r="P951" s="54">
        <f>N951&gt;0</f>
        <v/>
      </c>
      <c r="Q951" s="60">
        <f>IF(P951,500,0)</f>
        <v/>
      </c>
      <c r="R951" s="60">
        <f>G951+Q951</f>
        <v/>
      </c>
      <c r="S951" s="61" t="n"/>
    </row>
    <row r="952" ht="15" customHeight="1" s="39">
      <c r="A952" s="54" t="inlineStr">
        <is>
          <t>STU0951</t>
        </is>
      </c>
      <c r="B952" s="55">
        <f>VLOOKUP(A952,Marks!$A$2:$B$1001,2,FALSE())</f>
        <v/>
      </c>
      <c r="C952" s="54">
        <f>VLOOKUP(A952,Marks!$A$2:$C$1001,3,FALSE())</f>
        <v/>
      </c>
      <c r="D952" s="54">
        <f>VLOOKUP(A952,Marks!$A$2:$D$1001,4,FALSE())</f>
        <v/>
      </c>
      <c r="E952" s="60" t="n">
        <v>33500</v>
      </c>
      <c r="F952" s="60" t="n">
        <v>33500</v>
      </c>
      <c r="G952" s="60">
        <f>E952-F952</f>
        <v/>
      </c>
      <c r="H952" s="59" t="n">
        <v>0</v>
      </c>
      <c r="I952" s="54">
        <f>H952&gt;=0.2</f>
        <v/>
      </c>
      <c r="J952" s="54" t="inlineStr">
        <is>
          <t>UPI</t>
        </is>
      </c>
      <c r="K952" s="57" t="n">
        <v>46183</v>
      </c>
      <c r="L952" s="58" t="n">
        <v>0.4270833333333333</v>
      </c>
      <c r="M952" s="57" t="n">
        <v>46127</v>
      </c>
      <c r="N952" s="54">
        <f>IF(AND(G952&gt;0,TODAY()&gt;M952),TODAY()-M952,0)</f>
        <v/>
      </c>
      <c r="O952" s="54">
        <f>IF(G952&lt;=0,"Paid",IF(N952&gt;0,"Overdue",IF(F952&gt;0,"Partial","Pending")))</f>
        <v/>
      </c>
      <c r="P952" s="54">
        <f>N952&gt;0</f>
        <v/>
      </c>
      <c r="Q952" s="60">
        <f>IF(P952,500,0)</f>
        <v/>
      </c>
      <c r="R952" s="60">
        <f>G952+Q952</f>
        <v/>
      </c>
      <c r="S952" s="61" t="n"/>
    </row>
    <row r="953" ht="15" customHeight="1" s="39">
      <c r="A953" s="54" t="inlineStr">
        <is>
          <t>STU0952</t>
        </is>
      </c>
      <c r="B953" s="55">
        <f>VLOOKUP(A953,Marks!$A$2:$B$1001,2,FALSE())</f>
        <v/>
      </c>
      <c r="C953" s="54">
        <f>VLOOKUP(A953,Marks!$A$2:$C$1001,3,FALSE())</f>
        <v/>
      </c>
      <c r="D953" s="54">
        <f>VLOOKUP(A953,Marks!$A$2:$D$1001,4,FALSE())</f>
        <v/>
      </c>
      <c r="E953" s="60" t="n">
        <v>42000</v>
      </c>
      <c r="F953" s="60" t="n">
        <v>42000</v>
      </c>
      <c r="G953" s="60">
        <f>E953-F953</f>
        <v/>
      </c>
      <c r="H953" s="59" t="n">
        <v>0.2</v>
      </c>
      <c r="I953" s="54">
        <f>H953&gt;=0.2</f>
        <v/>
      </c>
      <c r="J953" s="54" t="inlineStr">
        <is>
          <t>Cheque</t>
        </is>
      </c>
      <c r="K953" s="57" t="n">
        <v>46229</v>
      </c>
      <c r="L953" s="58" t="n">
        <v>0.6145833333333334</v>
      </c>
      <c r="M953" s="57" t="n">
        <v>46310</v>
      </c>
      <c r="N953" s="54">
        <f>IF(AND(G953&gt;0,TODAY()&gt;M953),TODAY()-M953,0)</f>
        <v/>
      </c>
      <c r="O953" s="54">
        <f>IF(G953&lt;=0,"Paid",IF(N953&gt;0,"Overdue",IF(F953&gt;0,"Partial","Pending")))</f>
        <v/>
      </c>
      <c r="P953" s="54">
        <f>N953&gt;0</f>
        <v/>
      </c>
      <c r="Q953" s="60">
        <f>IF(P953,500,0)</f>
        <v/>
      </c>
      <c r="R953" s="60">
        <f>G953+Q953</f>
        <v/>
      </c>
      <c r="S953" s="61" t="n"/>
    </row>
    <row r="954" ht="15" customHeight="1" s="39">
      <c r="A954" s="54" t="inlineStr">
        <is>
          <t>STU0953</t>
        </is>
      </c>
      <c r="B954" s="55">
        <f>VLOOKUP(A954,Marks!$A$2:$B$1001,2,FALSE())</f>
        <v/>
      </c>
      <c r="C954" s="54">
        <f>VLOOKUP(A954,Marks!$A$2:$C$1001,3,FALSE())</f>
        <v/>
      </c>
      <c r="D954" s="54">
        <f>VLOOKUP(A954,Marks!$A$2:$D$1001,4,FALSE())</f>
        <v/>
      </c>
      <c r="E954" s="60" t="n">
        <v>43500</v>
      </c>
      <c r="F954" s="60" t="n">
        <v>10900</v>
      </c>
      <c r="G954" s="60">
        <f>E954-F954</f>
        <v/>
      </c>
      <c r="H954" s="59" t="n">
        <v>0.15</v>
      </c>
      <c r="I954" s="54">
        <f>H954&gt;=0.2</f>
        <v/>
      </c>
      <c r="J954" s="54" t="inlineStr">
        <is>
          <t>Cash</t>
        </is>
      </c>
      <c r="K954" s="57" t="n">
        <v>46119</v>
      </c>
      <c r="L954" s="58" t="n">
        <v>0.7395833333333334</v>
      </c>
      <c r="M954" s="57" t="n">
        <v>46127</v>
      </c>
      <c r="N954" s="54">
        <f>IF(AND(G954&gt;0,TODAY()&gt;M954),TODAY()-M954,0)</f>
        <v/>
      </c>
      <c r="O954" s="54">
        <f>IF(G954&lt;=0,"Paid",IF(N954&gt;0,"Overdue",IF(F954&gt;0,"Partial","Pending")))</f>
        <v/>
      </c>
      <c r="P954" s="54">
        <f>N954&gt;0</f>
        <v/>
      </c>
      <c r="Q954" s="60">
        <f>IF(P954,500,0)</f>
        <v/>
      </c>
      <c r="R954" s="60">
        <f>G954+Q954</f>
        <v/>
      </c>
      <c r="S954" s="61" t="n">
        <v>46255.60416666666</v>
      </c>
    </row>
    <row r="955" ht="15" customHeight="1" s="39">
      <c r="A955" s="54" t="inlineStr">
        <is>
          <t>STU0954</t>
        </is>
      </c>
      <c r="B955" s="55">
        <f>VLOOKUP(A955,Marks!$A$2:$B$1001,2,FALSE())</f>
        <v/>
      </c>
      <c r="C955" s="54">
        <f>VLOOKUP(A955,Marks!$A$2:$C$1001,3,FALSE())</f>
        <v/>
      </c>
      <c r="D955" s="54">
        <f>VLOOKUP(A955,Marks!$A$2:$D$1001,4,FALSE())</f>
        <v/>
      </c>
      <c r="E955" s="60" t="n">
        <v>17000</v>
      </c>
      <c r="F955" s="60" t="n">
        <v>0</v>
      </c>
      <c r="G955" s="60">
        <f>E955-F955</f>
        <v/>
      </c>
      <c r="H955" s="59" t="n">
        <v>0</v>
      </c>
      <c r="I955" s="54">
        <f>H955&gt;=0.2</f>
        <v/>
      </c>
      <c r="J955" s="54" t="inlineStr">
        <is>
          <t>Credit Card</t>
        </is>
      </c>
      <c r="K955" s="57" t="n"/>
      <c r="L955" s="58" t="n"/>
      <c r="M955" s="57" t="n">
        <v>46127</v>
      </c>
      <c r="N955" s="54">
        <f>IF(AND(G955&gt;0,TODAY()&gt;M955),TODAY()-M955,0)</f>
        <v/>
      </c>
      <c r="O955" s="54">
        <f>IF(G955&lt;=0,"Paid",IF(N955&gt;0,"Overdue",IF(F955&gt;0,"Partial","Pending")))</f>
        <v/>
      </c>
      <c r="P955" s="54">
        <f>N955&gt;0</f>
        <v/>
      </c>
      <c r="Q955" s="60">
        <f>IF(P955,500,0)</f>
        <v/>
      </c>
      <c r="R955" s="60">
        <f>G955+Q955</f>
        <v/>
      </c>
      <c r="S955" s="61" t="n">
        <v>46250.73958333334</v>
      </c>
    </row>
    <row r="956" ht="15" customHeight="1" s="39">
      <c r="A956" s="54" t="inlineStr">
        <is>
          <t>STU0955</t>
        </is>
      </c>
      <c r="B956" s="55">
        <f>VLOOKUP(A956,Marks!$A$2:$B$1001,2,FALSE())</f>
        <v/>
      </c>
      <c r="C956" s="54">
        <f>VLOOKUP(A956,Marks!$A$2:$C$1001,3,FALSE())</f>
        <v/>
      </c>
      <c r="D956" s="54">
        <f>VLOOKUP(A956,Marks!$A$2:$D$1001,4,FALSE())</f>
        <v/>
      </c>
      <c r="E956" s="60" t="n">
        <v>16500</v>
      </c>
      <c r="F956" s="60" t="n">
        <v>4100</v>
      </c>
      <c r="G956" s="60">
        <f>E956-F956</f>
        <v/>
      </c>
      <c r="H956" s="59" t="n">
        <v>0</v>
      </c>
      <c r="I956" s="54">
        <f>H956&gt;=0.2</f>
        <v/>
      </c>
      <c r="J956" s="54" t="inlineStr">
        <is>
          <t>UPI</t>
        </is>
      </c>
      <c r="K956" s="57" t="n">
        <v>46261</v>
      </c>
      <c r="L956" s="58" t="n">
        <v>0.5</v>
      </c>
      <c r="M956" s="57" t="n">
        <v>46310</v>
      </c>
      <c r="N956" s="54">
        <f>IF(AND(G956&gt;0,TODAY()&gt;M956),TODAY()-M956,0)</f>
        <v/>
      </c>
      <c r="O956" s="54">
        <f>IF(G956&lt;=0,"Paid",IF(N956&gt;0,"Overdue",IF(F956&gt;0,"Partial","Pending")))</f>
        <v/>
      </c>
      <c r="P956" s="54">
        <f>N956&gt;0</f>
        <v/>
      </c>
      <c r="Q956" s="60">
        <f>IF(P956,500,0)</f>
        <v/>
      </c>
      <c r="R956" s="60">
        <f>G956+Q956</f>
        <v/>
      </c>
      <c r="S956" s="61" t="n">
        <v>46260.5</v>
      </c>
    </row>
    <row r="957" ht="15" customHeight="1" s="39">
      <c r="A957" s="54" t="inlineStr">
        <is>
          <t>STU0956</t>
        </is>
      </c>
      <c r="B957" s="55">
        <f>VLOOKUP(A957,Marks!$A$2:$B$1001,2,FALSE())</f>
        <v/>
      </c>
      <c r="C957" s="54">
        <f>VLOOKUP(A957,Marks!$A$2:$C$1001,3,FALSE())</f>
        <v/>
      </c>
      <c r="D957" s="54">
        <f>VLOOKUP(A957,Marks!$A$2:$D$1001,4,FALSE())</f>
        <v/>
      </c>
      <c r="E957" s="60" t="n">
        <v>34000</v>
      </c>
      <c r="F957" s="60" t="n">
        <v>8500</v>
      </c>
      <c r="G957" s="60">
        <f>E957-F957</f>
        <v/>
      </c>
      <c r="H957" s="59" t="n">
        <v>0</v>
      </c>
      <c r="I957" s="54">
        <f>H957&gt;=0.2</f>
        <v/>
      </c>
      <c r="J957" s="54" t="inlineStr">
        <is>
          <t>Online Transfer</t>
        </is>
      </c>
      <c r="K957" s="57" t="n">
        <v>46115</v>
      </c>
      <c r="L957" s="58" t="n">
        <v>0.46875</v>
      </c>
      <c r="M957" s="57" t="n">
        <v>46402</v>
      </c>
      <c r="N957" s="54">
        <f>IF(AND(G957&gt;0,TODAY()&gt;M957),TODAY()-M957,0)</f>
        <v/>
      </c>
      <c r="O957" s="54">
        <f>IF(G957&lt;=0,"Paid",IF(N957&gt;0,"Overdue",IF(F957&gt;0,"Partial","Pending")))</f>
        <v/>
      </c>
      <c r="P957" s="54">
        <f>N957&gt;0</f>
        <v/>
      </c>
      <c r="Q957" s="60">
        <f>IF(P957,500,0)</f>
        <v/>
      </c>
      <c r="R957" s="60">
        <f>G957+Q957</f>
        <v/>
      </c>
      <c r="S957" s="61" t="n">
        <v>46261.61458333334</v>
      </c>
    </row>
    <row r="958" ht="15" customHeight="1" s="39">
      <c r="A958" s="54" t="inlineStr">
        <is>
          <t>STU0957</t>
        </is>
      </c>
      <c r="B958" s="55">
        <f>VLOOKUP(A958,Marks!$A$2:$B$1001,2,FALSE())</f>
        <v/>
      </c>
      <c r="C958" s="54">
        <f>VLOOKUP(A958,Marks!$A$2:$C$1001,3,FALSE())</f>
        <v/>
      </c>
      <c r="D958" s="54">
        <f>VLOOKUP(A958,Marks!$A$2:$D$1001,4,FALSE())</f>
        <v/>
      </c>
      <c r="E958" s="60" t="n">
        <v>31000</v>
      </c>
      <c r="F958" s="60" t="n">
        <v>31000</v>
      </c>
      <c r="G958" s="60">
        <f>E958-F958</f>
        <v/>
      </c>
      <c r="H958" s="59" t="n">
        <v>0.1</v>
      </c>
      <c r="I958" s="54">
        <f>H958&gt;=0.2</f>
        <v/>
      </c>
      <c r="J958" s="54" t="inlineStr">
        <is>
          <t>Cheque</t>
        </is>
      </c>
      <c r="K958" s="57" t="n">
        <v>46233</v>
      </c>
      <c r="L958" s="58" t="n">
        <v>0.4270833333333333</v>
      </c>
      <c r="M958" s="57" t="n">
        <v>46127</v>
      </c>
      <c r="N958" s="54">
        <f>IF(AND(G958&gt;0,TODAY()&gt;M958),TODAY()-M958,0)</f>
        <v/>
      </c>
      <c r="O958" s="54">
        <f>IF(G958&lt;=0,"Paid",IF(N958&gt;0,"Overdue",IF(F958&gt;0,"Partial","Pending")))</f>
        <v/>
      </c>
      <c r="P958" s="54">
        <f>N958&gt;0</f>
        <v/>
      </c>
      <c r="Q958" s="60">
        <f>IF(P958,500,0)</f>
        <v/>
      </c>
      <c r="R958" s="60">
        <f>G958+Q958</f>
        <v/>
      </c>
      <c r="S958" s="61" t="n"/>
    </row>
    <row r="959" ht="15" customHeight="1" s="39">
      <c r="A959" s="54" t="inlineStr">
        <is>
          <t>STU0958</t>
        </is>
      </c>
      <c r="B959" s="55">
        <f>VLOOKUP(A959,Marks!$A$2:$B$1001,2,FALSE())</f>
        <v/>
      </c>
      <c r="C959" s="54">
        <f>VLOOKUP(A959,Marks!$A$2:$C$1001,3,FALSE())</f>
        <v/>
      </c>
      <c r="D959" s="54">
        <f>VLOOKUP(A959,Marks!$A$2:$D$1001,4,FALSE())</f>
        <v/>
      </c>
      <c r="E959" s="60" t="n">
        <v>34500</v>
      </c>
      <c r="F959" s="60" t="n">
        <v>8600</v>
      </c>
      <c r="G959" s="60">
        <f>E959-F959</f>
        <v/>
      </c>
      <c r="H959" s="59" t="n">
        <v>0.25</v>
      </c>
      <c r="I959" s="54">
        <f>H959&gt;=0.2</f>
        <v/>
      </c>
      <c r="J959" s="54" t="inlineStr">
        <is>
          <t>Debit Card</t>
        </is>
      </c>
      <c r="K959" s="57" t="n">
        <v>46123</v>
      </c>
      <c r="L959" s="58" t="n">
        <v>0.53125</v>
      </c>
      <c r="M959" s="57" t="n">
        <v>46218</v>
      </c>
      <c r="N959" s="54">
        <f>IF(AND(G959&gt;0,TODAY()&gt;M959),TODAY()-M959,0)</f>
        <v/>
      </c>
      <c r="O959" s="54">
        <f>IF(G959&lt;=0,"Paid",IF(N959&gt;0,"Overdue",IF(F959&gt;0,"Partial","Pending")))</f>
        <v/>
      </c>
      <c r="P959" s="54">
        <f>N959&gt;0</f>
        <v/>
      </c>
      <c r="Q959" s="60">
        <f>IF(P959,500,0)</f>
        <v/>
      </c>
      <c r="R959" s="60">
        <f>G959+Q959</f>
        <v/>
      </c>
      <c r="S959" s="61" t="n">
        <v>46254.41666666666</v>
      </c>
    </row>
    <row r="960" ht="15" customHeight="1" s="39">
      <c r="A960" s="54" t="inlineStr">
        <is>
          <t>STU0959</t>
        </is>
      </c>
      <c r="B960" s="55">
        <f>VLOOKUP(A960,Marks!$A$2:$B$1001,2,FALSE())</f>
        <v/>
      </c>
      <c r="C960" s="54">
        <f>VLOOKUP(A960,Marks!$A$2:$C$1001,3,FALSE())</f>
        <v/>
      </c>
      <c r="D960" s="54">
        <f>VLOOKUP(A960,Marks!$A$2:$D$1001,4,FALSE())</f>
        <v/>
      </c>
      <c r="E960" s="60" t="n">
        <v>31500</v>
      </c>
      <c r="F960" s="60" t="n">
        <v>31500</v>
      </c>
      <c r="G960" s="60">
        <f>E960-F960</f>
        <v/>
      </c>
      <c r="H960" s="59" t="n">
        <v>0</v>
      </c>
      <c r="I960" s="54">
        <f>H960&gt;=0.2</f>
        <v/>
      </c>
      <c r="J960" s="54" t="inlineStr">
        <is>
          <t>Credit Card</t>
        </is>
      </c>
      <c r="K960" s="57" t="n">
        <v>46174</v>
      </c>
      <c r="L960" s="58" t="n">
        <v>0.59375</v>
      </c>
      <c r="M960" s="57" t="n">
        <v>46310</v>
      </c>
      <c r="N960" s="54">
        <f>IF(AND(G960&gt;0,TODAY()&gt;M960),TODAY()-M960,0)</f>
        <v/>
      </c>
      <c r="O960" s="54">
        <f>IF(G960&lt;=0,"Paid",IF(N960&gt;0,"Overdue",IF(F960&gt;0,"Partial","Pending")))</f>
        <v/>
      </c>
      <c r="P960" s="54">
        <f>N960&gt;0</f>
        <v/>
      </c>
      <c r="Q960" s="60">
        <f>IF(P960,500,0)</f>
        <v/>
      </c>
      <c r="R960" s="60">
        <f>G960+Q960</f>
        <v/>
      </c>
      <c r="S960" s="61" t="n"/>
    </row>
    <row r="961" ht="15" customHeight="1" s="39">
      <c r="A961" s="54" t="inlineStr">
        <is>
          <t>STU0960</t>
        </is>
      </c>
      <c r="B961" s="55">
        <f>VLOOKUP(A961,Marks!$A$2:$B$1001,2,FALSE())</f>
        <v/>
      </c>
      <c r="C961" s="54">
        <f>VLOOKUP(A961,Marks!$A$2:$C$1001,3,FALSE())</f>
        <v/>
      </c>
      <c r="D961" s="54">
        <f>VLOOKUP(A961,Marks!$A$2:$D$1001,4,FALSE())</f>
        <v/>
      </c>
      <c r="E961" s="60" t="n">
        <v>35500</v>
      </c>
      <c r="F961" s="60" t="n">
        <v>35500</v>
      </c>
      <c r="G961" s="60">
        <f>E961-F961</f>
        <v/>
      </c>
      <c r="H961" s="59" t="n">
        <v>0.15</v>
      </c>
      <c r="I961" s="54">
        <f>H961&gt;=0.2</f>
        <v/>
      </c>
      <c r="J961" s="54" t="inlineStr">
        <is>
          <t>Cheque</t>
        </is>
      </c>
      <c r="K961" s="57" t="n">
        <v>46181</v>
      </c>
      <c r="L961" s="58" t="n">
        <v>0.5</v>
      </c>
      <c r="M961" s="57" t="n">
        <v>46310</v>
      </c>
      <c r="N961" s="54">
        <f>IF(AND(G961&gt;0,TODAY()&gt;M961),TODAY()-M961,0)</f>
        <v/>
      </c>
      <c r="O961" s="54">
        <f>IF(G961&lt;=0,"Paid",IF(N961&gt;0,"Overdue",IF(F961&gt;0,"Partial","Pending")))</f>
        <v/>
      </c>
      <c r="P961" s="54">
        <f>N961&gt;0</f>
        <v/>
      </c>
      <c r="Q961" s="60">
        <f>IF(P961,500,0)</f>
        <v/>
      </c>
      <c r="R961" s="60">
        <f>G961+Q961</f>
        <v/>
      </c>
      <c r="S961" s="61" t="n"/>
    </row>
    <row r="962" ht="15" customHeight="1" s="39">
      <c r="A962" s="54" t="inlineStr">
        <is>
          <t>STU0961</t>
        </is>
      </c>
      <c r="B962" s="55">
        <f>VLOOKUP(A962,Marks!$A$2:$B$1001,2,FALSE())</f>
        <v/>
      </c>
      <c r="C962" s="54">
        <f>VLOOKUP(A962,Marks!$A$2:$C$1001,3,FALSE())</f>
        <v/>
      </c>
      <c r="D962" s="54">
        <f>VLOOKUP(A962,Marks!$A$2:$D$1001,4,FALSE())</f>
        <v/>
      </c>
      <c r="E962" s="60" t="n">
        <v>43500</v>
      </c>
      <c r="F962" s="60" t="n">
        <v>21800</v>
      </c>
      <c r="G962" s="60">
        <f>E962-F962</f>
        <v/>
      </c>
      <c r="H962" s="59" t="n">
        <v>0.25</v>
      </c>
      <c r="I962" s="54">
        <f>H962&gt;=0.2</f>
        <v/>
      </c>
      <c r="J962" s="54" t="inlineStr">
        <is>
          <t>Credit Card</t>
        </is>
      </c>
      <c r="K962" s="57" t="n">
        <v>46184</v>
      </c>
      <c r="L962" s="58" t="n">
        <v>0.375</v>
      </c>
      <c r="M962" s="57" t="n">
        <v>46127</v>
      </c>
      <c r="N962" s="54">
        <f>IF(AND(G962&gt;0,TODAY()&gt;M962),TODAY()-M962,0)</f>
        <v/>
      </c>
      <c r="O962" s="54">
        <f>IF(G962&lt;=0,"Paid",IF(N962&gt;0,"Overdue",IF(F962&gt;0,"Partial","Pending")))</f>
        <v/>
      </c>
      <c r="P962" s="54">
        <f>N962&gt;0</f>
        <v/>
      </c>
      <c r="Q962" s="60">
        <f>IF(P962,500,0)</f>
        <v/>
      </c>
      <c r="R962" s="60">
        <f>G962+Q962</f>
        <v/>
      </c>
      <c r="S962" s="61" t="n">
        <v>46264.47916666666</v>
      </c>
    </row>
    <row r="963" ht="15" customHeight="1" s="39">
      <c r="A963" s="54" t="inlineStr">
        <is>
          <t>STU0962</t>
        </is>
      </c>
      <c r="B963" s="55">
        <f>VLOOKUP(A963,Marks!$A$2:$B$1001,2,FALSE())</f>
        <v/>
      </c>
      <c r="C963" s="54">
        <f>VLOOKUP(A963,Marks!$A$2:$C$1001,3,FALSE())</f>
        <v/>
      </c>
      <c r="D963" s="54">
        <f>VLOOKUP(A963,Marks!$A$2:$D$1001,4,FALSE())</f>
        <v/>
      </c>
      <c r="E963" s="60" t="n">
        <v>40000</v>
      </c>
      <c r="F963" s="60" t="n">
        <v>30000</v>
      </c>
      <c r="G963" s="60">
        <f>E963-F963</f>
        <v/>
      </c>
      <c r="H963" s="59" t="n">
        <v>0.05</v>
      </c>
      <c r="I963" s="54">
        <f>H963&gt;=0.2</f>
        <v/>
      </c>
      <c r="J963" s="54" t="inlineStr">
        <is>
          <t>Cheque</t>
        </is>
      </c>
      <c r="K963" s="57" t="n">
        <v>46209</v>
      </c>
      <c r="L963" s="58" t="n">
        <v>0.6145833333333334</v>
      </c>
      <c r="M963" s="57" t="n">
        <v>46310</v>
      </c>
      <c r="N963" s="54">
        <f>IF(AND(G963&gt;0,TODAY()&gt;M963),TODAY()-M963,0)</f>
        <v/>
      </c>
      <c r="O963" s="54">
        <f>IF(G963&lt;=0,"Paid",IF(N963&gt;0,"Overdue",IF(F963&gt;0,"Partial","Pending")))</f>
        <v/>
      </c>
      <c r="P963" s="54">
        <f>N963&gt;0</f>
        <v/>
      </c>
      <c r="Q963" s="60">
        <f>IF(P963,500,0)</f>
        <v/>
      </c>
      <c r="R963" s="60">
        <f>G963+Q963</f>
        <v/>
      </c>
      <c r="S963" s="61" t="n">
        <v>46243.42708333334</v>
      </c>
    </row>
    <row r="964" ht="15" customHeight="1" s="39">
      <c r="A964" s="54" t="inlineStr">
        <is>
          <t>STU0963</t>
        </is>
      </c>
      <c r="B964" s="55">
        <f>VLOOKUP(A964,Marks!$A$2:$B$1001,2,FALSE())</f>
        <v/>
      </c>
      <c r="C964" s="54">
        <f>VLOOKUP(A964,Marks!$A$2:$C$1001,3,FALSE())</f>
        <v/>
      </c>
      <c r="D964" s="54">
        <f>VLOOKUP(A964,Marks!$A$2:$D$1001,4,FALSE())</f>
        <v/>
      </c>
      <c r="E964" s="60" t="n">
        <v>37500</v>
      </c>
      <c r="F964" s="60" t="n">
        <v>9400</v>
      </c>
      <c r="G964" s="60">
        <f>E964-F964</f>
        <v/>
      </c>
      <c r="H964" s="59" t="n">
        <v>0</v>
      </c>
      <c r="I964" s="54">
        <f>H964&gt;=0.2</f>
        <v/>
      </c>
      <c r="J964" s="54" t="inlineStr">
        <is>
          <t>Cheque</t>
        </is>
      </c>
      <c r="K964" s="57" t="n">
        <v>46180</v>
      </c>
      <c r="L964" s="58" t="n">
        <v>0.5729166666666666</v>
      </c>
      <c r="M964" s="57" t="n">
        <v>46127</v>
      </c>
      <c r="N964" s="54">
        <f>IF(AND(G964&gt;0,TODAY()&gt;M964),TODAY()-M964,0)</f>
        <v/>
      </c>
      <c r="O964" s="54">
        <f>IF(G964&lt;=0,"Paid",IF(N964&gt;0,"Overdue",IF(F964&gt;0,"Partial","Pending")))</f>
        <v/>
      </c>
      <c r="P964" s="54">
        <f>N964&gt;0</f>
        <v/>
      </c>
      <c r="Q964" s="60">
        <f>IF(P964,500,0)</f>
        <v/>
      </c>
      <c r="R964" s="60">
        <f>G964+Q964</f>
        <v/>
      </c>
      <c r="S964" s="61" t="n">
        <v>46267.76041666666</v>
      </c>
    </row>
    <row r="965" ht="15" customHeight="1" s="39">
      <c r="A965" s="54" t="inlineStr">
        <is>
          <t>STU0964</t>
        </is>
      </c>
      <c r="B965" s="55">
        <f>VLOOKUP(A965,Marks!$A$2:$B$1001,2,FALSE())</f>
        <v/>
      </c>
      <c r="C965" s="54">
        <f>VLOOKUP(A965,Marks!$A$2:$C$1001,3,FALSE())</f>
        <v/>
      </c>
      <c r="D965" s="54">
        <f>VLOOKUP(A965,Marks!$A$2:$D$1001,4,FALSE())</f>
        <v/>
      </c>
      <c r="E965" s="60" t="n">
        <v>40500</v>
      </c>
      <c r="F965" s="60" t="n">
        <v>0</v>
      </c>
      <c r="G965" s="60">
        <f>E965-F965</f>
        <v/>
      </c>
      <c r="H965" s="59" t="n">
        <v>0</v>
      </c>
      <c r="I965" s="54">
        <f>H965&gt;=0.2</f>
        <v/>
      </c>
      <c r="J965" s="54" t="inlineStr">
        <is>
          <t>Debit Card</t>
        </is>
      </c>
      <c r="K965" s="57" t="n"/>
      <c r="L965" s="58" t="n"/>
      <c r="M965" s="57" t="n">
        <v>46218</v>
      </c>
      <c r="N965" s="54">
        <f>IF(AND(G965&gt;0,TODAY()&gt;M965),TODAY()-M965,0)</f>
        <v/>
      </c>
      <c r="O965" s="54">
        <f>IF(G965&lt;=0,"Paid",IF(N965&gt;0,"Overdue",IF(F965&gt;0,"Partial","Pending")))</f>
        <v/>
      </c>
      <c r="P965" s="54">
        <f>N965&gt;0</f>
        <v/>
      </c>
      <c r="Q965" s="60">
        <f>IF(P965,500,0)</f>
        <v/>
      </c>
      <c r="R965" s="60">
        <f>G965+Q965</f>
        <v/>
      </c>
      <c r="S965" s="61" t="n">
        <v>46250.63541666666</v>
      </c>
    </row>
    <row r="966" ht="15" customHeight="1" s="39">
      <c r="A966" s="54" t="inlineStr">
        <is>
          <t>STU0965</t>
        </is>
      </c>
      <c r="B966" s="55">
        <f>VLOOKUP(A966,Marks!$A$2:$B$1001,2,FALSE())</f>
        <v/>
      </c>
      <c r="C966" s="54">
        <f>VLOOKUP(A966,Marks!$A$2:$C$1001,3,FALSE())</f>
        <v/>
      </c>
      <c r="D966" s="54">
        <f>VLOOKUP(A966,Marks!$A$2:$D$1001,4,FALSE())</f>
        <v/>
      </c>
      <c r="E966" s="60" t="n">
        <v>18500</v>
      </c>
      <c r="F966" s="60" t="n">
        <v>18500</v>
      </c>
      <c r="G966" s="60">
        <f>E966-F966</f>
        <v/>
      </c>
      <c r="H966" s="59" t="n">
        <v>0.15</v>
      </c>
      <c r="I966" s="54">
        <f>H966&gt;=0.2</f>
        <v/>
      </c>
      <c r="J966" s="54" t="inlineStr">
        <is>
          <t>Debit Card</t>
        </is>
      </c>
      <c r="K966" s="57" t="n">
        <v>46182</v>
      </c>
      <c r="L966" s="58" t="n">
        <v>0.4479166666666667</v>
      </c>
      <c r="M966" s="57" t="n">
        <v>46310</v>
      </c>
      <c r="N966" s="54">
        <f>IF(AND(G966&gt;0,TODAY()&gt;M966),TODAY()-M966,0)</f>
        <v/>
      </c>
      <c r="O966" s="54">
        <f>IF(G966&lt;=0,"Paid",IF(N966&gt;0,"Overdue",IF(F966&gt;0,"Partial","Pending")))</f>
        <v/>
      </c>
      <c r="P966" s="54">
        <f>N966&gt;0</f>
        <v/>
      </c>
      <c r="Q966" s="60">
        <f>IF(P966,500,0)</f>
        <v/>
      </c>
      <c r="R966" s="60">
        <f>G966+Q966</f>
        <v/>
      </c>
      <c r="S966" s="61" t="n"/>
    </row>
    <row r="967" ht="15" customHeight="1" s="39">
      <c r="A967" s="54" t="inlineStr">
        <is>
          <t>STU0966</t>
        </is>
      </c>
      <c r="B967" s="55">
        <f>VLOOKUP(A967,Marks!$A$2:$B$1001,2,FALSE())</f>
        <v/>
      </c>
      <c r="C967" s="54">
        <f>VLOOKUP(A967,Marks!$A$2:$C$1001,3,FALSE())</f>
        <v/>
      </c>
      <c r="D967" s="54">
        <f>VLOOKUP(A967,Marks!$A$2:$D$1001,4,FALSE())</f>
        <v/>
      </c>
      <c r="E967" s="60" t="n">
        <v>41500</v>
      </c>
      <c r="F967" s="60" t="n">
        <v>41500</v>
      </c>
      <c r="G967" s="60">
        <f>E967-F967</f>
        <v/>
      </c>
      <c r="H967" s="59" t="n">
        <v>0.15</v>
      </c>
      <c r="I967" s="54">
        <f>H967&gt;=0.2</f>
        <v/>
      </c>
      <c r="J967" s="54" t="inlineStr">
        <is>
          <t>Debit Card</t>
        </is>
      </c>
      <c r="K967" s="57" t="n">
        <v>46243</v>
      </c>
      <c r="L967" s="58" t="n">
        <v>0.6666666666666666</v>
      </c>
      <c r="M967" s="57" t="n">
        <v>46218</v>
      </c>
      <c r="N967" s="54">
        <f>IF(AND(G967&gt;0,TODAY()&gt;M967),TODAY()-M967,0)</f>
        <v/>
      </c>
      <c r="O967" s="54">
        <f>IF(G967&lt;=0,"Paid",IF(N967&gt;0,"Overdue",IF(F967&gt;0,"Partial","Pending")))</f>
        <v/>
      </c>
      <c r="P967" s="54">
        <f>N967&gt;0</f>
        <v/>
      </c>
      <c r="Q967" s="60">
        <f>IF(P967,500,0)</f>
        <v/>
      </c>
      <c r="R967" s="60">
        <f>G967+Q967</f>
        <v/>
      </c>
      <c r="S967" s="61" t="n"/>
    </row>
    <row r="968" ht="15" customHeight="1" s="39">
      <c r="A968" s="54" t="inlineStr">
        <is>
          <t>STU0967</t>
        </is>
      </c>
      <c r="B968" s="55">
        <f>VLOOKUP(A968,Marks!$A$2:$B$1001,2,FALSE())</f>
        <v/>
      </c>
      <c r="C968" s="54">
        <f>VLOOKUP(A968,Marks!$A$2:$C$1001,3,FALSE())</f>
        <v/>
      </c>
      <c r="D968" s="54">
        <f>VLOOKUP(A968,Marks!$A$2:$D$1001,4,FALSE())</f>
        <v/>
      </c>
      <c r="E968" s="60" t="n">
        <v>25000</v>
      </c>
      <c r="F968" s="60" t="n">
        <v>18800</v>
      </c>
      <c r="G968" s="60">
        <f>E968-F968</f>
        <v/>
      </c>
      <c r="H968" s="59" t="n">
        <v>0.1</v>
      </c>
      <c r="I968" s="54">
        <f>H968&gt;=0.2</f>
        <v/>
      </c>
      <c r="J968" s="54" t="inlineStr">
        <is>
          <t>Cash</t>
        </is>
      </c>
      <c r="K968" s="57" t="n">
        <v>46224</v>
      </c>
      <c r="L968" s="58" t="n">
        <v>0.3645833333333333</v>
      </c>
      <c r="M968" s="57" t="n">
        <v>46127</v>
      </c>
      <c r="N968" s="54">
        <f>IF(AND(G968&gt;0,TODAY()&gt;M968),TODAY()-M968,0)</f>
        <v/>
      </c>
      <c r="O968" s="54">
        <f>IF(G968&lt;=0,"Paid",IF(N968&gt;0,"Overdue",IF(F968&gt;0,"Partial","Pending")))</f>
        <v/>
      </c>
      <c r="P968" s="54">
        <f>N968&gt;0</f>
        <v/>
      </c>
      <c r="Q968" s="60">
        <f>IF(P968,500,0)</f>
        <v/>
      </c>
      <c r="R968" s="60">
        <f>G968+Q968</f>
        <v/>
      </c>
      <c r="S968" s="61" t="n">
        <v>46247.57291666666</v>
      </c>
    </row>
    <row r="969" ht="15" customHeight="1" s="39">
      <c r="A969" s="54" t="inlineStr">
        <is>
          <t>STU0968</t>
        </is>
      </c>
      <c r="B969" s="55">
        <f>VLOOKUP(A969,Marks!$A$2:$B$1001,2,FALSE())</f>
        <v/>
      </c>
      <c r="C969" s="54">
        <f>VLOOKUP(A969,Marks!$A$2:$C$1001,3,FALSE())</f>
        <v/>
      </c>
      <c r="D969" s="54">
        <f>VLOOKUP(A969,Marks!$A$2:$D$1001,4,FALSE())</f>
        <v/>
      </c>
      <c r="E969" s="60" t="n">
        <v>38500</v>
      </c>
      <c r="F969" s="60" t="n">
        <v>38500</v>
      </c>
      <c r="G969" s="60">
        <f>E969-F969</f>
        <v/>
      </c>
      <c r="H969" s="59" t="n">
        <v>0.2</v>
      </c>
      <c r="I969" s="54">
        <f>H969&gt;=0.2</f>
        <v/>
      </c>
      <c r="J969" s="54" t="inlineStr">
        <is>
          <t>Cash</t>
        </is>
      </c>
      <c r="K969" s="57" t="n">
        <v>46149</v>
      </c>
      <c r="L969" s="58" t="n">
        <v>0.53125</v>
      </c>
      <c r="M969" s="57" t="n">
        <v>46218</v>
      </c>
      <c r="N969" s="54">
        <f>IF(AND(G969&gt;0,TODAY()&gt;M969),TODAY()-M969,0)</f>
        <v/>
      </c>
      <c r="O969" s="54">
        <f>IF(G969&lt;=0,"Paid",IF(N969&gt;0,"Overdue",IF(F969&gt;0,"Partial","Pending")))</f>
        <v/>
      </c>
      <c r="P969" s="54">
        <f>N969&gt;0</f>
        <v/>
      </c>
      <c r="Q969" s="60">
        <f>IF(P969,500,0)</f>
        <v/>
      </c>
      <c r="R969" s="60">
        <f>G969+Q969</f>
        <v/>
      </c>
      <c r="S969" s="61" t="n"/>
    </row>
    <row r="970" ht="15" customHeight="1" s="39">
      <c r="A970" s="54" t="inlineStr">
        <is>
          <t>STU0969</t>
        </is>
      </c>
      <c r="B970" s="55">
        <f>VLOOKUP(A970,Marks!$A$2:$B$1001,2,FALSE())</f>
        <v/>
      </c>
      <c r="C970" s="54">
        <f>VLOOKUP(A970,Marks!$A$2:$C$1001,3,FALSE())</f>
        <v/>
      </c>
      <c r="D970" s="54">
        <f>VLOOKUP(A970,Marks!$A$2:$D$1001,4,FALSE())</f>
        <v/>
      </c>
      <c r="E970" s="60" t="n">
        <v>17000</v>
      </c>
      <c r="F970" s="60" t="n">
        <v>12800</v>
      </c>
      <c r="G970" s="60">
        <f>E970-F970</f>
        <v/>
      </c>
      <c r="H970" s="59" t="n">
        <v>0</v>
      </c>
      <c r="I970" s="54">
        <f>H970&gt;=0.2</f>
        <v/>
      </c>
      <c r="J970" s="54" t="inlineStr">
        <is>
          <t>UPI</t>
        </is>
      </c>
      <c r="K970" s="57" t="n">
        <v>46258</v>
      </c>
      <c r="L970" s="58" t="n">
        <v>0.6041666666666666</v>
      </c>
      <c r="M970" s="57" t="n">
        <v>46310</v>
      </c>
      <c r="N970" s="54">
        <f>IF(AND(G970&gt;0,TODAY()&gt;M970),TODAY()-M970,0)</f>
        <v/>
      </c>
      <c r="O970" s="54">
        <f>IF(G970&lt;=0,"Paid",IF(N970&gt;0,"Overdue",IF(F970&gt;0,"Partial","Pending")))</f>
        <v/>
      </c>
      <c r="P970" s="54">
        <f>N970&gt;0</f>
        <v/>
      </c>
      <c r="Q970" s="60">
        <f>IF(P970,500,0)</f>
        <v/>
      </c>
      <c r="R970" s="60">
        <f>G970+Q970</f>
        <v/>
      </c>
      <c r="S970" s="61" t="n">
        <v>46261.70833333334</v>
      </c>
    </row>
    <row r="971" ht="15" customHeight="1" s="39">
      <c r="A971" s="54" t="inlineStr">
        <is>
          <t>STU0970</t>
        </is>
      </c>
      <c r="B971" s="55">
        <f>VLOOKUP(A971,Marks!$A$2:$B$1001,2,FALSE())</f>
        <v/>
      </c>
      <c r="C971" s="54">
        <f>VLOOKUP(A971,Marks!$A$2:$C$1001,3,FALSE())</f>
        <v/>
      </c>
      <c r="D971" s="54">
        <f>VLOOKUP(A971,Marks!$A$2:$D$1001,4,FALSE())</f>
        <v/>
      </c>
      <c r="E971" s="60" t="n">
        <v>26000</v>
      </c>
      <c r="F971" s="60" t="n">
        <v>26000</v>
      </c>
      <c r="G971" s="60">
        <f>E971-F971</f>
        <v/>
      </c>
      <c r="H971" s="59" t="n">
        <v>0.1</v>
      </c>
      <c r="I971" s="54">
        <f>H971&gt;=0.2</f>
        <v/>
      </c>
      <c r="J971" s="54" t="inlineStr">
        <is>
          <t>Debit Card</t>
        </is>
      </c>
      <c r="K971" s="57" t="n">
        <v>46183</v>
      </c>
      <c r="L971" s="58" t="n">
        <v>0.3541666666666667</v>
      </c>
      <c r="M971" s="57" t="n">
        <v>46127</v>
      </c>
      <c r="N971" s="54">
        <f>IF(AND(G971&gt;0,TODAY()&gt;M971),TODAY()-M971,0)</f>
        <v/>
      </c>
      <c r="O971" s="54">
        <f>IF(G971&lt;=0,"Paid",IF(N971&gt;0,"Overdue",IF(F971&gt;0,"Partial","Pending")))</f>
        <v/>
      </c>
      <c r="P971" s="54">
        <f>N971&gt;0</f>
        <v/>
      </c>
      <c r="Q971" s="60">
        <f>IF(P971,500,0)</f>
        <v/>
      </c>
      <c r="R971" s="60">
        <f>G971+Q971</f>
        <v/>
      </c>
      <c r="S971" s="61" t="n"/>
    </row>
    <row r="972" ht="15" customHeight="1" s="39">
      <c r="A972" s="54" t="inlineStr">
        <is>
          <t>STU0971</t>
        </is>
      </c>
      <c r="B972" s="55">
        <f>VLOOKUP(A972,Marks!$A$2:$B$1001,2,FALSE())</f>
        <v/>
      </c>
      <c r="C972" s="54">
        <f>VLOOKUP(A972,Marks!$A$2:$C$1001,3,FALSE())</f>
        <v/>
      </c>
      <c r="D972" s="54">
        <f>VLOOKUP(A972,Marks!$A$2:$D$1001,4,FALSE())</f>
        <v/>
      </c>
      <c r="E972" s="60" t="n">
        <v>19000</v>
      </c>
      <c r="F972" s="60" t="n">
        <v>4800</v>
      </c>
      <c r="G972" s="60">
        <f>E972-F972</f>
        <v/>
      </c>
      <c r="H972" s="59" t="n">
        <v>0.05</v>
      </c>
      <c r="I972" s="54">
        <f>H972&gt;=0.2</f>
        <v/>
      </c>
      <c r="J972" s="54" t="inlineStr">
        <is>
          <t>Online Transfer</t>
        </is>
      </c>
      <c r="K972" s="57" t="n">
        <v>46168</v>
      </c>
      <c r="L972" s="58" t="n">
        <v>0.4895833333333333</v>
      </c>
      <c r="M972" s="57" t="n">
        <v>46310</v>
      </c>
      <c r="N972" s="54">
        <f>IF(AND(G972&gt;0,TODAY()&gt;M972),TODAY()-M972,0)</f>
        <v/>
      </c>
      <c r="O972" s="54">
        <f>IF(G972&lt;=0,"Paid",IF(N972&gt;0,"Overdue",IF(F972&gt;0,"Partial","Pending")))</f>
        <v/>
      </c>
      <c r="P972" s="54">
        <f>N972&gt;0</f>
        <v/>
      </c>
      <c r="Q972" s="60">
        <f>IF(P972,500,0)</f>
        <v/>
      </c>
      <c r="R972" s="60">
        <f>G972+Q972</f>
        <v/>
      </c>
      <c r="S972" s="61" t="n">
        <v>46258.39583333334</v>
      </c>
    </row>
    <row r="973" ht="15" customHeight="1" s="39">
      <c r="A973" s="54" t="inlineStr">
        <is>
          <t>STU0972</t>
        </is>
      </c>
      <c r="B973" s="55">
        <f>VLOOKUP(A973,Marks!$A$2:$B$1001,2,FALSE())</f>
        <v/>
      </c>
      <c r="C973" s="54">
        <f>VLOOKUP(A973,Marks!$A$2:$C$1001,3,FALSE())</f>
        <v/>
      </c>
      <c r="D973" s="54">
        <f>VLOOKUP(A973,Marks!$A$2:$D$1001,4,FALSE())</f>
        <v/>
      </c>
      <c r="E973" s="60" t="n">
        <v>31500</v>
      </c>
      <c r="F973" s="60" t="n">
        <v>7900</v>
      </c>
      <c r="G973" s="60">
        <f>E973-F973</f>
        <v/>
      </c>
      <c r="H973" s="59" t="n">
        <v>0</v>
      </c>
      <c r="I973" s="54">
        <f>H973&gt;=0.2</f>
        <v/>
      </c>
      <c r="J973" s="54" t="inlineStr">
        <is>
          <t>Cash</t>
        </is>
      </c>
      <c r="K973" s="57" t="n">
        <v>46159</v>
      </c>
      <c r="L973" s="58" t="n">
        <v>0.34375</v>
      </c>
      <c r="M973" s="57" t="n">
        <v>46310</v>
      </c>
      <c r="N973" s="54">
        <f>IF(AND(G973&gt;0,TODAY()&gt;M973),TODAY()-M973,0)</f>
        <v/>
      </c>
      <c r="O973" s="54">
        <f>IF(G973&lt;=0,"Paid",IF(N973&gt;0,"Overdue",IF(F973&gt;0,"Partial","Pending")))</f>
        <v/>
      </c>
      <c r="P973" s="54">
        <f>N973&gt;0</f>
        <v/>
      </c>
      <c r="Q973" s="60">
        <f>IF(P973,500,0)</f>
        <v/>
      </c>
      <c r="R973" s="60">
        <f>G973+Q973</f>
        <v/>
      </c>
      <c r="S973" s="61" t="n">
        <v>46253.39583333334</v>
      </c>
    </row>
    <row r="974" ht="15" customHeight="1" s="39">
      <c r="A974" s="54" t="inlineStr">
        <is>
          <t>STU0973</t>
        </is>
      </c>
      <c r="B974" s="55">
        <f>VLOOKUP(A974,Marks!$A$2:$B$1001,2,FALSE())</f>
        <v/>
      </c>
      <c r="C974" s="54">
        <f>VLOOKUP(A974,Marks!$A$2:$C$1001,3,FALSE())</f>
        <v/>
      </c>
      <c r="D974" s="54">
        <f>VLOOKUP(A974,Marks!$A$2:$D$1001,4,FALSE())</f>
        <v/>
      </c>
      <c r="E974" s="60" t="n">
        <v>30000</v>
      </c>
      <c r="F974" s="60" t="n">
        <v>30000</v>
      </c>
      <c r="G974" s="60">
        <f>E974-F974</f>
        <v/>
      </c>
      <c r="H974" s="59" t="n">
        <v>0</v>
      </c>
      <c r="I974" s="54">
        <f>H974&gt;=0.2</f>
        <v/>
      </c>
      <c r="J974" s="54" t="inlineStr">
        <is>
          <t>UPI</t>
        </is>
      </c>
      <c r="K974" s="57" t="n">
        <v>46113</v>
      </c>
      <c r="L974" s="58" t="n">
        <v>0.7083333333333334</v>
      </c>
      <c r="M974" s="57" t="n">
        <v>46127</v>
      </c>
      <c r="N974" s="54">
        <f>IF(AND(G974&gt;0,TODAY()&gt;M974),TODAY()-M974,0)</f>
        <v/>
      </c>
      <c r="O974" s="54">
        <f>IF(G974&lt;=0,"Paid",IF(N974&gt;0,"Overdue",IF(F974&gt;0,"Partial","Pending")))</f>
        <v/>
      </c>
      <c r="P974" s="54">
        <f>N974&gt;0</f>
        <v/>
      </c>
      <c r="Q974" s="60">
        <f>IF(P974,500,0)</f>
        <v/>
      </c>
      <c r="R974" s="60">
        <f>G974+Q974</f>
        <v/>
      </c>
      <c r="S974" s="61" t="n"/>
    </row>
    <row r="975" ht="15" customHeight="1" s="39">
      <c r="A975" s="54" t="inlineStr">
        <is>
          <t>STU0974</t>
        </is>
      </c>
      <c r="B975" s="55">
        <f>VLOOKUP(A975,Marks!$A$2:$B$1001,2,FALSE())</f>
        <v/>
      </c>
      <c r="C975" s="54">
        <f>VLOOKUP(A975,Marks!$A$2:$C$1001,3,FALSE())</f>
        <v/>
      </c>
      <c r="D975" s="54">
        <f>VLOOKUP(A975,Marks!$A$2:$D$1001,4,FALSE())</f>
        <v/>
      </c>
      <c r="E975" s="60" t="n">
        <v>20000</v>
      </c>
      <c r="F975" s="60" t="n">
        <v>5000</v>
      </c>
      <c r="G975" s="60">
        <f>E975-F975</f>
        <v/>
      </c>
      <c r="H975" s="59" t="n">
        <v>0</v>
      </c>
      <c r="I975" s="54">
        <f>H975&gt;=0.2</f>
        <v/>
      </c>
      <c r="J975" s="54" t="inlineStr">
        <is>
          <t>Cheque</t>
        </is>
      </c>
      <c r="K975" s="57" t="n">
        <v>46254</v>
      </c>
      <c r="L975" s="58" t="n">
        <v>0.6666666666666666</v>
      </c>
      <c r="M975" s="57" t="n">
        <v>46127</v>
      </c>
      <c r="N975" s="54">
        <f>IF(AND(G975&gt;0,TODAY()&gt;M975),TODAY()-M975,0)</f>
        <v/>
      </c>
      <c r="O975" s="54">
        <f>IF(G975&lt;=0,"Paid",IF(N975&gt;0,"Overdue",IF(F975&gt;0,"Partial","Pending")))</f>
        <v/>
      </c>
      <c r="P975" s="54">
        <f>N975&gt;0</f>
        <v/>
      </c>
      <c r="Q975" s="60">
        <f>IF(P975,500,0)</f>
        <v/>
      </c>
      <c r="R975" s="60">
        <f>G975+Q975</f>
        <v/>
      </c>
      <c r="S975" s="61" t="n">
        <v>46237.4375</v>
      </c>
    </row>
    <row r="976" ht="15" customHeight="1" s="39">
      <c r="A976" s="54" t="inlineStr">
        <is>
          <t>STU0975</t>
        </is>
      </c>
      <c r="B976" s="55">
        <f>VLOOKUP(A976,Marks!$A$2:$B$1001,2,FALSE())</f>
        <v/>
      </c>
      <c r="C976" s="54">
        <f>VLOOKUP(A976,Marks!$A$2:$C$1001,3,FALSE())</f>
        <v/>
      </c>
      <c r="D976" s="54">
        <f>VLOOKUP(A976,Marks!$A$2:$D$1001,4,FALSE())</f>
        <v/>
      </c>
      <c r="E976" s="60" t="n">
        <v>15000</v>
      </c>
      <c r="F976" s="60" t="n">
        <v>15000</v>
      </c>
      <c r="G976" s="60">
        <f>E976-F976</f>
        <v/>
      </c>
      <c r="H976" s="59" t="n">
        <v>0.25</v>
      </c>
      <c r="I976" s="54">
        <f>H976&gt;=0.2</f>
        <v/>
      </c>
      <c r="J976" s="54" t="inlineStr">
        <is>
          <t>Cheque</t>
        </is>
      </c>
      <c r="K976" s="57" t="n">
        <v>46213</v>
      </c>
      <c r="L976" s="58" t="n">
        <v>0.6041666666666666</v>
      </c>
      <c r="M976" s="57" t="n">
        <v>46218</v>
      </c>
      <c r="N976" s="54">
        <f>IF(AND(G976&gt;0,TODAY()&gt;M976),TODAY()-M976,0)</f>
        <v/>
      </c>
      <c r="O976" s="54">
        <f>IF(G976&lt;=0,"Paid",IF(N976&gt;0,"Overdue",IF(F976&gt;0,"Partial","Pending")))</f>
        <v/>
      </c>
      <c r="P976" s="54">
        <f>N976&gt;0</f>
        <v/>
      </c>
      <c r="Q976" s="60">
        <f>IF(P976,500,0)</f>
        <v/>
      </c>
      <c r="R976" s="60">
        <f>G976+Q976</f>
        <v/>
      </c>
      <c r="S976" s="61" t="n"/>
    </row>
    <row r="977" ht="15" customHeight="1" s="39">
      <c r="A977" s="54" t="inlineStr">
        <is>
          <t>STU0976</t>
        </is>
      </c>
      <c r="B977" s="55">
        <f>VLOOKUP(A977,Marks!$A$2:$B$1001,2,FALSE())</f>
        <v/>
      </c>
      <c r="C977" s="54">
        <f>VLOOKUP(A977,Marks!$A$2:$C$1001,3,FALSE())</f>
        <v/>
      </c>
      <c r="D977" s="54">
        <f>VLOOKUP(A977,Marks!$A$2:$D$1001,4,FALSE())</f>
        <v/>
      </c>
      <c r="E977" s="60" t="n">
        <v>35500</v>
      </c>
      <c r="F977" s="60" t="n">
        <v>26600</v>
      </c>
      <c r="G977" s="60">
        <f>E977-F977</f>
        <v/>
      </c>
      <c r="H977" s="59" t="n">
        <v>0.1</v>
      </c>
      <c r="I977" s="54">
        <f>H977&gt;=0.2</f>
        <v/>
      </c>
      <c r="J977" s="54" t="inlineStr">
        <is>
          <t>Cash</t>
        </is>
      </c>
      <c r="K977" s="57" t="n">
        <v>46255</v>
      </c>
      <c r="L977" s="58" t="n">
        <v>0.6979166666666666</v>
      </c>
      <c r="M977" s="57" t="n">
        <v>46402</v>
      </c>
      <c r="N977" s="54">
        <f>IF(AND(G977&gt;0,TODAY()&gt;M977),TODAY()-M977,0)</f>
        <v/>
      </c>
      <c r="O977" s="54">
        <f>IF(G977&lt;=0,"Paid",IF(N977&gt;0,"Overdue",IF(F977&gt;0,"Partial","Pending")))</f>
        <v/>
      </c>
      <c r="P977" s="54">
        <f>N977&gt;0</f>
        <v/>
      </c>
      <c r="Q977" s="60">
        <f>IF(P977,500,0)</f>
        <v/>
      </c>
      <c r="R977" s="60">
        <f>G977+Q977</f>
        <v/>
      </c>
      <c r="S977" s="61" t="n">
        <v>46249.4375</v>
      </c>
    </row>
    <row r="978" ht="15" customHeight="1" s="39">
      <c r="A978" s="54" t="inlineStr">
        <is>
          <t>STU0977</t>
        </is>
      </c>
      <c r="B978" s="55">
        <f>VLOOKUP(A978,Marks!$A$2:$B$1001,2,FALSE())</f>
        <v/>
      </c>
      <c r="C978" s="54">
        <f>VLOOKUP(A978,Marks!$A$2:$C$1001,3,FALSE())</f>
        <v/>
      </c>
      <c r="D978" s="54">
        <f>VLOOKUP(A978,Marks!$A$2:$D$1001,4,FALSE())</f>
        <v/>
      </c>
      <c r="E978" s="60" t="n">
        <v>18500</v>
      </c>
      <c r="F978" s="60" t="n">
        <v>13900</v>
      </c>
      <c r="G978" s="60">
        <f>E978-F978</f>
        <v/>
      </c>
      <c r="H978" s="59" t="n">
        <v>0.1</v>
      </c>
      <c r="I978" s="54">
        <f>H978&gt;=0.2</f>
        <v/>
      </c>
      <c r="J978" s="54" t="inlineStr">
        <is>
          <t>Online Transfer</t>
        </is>
      </c>
      <c r="K978" s="57" t="n">
        <v>46179</v>
      </c>
      <c r="L978" s="58" t="n">
        <v>0.4895833333333333</v>
      </c>
      <c r="M978" s="57" t="n">
        <v>46218</v>
      </c>
      <c r="N978" s="54">
        <f>IF(AND(G978&gt;0,TODAY()&gt;M978),TODAY()-M978,0)</f>
        <v/>
      </c>
      <c r="O978" s="54">
        <f>IF(G978&lt;=0,"Paid",IF(N978&gt;0,"Overdue",IF(F978&gt;0,"Partial","Pending")))</f>
        <v/>
      </c>
      <c r="P978" s="54">
        <f>N978&gt;0</f>
        <v/>
      </c>
      <c r="Q978" s="60">
        <f>IF(P978,500,0)</f>
        <v/>
      </c>
      <c r="R978" s="60">
        <f>G978+Q978</f>
        <v/>
      </c>
      <c r="S978" s="61" t="n">
        <v>46256.66666666666</v>
      </c>
    </row>
    <row r="979" ht="15" customHeight="1" s="39">
      <c r="A979" s="54" t="inlineStr">
        <is>
          <t>STU0978</t>
        </is>
      </c>
      <c r="B979" s="55">
        <f>VLOOKUP(A979,Marks!$A$2:$B$1001,2,FALSE())</f>
        <v/>
      </c>
      <c r="C979" s="54">
        <f>VLOOKUP(A979,Marks!$A$2:$C$1001,3,FALSE())</f>
        <v/>
      </c>
      <c r="D979" s="54">
        <f>VLOOKUP(A979,Marks!$A$2:$D$1001,4,FALSE())</f>
        <v/>
      </c>
      <c r="E979" s="60" t="n">
        <v>19000</v>
      </c>
      <c r="F979" s="60" t="n">
        <v>19000</v>
      </c>
      <c r="G979" s="60">
        <f>E979-F979</f>
        <v/>
      </c>
      <c r="H979" s="59" t="n">
        <v>0.05</v>
      </c>
      <c r="I979" s="54">
        <f>H979&gt;=0.2</f>
        <v/>
      </c>
      <c r="J979" s="54" t="inlineStr">
        <is>
          <t>Cash</t>
        </is>
      </c>
      <c r="K979" s="57" t="n">
        <v>46254</v>
      </c>
      <c r="L979" s="58" t="n">
        <v>0.5729166666666666</v>
      </c>
      <c r="M979" s="57" t="n">
        <v>46127</v>
      </c>
      <c r="N979" s="54">
        <f>IF(AND(G979&gt;0,TODAY()&gt;M979),TODAY()-M979,0)</f>
        <v/>
      </c>
      <c r="O979" s="54">
        <f>IF(G979&lt;=0,"Paid",IF(N979&gt;0,"Overdue",IF(F979&gt;0,"Partial","Pending")))</f>
        <v/>
      </c>
      <c r="P979" s="54">
        <f>N979&gt;0</f>
        <v/>
      </c>
      <c r="Q979" s="60">
        <f>IF(P979,500,0)</f>
        <v/>
      </c>
      <c r="R979" s="60">
        <f>G979+Q979</f>
        <v/>
      </c>
      <c r="S979" s="61" t="n"/>
    </row>
    <row r="980" ht="15" customHeight="1" s="39">
      <c r="A980" s="54" t="inlineStr">
        <is>
          <t>STU0979</t>
        </is>
      </c>
      <c r="B980" s="55">
        <f>VLOOKUP(A980,Marks!$A$2:$B$1001,2,FALSE())</f>
        <v/>
      </c>
      <c r="C980" s="54">
        <f>VLOOKUP(A980,Marks!$A$2:$C$1001,3,FALSE())</f>
        <v/>
      </c>
      <c r="D980" s="54">
        <f>VLOOKUP(A980,Marks!$A$2:$D$1001,4,FALSE())</f>
        <v/>
      </c>
      <c r="E980" s="60" t="n">
        <v>37500</v>
      </c>
      <c r="F980" s="60" t="n">
        <v>37500</v>
      </c>
      <c r="G980" s="60">
        <f>E980-F980</f>
        <v/>
      </c>
      <c r="H980" s="59" t="n">
        <v>0.15</v>
      </c>
      <c r="I980" s="54">
        <f>H980&gt;=0.2</f>
        <v/>
      </c>
      <c r="J980" s="54" t="inlineStr">
        <is>
          <t>UPI</t>
        </is>
      </c>
      <c r="K980" s="57" t="n">
        <v>46226</v>
      </c>
      <c r="L980" s="58" t="n">
        <v>0.625</v>
      </c>
      <c r="M980" s="57" t="n">
        <v>46310</v>
      </c>
      <c r="N980" s="54">
        <f>IF(AND(G980&gt;0,TODAY()&gt;M980),TODAY()-M980,0)</f>
        <v/>
      </c>
      <c r="O980" s="54">
        <f>IF(G980&lt;=0,"Paid",IF(N980&gt;0,"Overdue",IF(F980&gt;0,"Partial","Pending")))</f>
        <v/>
      </c>
      <c r="P980" s="54">
        <f>N980&gt;0</f>
        <v/>
      </c>
      <c r="Q980" s="60">
        <f>IF(P980,500,0)</f>
        <v/>
      </c>
      <c r="R980" s="60">
        <f>G980+Q980</f>
        <v/>
      </c>
      <c r="S980" s="61" t="n"/>
    </row>
    <row r="981" ht="15" customHeight="1" s="39">
      <c r="A981" s="54" t="inlineStr">
        <is>
          <t>STU0980</t>
        </is>
      </c>
      <c r="B981" s="55">
        <f>VLOOKUP(A981,Marks!$A$2:$B$1001,2,FALSE())</f>
        <v/>
      </c>
      <c r="C981" s="54">
        <f>VLOOKUP(A981,Marks!$A$2:$C$1001,3,FALSE())</f>
        <v/>
      </c>
      <c r="D981" s="54">
        <f>VLOOKUP(A981,Marks!$A$2:$D$1001,4,FALSE())</f>
        <v/>
      </c>
      <c r="E981" s="60" t="n">
        <v>44000</v>
      </c>
      <c r="F981" s="60" t="n">
        <v>44000</v>
      </c>
      <c r="G981" s="60">
        <f>E981-F981</f>
        <v/>
      </c>
      <c r="H981" s="59" t="n">
        <v>0.1</v>
      </c>
      <c r="I981" s="54">
        <f>H981&gt;=0.2</f>
        <v/>
      </c>
      <c r="J981" s="54" t="inlineStr">
        <is>
          <t>Cash</t>
        </is>
      </c>
      <c r="K981" s="57" t="n">
        <v>46178</v>
      </c>
      <c r="L981" s="58" t="n">
        <v>0.5729166666666666</v>
      </c>
      <c r="M981" s="57" t="n">
        <v>46310</v>
      </c>
      <c r="N981" s="54">
        <f>IF(AND(G981&gt;0,TODAY()&gt;M981),TODAY()-M981,0)</f>
        <v/>
      </c>
      <c r="O981" s="54">
        <f>IF(G981&lt;=0,"Paid",IF(N981&gt;0,"Overdue",IF(F981&gt;0,"Partial","Pending")))</f>
        <v/>
      </c>
      <c r="P981" s="54">
        <f>N981&gt;0</f>
        <v/>
      </c>
      <c r="Q981" s="60">
        <f>IF(P981,500,0)</f>
        <v/>
      </c>
      <c r="R981" s="60">
        <f>G981+Q981</f>
        <v/>
      </c>
      <c r="S981" s="61" t="n"/>
    </row>
    <row r="982" ht="15" customHeight="1" s="39">
      <c r="A982" s="54" t="inlineStr">
        <is>
          <t>STU0981</t>
        </is>
      </c>
      <c r="B982" s="55">
        <f>VLOOKUP(A982,Marks!$A$2:$B$1001,2,FALSE())</f>
        <v/>
      </c>
      <c r="C982" s="54">
        <f>VLOOKUP(A982,Marks!$A$2:$C$1001,3,FALSE())</f>
        <v/>
      </c>
      <c r="D982" s="54">
        <f>VLOOKUP(A982,Marks!$A$2:$D$1001,4,FALSE())</f>
        <v/>
      </c>
      <c r="E982" s="60" t="n">
        <v>19500</v>
      </c>
      <c r="F982" s="60" t="n">
        <v>19500</v>
      </c>
      <c r="G982" s="60">
        <f>E982-F982</f>
        <v/>
      </c>
      <c r="H982" s="59" t="n">
        <v>0</v>
      </c>
      <c r="I982" s="54">
        <f>H982&gt;=0.2</f>
        <v/>
      </c>
      <c r="J982" s="54" t="inlineStr">
        <is>
          <t>Cash</t>
        </is>
      </c>
      <c r="K982" s="57" t="n">
        <v>46257</v>
      </c>
      <c r="L982" s="58" t="n">
        <v>0.3333333333333333</v>
      </c>
      <c r="M982" s="57" t="n">
        <v>46310</v>
      </c>
      <c r="N982" s="54">
        <f>IF(AND(G982&gt;0,TODAY()&gt;M982),TODAY()-M982,0)</f>
        <v/>
      </c>
      <c r="O982" s="54">
        <f>IF(G982&lt;=0,"Paid",IF(N982&gt;0,"Overdue",IF(F982&gt;0,"Partial","Pending")))</f>
        <v/>
      </c>
      <c r="P982" s="54">
        <f>N982&gt;0</f>
        <v/>
      </c>
      <c r="Q982" s="60">
        <f>IF(P982,500,0)</f>
        <v/>
      </c>
      <c r="R982" s="60">
        <f>G982+Q982</f>
        <v/>
      </c>
      <c r="S982" s="61" t="n"/>
    </row>
    <row r="983" ht="15" customHeight="1" s="39">
      <c r="A983" s="54" t="inlineStr">
        <is>
          <t>STU0982</t>
        </is>
      </c>
      <c r="B983" s="55">
        <f>VLOOKUP(A983,Marks!$A$2:$B$1001,2,FALSE())</f>
        <v/>
      </c>
      <c r="C983" s="54">
        <f>VLOOKUP(A983,Marks!$A$2:$C$1001,3,FALSE())</f>
        <v/>
      </c>
      <c r="D983" s="54">
        <f>VLOOKUP(A983,Marks!$A$2:$D$1001,4,FALSE())</f>
        <v/>
      </c>
      <c r="E983" s="60" t="n">
        <v>32500</v>
      </c>
      <c r="F983" s="60" t="n">
        <v>16200</v>
      </c>
      <c r="G983" s="60">
        <f>E983-F983</f>
        <v/>
      </c>
      <c r="H983" s="59" t="n">
        <v>0.25</v>
      </c>
      <c r="I983" s="54">
        <f>H983&gt;=0.2</f>
        <v/>
      </c>
      <c r="J983" s="54" t="inlineStr">
        <is>
          <t>Debit Card</t>
        </is>
      </c>
      <c r="K983" s="57" t="n">
        <v>46238</v>
      </c>
      <c r="L983" s="58" t="n">
        <v>0.65625</v>
      </c>
      <c r="M983" s="57" t="n">
        <v>46402</v>
      </c>
      <c r="N983" s="54">
        <f>IF(AND(G983&gt;0,TODAY()&gt;M983),TODAY()-M983,0)</f>
        <v/>
      </c>
      <c r="O983" s="54">
        <f>IF(G983&lt;=0,"Paid",IF(N983&gt;0,"Overdue",IF(F983&gt;0,"Partial","Pending")))</f>
        <v/>
      </c>
      <c r="P983" s="54">
        <f>N983&gt;0</f>
        <v/>
      </c>
      <c r="Q983" s="60">
        <f>IF(P983,500,0)</f>
        <v/>
      </c>
      <c r="R983" s="60">
        <f>G983+Q983</f>
        <v/>
      </c>
      <c r="S983" s="61" t="n">
        <v>46238.375</v>
      </c>
    </row>
    <row r="984" ht="15" customHeight="1" s="39">
      <c r="A984" s="54" t="inlineStr">
        <is>
          <t>STU0983</t>
        </is>
      </c>
      <c r="B984" s="55">
        <f>VLOOKUP(A984,Marks!$A$2:$B$1001,2,FALSE())</f>
        <v/>
      </c>
      <c r="C984" s="54">
        <f>VLOOKUP(A984,Marks!$A$2:$C$1001,3,FALSE())</f>
        <v/>
      </c>
      <c r="D984" s="54">
        <f>VLOOKUP(A984,Marks!$A$2:$D$1001,4,FALSE())</f>
        <v/>
      </c>
      <c r="E984" s="60" t="n">
        <v>41500</v>
      </c>
      <c r="F984" s="60" t="n">
        <v>20800</v>
      </c>
      <c r="G984" s="60">
        <f>E984-F984</f>
        <v/>
      </c>
      <c r="H984" s="59" t="n">
        <v>0.1</v>
      </c>
      <c r="I984" s="54">
        <f>H984&gt;=0.2</f>
        <v/>
      </c>
      <c r="J984" s="54" t="inlineStr">
        <is>
          <t>Debit Card</t>
        </is>
      </c>
      <c r="K984" s="57" t="n">
        <v>46149</v>
      </c>
      <c r="L984" s="58" t="n">
        <v>0.4166666666666667</v>
      </c>
      <c r="M984" s="57" t="n">
        <v>46310</v>
      </c>
      <c r="N984" s="54">
        <f>IF(AND(G984&gt;0,TODAY()&gt;M984),TODAY()-M984,0)</f>
        <v/>
      </c>
      <c r="O984" s="54">
        <f>IF(G984&lt;=0,"Paid",IF(N984&gt;0,"Overdue",IF(F984&gt;0,"Partial","Pending")))</f>
        <v/>
      </c>
      <c r="P984" s="54">
        <f>N984&gt;0</f>
        <v/>
      </c>
      <c r="Q984" s="60">
        <f>IF(P984,500,0)</f>
        <v/>
      </c>
      <c r="R984" s="60">
        <f>G984+Q984</f>
        <v/>
      </c>
      <c r="S984" s="61" t="n">
        <v>46266.75</v>
      </c>
    </row>
    <row r="985" ht="15" customHeight="1" s="39">
      <c r="A985" s="54" t="inlineStr">
        <is>
          <t>STU0984</t>
        </is>
      </c>
      <c r="B985" s="55">
        <f>VLOOKUP(A985,Marks!$A$2:$B$1001,2,FALSE())</f>
        <v/>
      </c>
      <c r="C985" s="54">
        <f>VLOOKUP(A985,Marks!$A$2:$C$1001,3,FALSE())</f>
        <v/>
      </c>
      <c r="D985" s="54">
        <f>VLOOKUP(A985,Marks!$A$2:$D$1001,4,FALSE())</f>
        <v/>
      </c>
      <c r="E985" s="60" t="n">
        <v>14000</v>
      </c>
      <c r="F985" s="60" t="n">
        <v>14000</v>
      </c>
      <c r="G985" s="60">
        <f>E985-F985</f>
        <v/>
      </c>
      <c r="H985" s="59" t="n">
        <v>0.05</v>
      </c>
      <c r="I985" s="54">
        <f>H985&gt;=0.2</f>
        <v/>
      </c>
      <c r="J985" s="54" t="inlineStr">
        <is>
          <t>Cheque</t>
        </is>
      </c>
      <c r="K985" s="57" t="n">
        <v>46133</v>
      </c>
      <c r="L985" s="58" t="n">
        <v>0.375</v>
      </c>
      <c r="M985" s="57" t="n">
        <v>46127</v>
      </c>
      <c r="N985" s="54">
        <f>IF(AND(G985&gt;0,TODAY()&gt;M985),TODAY()-M985,0)</f>
        <v/>
      </c>
      <c r="O985" s="54">
        <f>IF(G985&lt;=0,"Paid",IF(N985&gt;0,"Overdue",IF(F985&gt;0,"Partial","Pending")))</f>
        <v/>
      </c>
      <c r="P985" s="54">
        <f>N985&gt;0</f>
        <v/>
      </c>
      <c r="Q985" s="60">
        <f>IF(P985,500,0)</f>
        <v/>
      </c>
      <c r="R985" s="60">
        <f>G985+Q985</f>
        <v/>
      </c>
      <c r="S985" s="61" t="n"/>
    </row>
    <row r="986" ht="15" customHeight="1" s="39">
      <c r="A986" s="54" t="inlineStr">
        <is>
          <t>STU0985</t>
        </is>
      </c>
      <c r="B986" s="55">
        <f>VLOOKUP(A986,Marks!$A$2:$B$1001,2,FALSE())</f>
        <v/>
      </c>
      <c r="C986" s="54">
        <f>VLOOKUP(A986,Marks!$A$2:$C$1001,3,FALSE())</f>
        <v/>
      </c>
      <c r="D986" s="54">
        <f>VLOOKUP(A986,Marks!$A$2:$D$1001,4,FALSE())</f>
        <v/>
      </c>
      <c r="E986" s="60" t="n">
        <v>26500</v>
      </c>
      <c r="F986" s="60" t="n">
        <v>26500</v>
      </c>
      <c r="G986" s="60">
        <f>E986-F986</f>
        <v/>
      </c>
      <c r="H986" s="59" t="n">
        <v>0.25</v>
      </c>
      <c r="I986" s="54">
        <f>H986&gt;=0.2</f>
        <v/>
      </c>
      <c r="J986" s="54" t="inlineStr">
        <is>
          <t>Debit Card</t>
        </is>
      </c>
      <c r="K986" s="57" t="n">
        <v>46174</v>
      </c>
      <c r="L986" s="58" t="n">
        <v>0.5625</v>
      </c>
      <c r="M986" s="57" t="n">
        <v>46127</v>
      </c>
      <c r="N986" s="54">
        <f>IF(AND(G986&gt;0,TODAY()&gt;M986),TODAY()-M986,0)</f>
        <v/>
      </c>
      <c r="O986" s="54">
        <f>IF(G986&lt;=0,"Paid",IF(N986&gt;0,"Overdue",IF(F986&gt;0,"Partial","Pending")))</f>
        <v/>
      </c>
      <c r="P986" s="54">
        <f>N986&gt;0</f>
        <v/>
      </c>
      <c r="Q986" s="60">
        <f>IF(P986,500,0)</f>
        <v/>
      </c>
      <c r="R986" s="60">
        <f>G986+Q986</f>
        <v/>
      </c>
      <c r="S986" s="61" t="n"/>
    </row>
    <row r="987" ht="15" customHeight="1" s="39">
      <c r="A987" s="54" t="inlineStr">
        <is>
          <t>STU0986</t>
        </is>
      </c>
      <c r="B987" s="55">
        <f>VLOOKUP(A987,Marks!$A$2:$B$1001,2,FALSE())</f>
        <v/>
      </c>
      <c r="C987" s="54">
        <f>VLOOKUP(A987,Marks!$A$2:$C$1001,3,FALSE())</f>
        <v/>
      </c>
      <c r="D987" s="54">
        <f>VLOOKUP(A987,Marks!$A$2:$D$1001,4,FALSE())</f>
        <v/>
      </c>
      <c r="E987" s="60" t="n">
        <v>16500</v>
      </c>
      <c r="F987" s="60" t="n">
        <v>16500</v>
      </c>
      <c r="G987" s="60">
        <f>E987-F987</f>
        <v/>
      </c>
      <c r="H987" s="59" t="n">
        <v>0.05</v>
      </c>
      <c r="I987" s="54">
        <f>H987&gt;=0.2</f>
        <v/>
      </c>
      <c r="J987" s="54" t="inlineStr">
        <is>
          <t>UPI</t>
        </is>
      </c>
      <c r="K987" s="57" t="n">
        <v>46148</v>
      </c>
      <c r="L987" s="58" t="n">
        <v>0.6041666666666666</v>
      </c>
      <c r="M987" s="57" t="n">
        <v>46310</v>
      </c>
      <c r="N987" s="54">
        <f>IF(AND(G987&gt;0,TODAY()&gt;M987),TODAY()-M987,0)</f>
        <v/>
      </c>
      <c r="O987" s="54">
        <f>IF(G987&lt;=0,"Paid",IF(N987&gt;0,"Overdue",IF(F987&gt;0,"Partial","Pending")))</f>
        <v/>
      </c>
      <c r="P987" s="54">
        <f>N987&gt;0</f>
        <v/>
      </c>
      <c r="Q987" s="60">
        <f>IF(P987,500,0)</f>
        <v/>
      </c>
      <c r="R987" s="60">
        <f>G987+Q987</f>
        <v/>
      </c>
      <c r="S987" s="61" t="n"/>
    </row>
    <row r="988" ht="15" customHeight="1" s="39">
      <c r="A988" s="54" t="inlineStr">
        <is>
          <t>STU0987</t>
        </is>
      </c>
      <c r="B988" s="55">
        <f>VLOOKUP(A988,Marks!$A$2:$B$1001,2,FALSE())</f>
        <v/>
      </c>
      <c r="C988" s="54">
        <f>VLOOKUP(A988,Marks!$A$2:$C$1001,3,FALSE())</f>
        <v/>
      </c>
      <c r="D988" s="54">
        <f>VLOOKUP(A988,Marks!$A$2:$D$1001,4,FALSE())</f>
        <v/>
      </c>
      <c r="E988" s="60" t="n">
        <v>38000</v>
      </c>
      <c r="F988" s="60" t="n">
        <v>38000</v>
      </c>
      <c r="G988" s="60">
        <f>E988-F988</f>
        <v/>
      </c>
      <c r="H988" s="59" t="n">
        <v>0.1</v>
      </c>
      <c r="I988" s="54">
        <f>H988&gt;=0.2</f>
        <v/>
      </c>
      <c r="J988" s="54" t="inlineStr">
        <is>
          <t>Online Transfer</t>
        </is>
      </c>
      <c r="K988" s="57" t="n">
        <v>46156</v>
      </c>
      <c r="L988" s="58" t="n">
        <v>0.5208333333333334</v>
      </c>
      <c r="M988" s="57" t="n">
        <v>46402</v>
      </c>
      <c r="N988" s="54">
        <f>IF(AND(G988&gt;0,TODAY()&gt;M988),TODAY()-M988,0)</f>
        <v/>
      </c>
      <c r="O988" s="54">
        <f>IF(G988&lt;=0,"Paid",IF(N988&gt;0,"Overdue",IF(F988&gt;0,"Partial","Pending")))</f>
        <v/>
      </c>
      <c r="P988" s="54">
        <f>N988&gt;0</f>
        <v/>
      </c>
      <c r="Q988" s="60">
        <f>IF(P988,500,0)</f>
        <v/>
      </c>
      <c r="R988" s="60">
        <f>G988+Q988</f>
        <v/>
      </c>
      <c r="S988" s="61" t="n"/>
    </row>
    <row r="989" ht="15" customHeight="1" s="39">
      <c r="A989" s="54" t="inlineStr">
        <is>
          <t>STU0988</t>
        </is>
      </c>
      <c r="B989" s="55">
        <f>VLOOKUP(A989,Marks!$A$2:$B$1001,2,FALSE())</f>
        <v/>
      </c>
      <c r="C989" s="54">
        <f>VLOOKUP(A989,Marks!$A$2:$C$1001,3,FALSE())</f>
        <v/>
      </c>
      <c r="D989" s="54">
        <f>VLOOKUP(A989,Marks!$A$2:$D$1001,4,FALSE())</f>
        <v/>
      </c>
      <c r="E989" s="60" t="n">
        <v>22500</v>
      </c>
      <c r="F989" s="60" t="n">
        <v>22500</v>
      </c>
      <c r="G989" s="60">
        <f>E989-F989</f>
        <v/>
      </c>
      <c r="H989" s="59" t="n">
        <v>0.1</v>
      </c>
      <c r="I989" s="54">
        <f>H989&gt;=0.2</f>
        <v/>
      </c>
      <c r="J989" s="54" t="inlineStr">
        <is>
          <t>Cash</t>
        </is>
      </c>
      <c r="K989" s="57" t="n">
        <v>46153</v>
      </c>
      <c r="L989" s="58" t="n">
        <v>0.34375</v>
      </c>
      <c r="M989" s="57" t="n">
        <v>46310</v>
      </c>
      <c r="N989" s="54">
        <f>IF(AND(G989&gt;0,TODAY()&gt;M989),TODAY()-M989,0)</f>
        <v/>
      </c>
      <c r="O989" s="54">
        <f>IF(G989&lt;=0,"Paid",IF(N989&gt;0,"Overdue",IF(F989&gt;0,"Partial","Pending")))</f>
        <v/>
      </c>
      <c r="P989" s="54">
        <f>N989&gt;0</f>
        <v/>
      </c>
      <c r="Q989" s="60">
        <f>IF(P989,500,0)</f>
        <v/>
      </c>
      <c r="R989" s="60">
        <f>G989+Q989</f>
        <v/>
      </c>
      <c r="S989" s="61" t="n"/>
    </row>
    <row r="990" ht="15" customHeight="1" s="39">
      <c r="A990" s="54" t="inlineStr">
        <is>
          <t>STU0989</t>
        </is>
      </c>
      <c r="B990" s="55">
        <f>VLOOKUP(A990,Marks!$A$2:$B$1001,2,FALSE())</f>
        <v/>
      </c>
      <c r="C990" s="54">
        <f>VLOOKUP(A990,Marks!$A$2:$C$1001,3,FALSE())</f>
        <v/>
      </c>
      <c r="D990" s="54">
        <f>VLOOKUP(A990,Marks!$A$2:$D$1001,4,FALSE())</f>
        <v/>
      </c>
      <c r="E990" s="60" t="n">
        <v>19500</v>
      </c>
      <c r="F990" s="60" t="n">
        <v>4900</v>
      </c>
      <c r="G990" s="60">
        <f>E990-F990</f>
        <v/>
      </c>
      <c r="H990" s="59" t="n">
        <v>0.25</v>
      </c>
      <c r="I990" s="54">
        <f>H990&gt;=0.2</f>
        <v/>
      </c>
      <c r="J990" s="54" t="inlineStr">
        <is>
          <t>UPI</t>
        </is>
      </c>
      <c r="K990" s="57" t="n">
        <v>46238</v>
      </c>
      <c r="L990" s="58" t="n">
        <v>0.6041666666666666</v>
      </c>
      <c r="M990" s="57" t="n">
        <v>46218</v>
      </c>
      <c r="N990" s="54">
        <f>IF(AND(G990&gt;0,TODAY()&gt;M990),TODAY()-M990,0)</f>
        <v/>
      </c>
      <c r="O990" s="54">
        <f>IF(G990&lt;=0,"Paid",IF(N990&gt;0,"Overdue",IF(F990&gt;0,"Partial","Pending")))</f>
        <v/>
      </c>
      <c r="P990" s="54">
        <f>N990&gt;0</f>
        <v/>
      </c>
      <c r="Q990" s="60">
        <f>IF(P990,500,0)</f>
        <v/>
      </c>
      <c r="R990" s="60">
        <f>G990+Q990</f>
        <v/>
      </c>
      <c r="S990" s="61" t="n">
        <v>46267.40625</v>
      </c>
    </row>
    <row r="991" ht="15" customHeight="1" s="39">
      <c r="A991" s="54" t="inlineStr">
        <is>
          <t>STU0990</t>
        </is>
      </c>
      <c r="B991" s="55">
        <f>VLOOKUP(A991,Marks!$A$2:$B$1001,2,FALSE())</f>
        <v/>
      </c>
      <c r="C991" s="54">
        <f>VLOOKUP(A991,Marks!$A$2:$C$1001,3,FALSE())</f>
        <v/>
      </c>
      <c r="D991" s="54">
        <f>VLOOKUP(A991,Marks!$A$2:$D$1001,4,FALSE())</f>
        <v/>
      </c>
      <c r="E991" s="60" t="n">
        <v>18000</v>
      </c>
      <c r="F991" s="60" t="n">
        <v>0</v>
      </c>
      <c r="G991" s="60">
        <f>E991-F991</f>
        <v/>
      </c>
      <c r="H991" s="59" t="n">
        <v>0</v>
      </c>
      <c r="I991" s="54">
        <f>H991&gt;=0.2</f>
        <v/>
      </c>
      <c r="J991" s="54" t="inlineStr">
        <is>
          <t>Cheque</t>
        </is>
      </c>
      <c r="K991" s="57" t="n"/>
      <c r="L991" s="58" t="n"/>
      <c r="M991" s="57" t="n">
        <v>46310</v>
      </c>
      <c r="N991" s="54">
        <f>IF(AND(G991&gt;0,TODAY()&gt;M991),TODAY()-M991,0)</f>
        <v/>
      </c>
      <c r="O991" s="54">
        <f>IF(G991&lt;=0,"Paid",IF(N991&gt;0,"Overdue",IF(F991&gt;0,"Partial","Pending")))</f>
        <v/>
      </c>
      <c r="P991" s="54">
        <f>N991&gt;0</f>
        <v/>
      </c>
      <c r="Q991" s="60">
        <f>IF(P991,500,0)</f>
        <v/>
      </c>
      <c r="R991" s="60">
        <f>G991+Q991</f>
        <v/>
      </c>
      <c r="S991" s="61" t="n">
        <v>46243.72916666666</v>
      </c>
    </row>
    <row r="992" ht="15" customHeight="1" s="39">
      <c r="A992" s="54" t="inlineStr">
        <is>
          <t>STU0991</t>
        </is>
      </c>
      <c r="B992" s="55">
        <f>VLOOKUP(A992,Marks!$A$2:$B$1001,2,FALSE())</f>
        <v/>
      </c>
      <c r="C992" s="54">
        <f>VLOOKUP(A992,Marks!$A$2:$C$1001,3,FALSE())</f>
        <v/>
      </c>
      <c r="D992" s="54">
        <f>VLOOKUP(A992,Marks!$A$2:$D$1001,4,FALSE())</f>
        <v/>
      </c>
      <c r="E992" s="60" t="n">
        <v>23000</v>
      </c>
      <c r="F992" s="60" t="n">
        <v>11500</v>
      </c>
      <c r="G992" s="60">
        <f>E992-F992</f>
        <v/>
      </c>
      <c r="H992" s="59" t="n">
        <v>0</v>
      </c>
      <c r="I992" s="54">
        <f>H992&gt;=0.2</f>
        <v/>
      </c>
      <c r="J992" s="54" t="inlineStr">
        <is>
          <t>Cash</t>
        </is>
      </c>
      <c r="K992" s="57" t="n">
        <v>46220</v>
      </c>
      <c r="L992" s="58" t="n">
        <v>0.4270833333333333</v>
      </c>
      <c r="M992" s="57" t="n">
        <v>46127</v>
      </c>
      <c r="N992" s="54">
        <f>IF(AND(G992&gt;0,TODAY()&gt;M992),TODAY()-M992,0)</f>
        <v/>
      </c>
      <c r="O992" s="54">
        <f>IF(G992&lt;=0,"Paid",IF(N992&gt;0,"Overdue",IF(F992&gt;0,"Partial","Pending")))</f>
        <v/>
      </c>
      <c r="P992" s="54">
        <f>N992&gt;0</f>
        <v/>
      </c>
      <c r="Q992" s="60">
        <f>IF(P992,500,0)</f>
        <v/>
      </c>
      <c r="R992" s="60">
        <f>G992+Q992</f>
        <v/>
      </c>
      <c r="S992" s="61" t="n">
        <v>46245.65625</v>
      </c>
    </row>
    <row r="993" ht="15" customHeight="1" s="39">
      <c r="A993" s="54" t="inlineStr">
        <is>
          <t>STU0992</t>
        </is>
      </c>
      <c r="B993" s="55">
        <f>VLOOKUP(A993,Marks!$A$2:$B$1001,2,FALSE())</f>
        <v/>
      </c>
      <c r="C993" s="54">
        <f>VLOOKUP(A993,Marks!$A$2:$C$1001,3,FALSE())</f>
        <v/>
      </c>
      <c r="D993" s="54">
        <f>VLOOKUP(A993,Marks!$A$2:$D$1001,4,FALSE())</f>
        <v/>
      </c>
      <c r="E993" s="60" t="n">
        <v>20500</v>
      </c>
      <c r="F993" s="60" t="n">
        <v>20500</v>
      </c>
      <c r="G993" s="60">
        <f>E993-F993</f>
        <v/>
      </c>
      <c r="H993" s="59" t="n">
        <v>0.25</v>
      </c>
      <c r="I993" s="54">
        <f>H993&gt;=0.2</f>
        <v/>
      </c>
      <c r="J993" s="54" t="inlineStr">
        <is>
          <t>Credit Card</t>
        </is>
      </c>
      <c r="K993" s="57" t="n">
        <v>46236</v>
      </c>
      <c r="L993" s="58" t="n">
        <v>0.375</v>
      </c>
      <c r="M993" s="57" t="n">
        <v>46310</v>
      </c>
      <c r="N993" s="54">
        <f>IF(AND(G993&gt;0,TODAY()&gt;M993),TODAY()-M993,0)</f>
        <v/>
      </c>
      <c r="O993" s="54">
        <f>IF(G993&lt;=0,"Paid",IF(N993&gt;0,"Overdue",IF(F993&gt;0,"Partial","Pending")))</f>
        <v/>
      </c>
      <c r="P993" s="54">
        <f>N993&gt;0</f>
        <v/>
      </c>
      <c r="Q993" s="60">
        <f>IF(P993,500,0)</f>
        <v/>
      </c>
      <c r="R993" s="60">
        <f>G993+Q993</f>
        <v/>
      </c>
      <c r="S993" s="61" t="n"/>
    </row>
    <row r="994" ht="15" customHeight="1" s="39">
      <c r="A994" s="54" t="inlineStr">
        <is>
          <t>STU0993</t>
        </is>
      </c>
      <c r="B994" s="55">
        <f>VLOOKUP(A994,Marks!$A$2:$B$1001,2,FALSE())</f>
        <v/>
      </c>
      <c r="C994" s="54">
        <f>VLOOKUP(A994,Marks!$A$2:$C$1001,3,FALSE())</f>
        <v/>
      </c>
      <c r="D994" s="54">
        <f>VLOOKUP(A994,Marks!$A$2:$D$1001,4,FALSE())</f>
        <v/>
      </c>
      <c r="E994" s="60" t="n">
        <v>28500</v>
      </c>
      <c r="F994" s="60" t="n">
        <v>28500</v>
      </c>
      <c r="G994" s="60">
        <f>E994-F994</f>
        <v/>
      </c>
      <c r="H994" s="59" t="n">
        <v>0.05</v>
      </c>
      <c r="I994" s="54">
        <f>H994&gt;=0.2</f>
        <v/>
      </c>
      <c r="J994" s="54" t="inlineStr">
        <is>
          <t>Cheque</t>
        </is>
      </c>
      <c r="K994" s="57" t="n">
        <v>46186</v>
      </c>
      <c r="L994" s="58" t="n">
        <v>0.6041666666666666</v>
      </c>
      <c r="M994" s="57" t="n">
        <v>46218</v>
      </c>
      <c r="N994" s="54">
        <f>IF(AND(G994&gt;0,TODAY()&gt;M994),TODAY()-M994,0)</f>
        <v/>
      </c>
      <c r="O994" s="54">
        <f>IF(G994&lt;=0,"Paid",IF(N994&gt;0,"Overdue",IF(F994&gt;0,"Partial","Pending")))</f>
        <v/>
      </c>
      <c r="P994" s="54">
        <f>N994&gt;0</f>
        <v/>
      </c>
      <c r="Q994" s="60">
        <f>IF(P994,500,0)</f>
        <v/>
      </c>
      <c r="R994" s="60">
        <f>G994+Q994</f>
        <v/>
      </c>
      <c r="S994" s="61" t="n"/>
    </row>
    <row r="995" ht="15" customHeight="1" s="39">
      <c r="A995" s="54" t="inlineStr">
        <is>
          <t>STU0994</t>
        </is>
      </c>
      <c r="B995" s="55">
        <f>VLOOKUP(A995,Marks!$A$2:$B$1001,2,FALSE())</f>
        <v/>
      </c>
      <c r="C995" s="54">
        <f>VLOOKUP(A995,Marks!$A$2:$C$1001,3,FALSE())</f>
        <v/>
      </c>
      <c r="D995" s="54">
        <f>VLOOKUP(A995,Marks!$A$2:$D$1001,4,FALSE())</f>
        <v/>
      </c>
      <c r="E995" s="60" t="n">
        <v>17500</v>
      </c>
      <c r="F995" s="60" t="n">
        <v>4400</v>
      </c>
      <c r="G995" s="60">
        <f>E995-F995</f>
        <v/>
      </c>
      <c r="H995" s="59" t="n">
        <v>0</v>
      </c>
      <c r="I995" s="54">
        <f>H995&gt;=0.2</f>
        <v/>
      </c>
      <c r="J995" s="54" t="inlineStr">
        <is>
          <t>Credit Card</t>
        </is>
      </c>
      <c r="K995" s="57" t="n">
        <v>46182</v>
      </c>
      <c r="L995" s="58" t="n">
        <v>0.6875</v>
      </c>
      <c r="M995" s="57" t="n">
        <v>46402</v>
      </c>
      <c r="N995" s="54">
        <f>IF(AND(G995&gt;0,TODAY()&gt;M995),TODAY()-M995,0)</f>
        <v/>
      </c>
      <c r="O995" s="54">
        <f>IF(G995&lt;=0,"Paid",IF(N995&gt;0,"Overdue",IF(F995&gt;0,"Partial","Pending")))</f>
        <v/>
      </c>
      <c r="P995" s="54">
        <f>N995&gt;0</f>
        <v/>
      </c>
      <c r="Q995" s="60">
        <f>IF(P995,500,0)</f>
        <v/>
      </c>
      <c r="R995" s="60">
        <f>G995+Q995</f>
        <v/>
      </c>
      <c r="S995" s="61" t="n">
        <v>46266.52083333334</v>
      </c>
    </row>
    <row r="996" ht="15" customHeight="1" s="39">
      <c r="A996" s="54" t="inlineStr">
        <is>
          <t>STU0995</t>
        </is>
      </c>
      <c r="B996" s="55">
        <f>VLOOKUP(A996,Marks!$A$2:$B$1001,2,FALSE())</f>
        <v/>
      </c>
      <c r="C996" s="54">
        <f>VLOOKUP(A996,Marks!$A$2:$C$1001,3,FALSE())</f>
        <v/>
      </c>
      <c r="D996" s="54">
        <f>VLOOKUP(A996,Marks!$A$2:$D$1001,4,FALSE())</f>
        <v/>
      </c>
      <c r="E996" s="60" t="n">
        <v>39000</v>
      </c>
      <c r="F996" s="60" t="n">
        <v>0</v>
      </c>
      <c r="G996" s="60">
        <f>E996-F996</f>
        <v/>
      </c>
      <c r="H996" s="59" t="n">
        <v>0</v>
      </c>
      <c r="I996" s="54">
        <f>H996&gt;=0.2</f>
        <v/>
      </c>
      <c r="J996" s="54" t="inlineStr">
        <is>
          <t>Cheque</t>
        </is>
      </c>
      <c r="K996" s="57" t="n"/>
      <c r="L996" s="58" t="n"/>
      <c r="M996" s="57" t="n">
        <v>46402</v>
      </c>
      <c r="N996" s="54">
        <f>IF(AND(G996&gt;0,TODAY()&gt;M996),TODAY()-M996,0)</f>
        <v/>
      </c>
      <c r="O996" s="54">
        <f>IF(G996&lt;=0,"Paid",IF(N996&gt;0,"Overdue",IF(F996&gt;0,"Partial","Pending")))</f>
        <v/>
      </c>
      <c r="P996" s="54">
        <f>N996&gt;0</f>
        <v/>
      </c>
      <c r="Q996" s="60">
        <f>IF(P996,500,0)</f>
        <v/>
      </c>
      <c r="R996" s="60">
        <f>G996+Q996</f>
        <v/>
      </c>
      <c r="S996" s="61" t="n">
        <v>46260.6875</v>
      </c>
    </row>
    <row r="997" ht="15" customHeight="1" s="39">
      <c r="A997" s="54" t="inlineStr">
        <is>
          <t>STU0996</t>
        </is>
      </c>
      <c r="B997" s="55">
        <f>VLOOKUP(A997,Marks!$A$2:$B$1001,2,FALSE())</f>
        <v/>
      </c>
      <c r="C997" s="54">
        <f>VLOOKUP(A997,Marks!$A$2:$C$1001,3,FALSE())</f>
        <v/>
      </c>
      <c r="D997" s="54">
        <f>VLOOKUP(A997,Marks!$A$2:$D$1001,4,FALSE())</f>
        <v/>
      </c>
      <c r="E997" s="60" t="n">
        <v>39000</v>
      </c>
      <c r="F997" s="60" t="n">
        <v>39000</v>
      </c>
      <c r="G997" s="60">
        <f>E997-F997</f>
        <v/>
      </c>
      <c r="H997" s="59" t="n">
        <v>0.1</v>
      </c>
      <c r="I997" s="54">
        <f>H997&gt;=0.2</f>
        <v/>
      </c>
      <c r="J997" s="54" t="inlineStr">
        <is>
          <t>UPI</t>
        </is>
      </c>
      <c r="K997" s="57" t="n">
        <v>46230</v>
      </c>
      <c r="L997" s="58" t="n">
        <v>0.7083333333333334</v>
      </c>
      <c r="M997" s="57" t="n">
        <v>46402</v>
      </c>
      <c r="N997" s="54">
        <f>IF(AND(G997&gt;0,TODAY()&gt;M997),TODAY()-M997,0)</f>
        <v/>
      </c>
      <c r="O997" s="54">
        <f>IF(G997&lt;=0,"Paid",IF(N997&gt;0,"Overdue",IF(F997&gt;0,"Partial","Pending")))</f>
        <v/>
      </c>
      <c r="P997" s="54">
        <f>N997&gt;0</f>
        <v/>
      </c>
      <c r="Q997" s="60">
        <f>IF(P997,500,0)</f>
        <v/>
      </c>
      <c r="R997" s="60">
        <f>G997+Q997</f>
        <v/>
      </c>
      <c r="S997" s="61" t="n"/>
    </row>
    <row r="998" ht="15" customHeight="1" s="39">
      <c r="A998" s="54" t="inlineStr">
        <is>
          <t>STU0997</t>
        </is>
      </c>
      <c r="B998" s="55">
        <f>VLOOKUP(A998,Marks!$A$2:$B$1001,2,FALSE())</f>
        <v/>
      </c>
      <c r="C998" s="54">
        <f>VLOOKUP(A998,Marks!$A$2:$C$1001,3,FALSE())</f>
        <v/>
      </c>
      <c r="D998" s="54">
        <f>VLOOKUP(A998,Marks!$A$2:$D$1001,4,FALSE())</f>
        <v/>
      </c>
      <c r="E998" s="60" t="n">
        <v>14000</v>
      </c>
      <c r="F998" s="60" t="n">
        <v>10500</v>
      </c>
      <c r="G998" s="60">
        <f>E998-F998</f>
        <v/>
      </c>
      <c r="H998" s="59" t="n">
        <v>0.2</v>
      </c>
      <c r="I998" s="54">
        <f>H998&gt;=0.2</f>
        <v/>
      </c>
      <c r="J998" s="54" t="inlineStr">
        <is>
          <t>Credit Card</t>
        </is>
      </c>
      <c r="K998" s="57" t="n">
        <v>46166</v>
      </c>
      <c r="L998" s="58" t="n">
        <v>0.4375</v>
      </c>
      <c r="M998" s="57" t="n">
        <v>46218</v>
      </c>
      <c r="N998" s="54">
        <f>IF(AND(G998&gt;0,TODAY()&gt;M998),TODAY()-M998,0)</f>
        <v/>
      </c>
      <c r="O998" s="54">
        <f>IF(G998&lt;=0,"Paid",IF(N998&gt;0,"Overdue",IF(F998&gt;0,"Partial","Pending")))</f>
        <v/>
      </c>
      <c r="P998" s="54">
        <f>N998&gt;0</f>
        <v/>
      </c>
      <c r="Q998" s="60">
        <f>IF(P998,500,0)</f>
        <v/>
      </c>
      <c r="R998" s="60">
        <f>G998+Q998</f>
        <v/>
      </c>
      <c r="S998" s="61" t="n">
        <v>46244.63541666666</v>
      </c>
    </row>
    <row r="999" ht="15" customHeight="1" s="39">
      <c r="A999" s="54" t="inlineStr">
        <is>
          <t>STU0998</t>
        </is>
      </c>
      <c r="B999" s="55">
        <f>VLOOKUP(A999,Marks!$A$2:$B$1001,2,FALSE())</f>
        <v/>
      </c>
      <c r="C999" s="54">
        <f>VLOOKUP(A999,Marks!$A$2:$C$1001,3,FALSE())</f>
        <v/>
      </c>
      <c r="D999" s="54">
        <f>VLOOKUP(A999,Marks!$A$2:$D$1001,4,FALSE())</f>
        <v/>
      </c>
      <c r="E999" s="60" t="n">
        <v>43000</v>
      </c>
      <c r="F999" s="60" t="n">
        <v>43000</v>
      </c>
      <c r="G999" s="60">
        <f>E999-F999</f>
        <v/>
      </c>
      <c r="H999" s="59" t="n">
        <v>0.2</v>
      </c>
      <c r="I999" s="54">
        <f>H999&gt;=0.2</f>
        <v/>
      </c>
      <c r="J999" s="54" t="inlineStr">
        <is>
          <t>Cheque</t>
        </is>
      </c>
      <c r="K999" s="57" t="n">
        <v>46246</v>
      </c>
      <c r="L999" s="58" t="n">
        <v>0.6979166666666666</v>
      </c>
      <c r="M999" s="57" t="n">
        <v>46402</v>
      </c>
      <c r="N999" s="54">
        <f>IF(AND(G999&gt;0,TODAY()&gt;M999),TODAY()-M999,0)</f>
        <v/>
      </c>
      <c r="O999" s="54">
        <f>IF(G999&lt;=0,"Paid",IF(N999&gt;0,"Overdue",IF(F999&gt;0,"Partial","Pending")))</f>
        <v/>
      </c>
      <c r="P999" s="54">
        <f>N999&gt;0</f>
        <v/>
      </c>
      <c r="Q999" s="60">
        <f>IF(P999,500,0)</f>
        <v/>
      </c>
      <c r="R999" s="60">
        <f>G999+Q999</f>
        <v/>
      </c>
      <c r="S999" s="61" t="n"/>
    </row>
    <row r="1000" ht="15" customHeight="1" s="39">
      <c r="A1000" s="54" t="inlineStr">
        <is>
          <t>STU0999</t>
        </is>
      </c>
      <c r="B1000" s="55">
        <f>VLOOKUP(A1000,Marks!$A$2:$B$1001,2,FALSE())</f>
        <v/>
      </c>
      <c r="C1000" s="54">
        <f>VLOOKUP(A1000,Marks!$A$2:$C$1001,3,FALSE())</f>
        <v/>
      </c>
      <c r="D1000" s="54">
        <f>VLOOKUP(A1000,Marks!$A$2:$D$1001,4,FALSE())</f>
        <v/>
      </c>
      <c r="E1000" s="60" t="n">
        <v>32500</v>
      </c>
      <c r="F1000" s="60" t="n">
        <v>0</v>
      </c>
      <c r="G1000" s="60">
        <f>E1000-F1000</f>
        <v/>
      </c>
      <c r="H1000" s="59" t="n">
        <v>0</v>
      </c>
      <c r="I1000" s="54">
        <f>H1000&gt;=0.2</f>
        <v/>
      </c>
      <c r="J1000" s="54" t="inlineStr">
        <is>
          <t>Debit Card</t>
        </is>
      </c>
      <c r="K1000" s="57" t="n"/>
      <c r="L1000" s="58" t="n"/>
      <c r="M1000" s="57" t="n">
        <v>46218</v>
      </c>
      <c r="N1000" s="54">
        <f>IF(AND(G1000&gt;0,TODAY()&gt;M1000),TODAY()-M1000,0)</f>
        <v/>
      </c>
      <c r="O1000" s="54">
        <f>IF(G1000&lt;=0,"Paid",IF(N1000&gt;0,"Overdue",IF(F1000&gt;0,"Partial","Pending")))</f>
        <v/>
      </c>
      <c r="P1000" s="54">
        <f>N1000&gt;0</f>
        <v/>
      </c>
      <c r="Q1000" s="60">
        <f>IF(P1000,500,0)</f>
        <v/>
      </c>
      <c r="R1000" s="60">
        <f>G1000+Q1000</f>
        <v/>
      </c>
      <c r="S1000" s="61" t="n">
        <v>46263.75</v>
      </c>
    </row>
    <row r="1001" ht="15" customHeight="1" s="39">
      <c r="A1001" s="54" t="inlineStr">
        <is>
          <t>STU1000</t>
        </is>
      </c>
      <c r="B1001" s="55">
        <f>VLOOKUP(A1001,Marks!$A$2:$B$1001,2,FALSE())</f>
        <v/>
      </c>
      <c r="C1001" s="54">
        <f>VLOOKUP(A1001,Marks!$A$2:$C$1001,3,FALSE())</f>
        <v/>
      </c>
      <c r="D1001" s="54">
        <f>VLOOKUP(A1001,Marks!$A$2:$D$1001,4,FALSE())</f>
        <v/>
      </c>
      <c r="E1001" s="60" t="n">
        <v>22000</v>
      </c>
      <c r="F1001" s="60" t="n">
        <v>22000</v>
      </c>
      <c r="G1001" s="60">
        <f>E1001-F1001</f>
        <v/>
      </c>
      <c r="H1001" s="59" t="n">
        <v>0</v>
      </c>
      <c r="I1001" s="54">
        <f>H1001&gt;=0.2</f>
        <v/>
      </c>
      <c r="J1001" s="54" t="inlineStr">
        <is>
          <t>Online Transfer</t>
        </is>
      </c>
      <c r="K1001" s="57" t="n">
        <v>46264</v>
      </c>
      <c r="L1001" s="58" t="n">
        <v>0.6770833333333334</v>
      </c>
      <c r="M1001" s="57" t="n">
        <v>46127</v>
      </c>
      <c r="N1001" s="54">
        <f>IF(AND(G1001&gt;0,TODAY()&gt;M1001),TODAY()-M1001,0)</f>
        <v/>
      </c>
      <c r="O1001" s="54">
        <f>IF(G1001&lt;=0,"Paid",IF(N1001&gt;0,"Overdue",IF(F1001&gt;0,"Partial","Pending")))</f>
        <v/>
      </c>
      <c r="P1001" s="54">
        <f>N1001&gt;0</f>
        <v/>
      </c>
      <c r="Q1001" s="60">
        <f>IF(P1001,500,0)</f>
        <v/>
      </c>
      <c r="R1001" s="60">
        <f>G1001+Q1001</f>
        <v/>
      </c>
      <c r="S1001" s="61" t="n"/>
    </row>
  </sheetData>
  <conditionalFormatting sqref="A2:S1001">
    <cfRule type="expression" rank="0" priority="2" equalAverage="0" aboveAverage="0" dxfId="219" text="" percent="0" bottom="0">
      <formula>$O2="Overdue"</formula>
    </cfRule>
    <cfRule type="expression" rank="0" priority="3" equalAverage="0" aboveAverage="0" dxfId="224" text="" percent="0" bottom="0">
      <formula>$O2="Paid"</formula>
    </cfRule>
    <cfRule type="expression" rank="0" priority="4" equalAverage="0" aboveAverage="0" dxfId="225" text="" percent="0" bottom="0">
      <formula>$O2="Pending"</formula>
    </cfRule>
  </conditionalFormatting>
  <dataValidations count="1">
    <dataValidation sqref="J2:J1001" showDropDown="0" showInputMessage="0" showErrorMessage="0" allowBlank="0" type="list" errorStyle="stop" operator="between">
      <formula1>PaymentModeList</formula1>
      <formula2>0</formula2>
    </dataValidation>
  </dataValidations>
  <printOptions horizontalCentered="0" verticalCentered="0" headings="0" gridLines="0" gridLinesSet="1"/>
  <pageMargins left="0.75" right="0.75" top="1" bottom="1" header="0.511805555555556" footer="0.511805555555556"/>
  <pageSetup orientation="portrait" paperSize="9" scale="100" fitToHeight="1" fitToWidth="1" pageOrder="downThenOver" blackAndWhite="0" draft="0" horizontalDpi="300" verticalDpi="300" copies="1"/>
  <headerFooter differentOddEven="0" differentFirst="0">
    <oddHeader>&amp;L&amp;"Arial,Bold"&amp;10 RPIT Computers · Ramarpan Creations LLP&amp;R&amp;"Arial,Regular"&amp;10 Student Practice Workbook — 1,000 Students</oddHeader>
    <oddFooter>&amp;L&amp;"Arial,Regular"&amp;8 © 2026 RPIT Tech — free for personal learning, not for resale&amp;R&amp;"Arial,Regular"&amp;8 rpit.in · Page &amp;P of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 filterMode="0">
    <outlinePr summaryBelow="1" summaryRight="1"/>
    <pageSetUpPr fitToPage="0"/>
  </sheetPr>
  <dimension ref="A1:Q1001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/>
  <cols>
    <col width="10" customWidth="1" style="38" min="1" max="1"/>
    <col width="20" customWidth="1" style="38" min="2" max="2"/>
    <col width="7" customWidth="1" style="38" min="3" max="3"/>
    <col width="20" customWidth="1" style="38" min="4" max="5"/>
    <col width="13" customWidth="1" style="38" min="6" max="6"/>
    <col width="6" customWidth="1" style="38" min="7" max="7"/>
    <col width="10" customWidth="1" style="38" min="8" max="8"/>
    <col width="20" customWidth="1" style="38" min="9" max="9"/>
    <col width="18" customWidth="1" style="38" min="10" max="10"/>
    <col width="28" customWidth="1" style="38" min="11" max="11"/>
    <col width="16" customWidth="1" style="38" min="12" max="12"/>
    <col width="30" customWidth="1" style="38" min="13" max="13"/>
    <col width="14" customWidth="1" style="38" min="14" max="14"/>
    <col width="16" customWidth="1" style="38" min="15" max="15"/>
    <col width="10" customWidth="1" style="38" min="16" max="16"/>
    <col width="16" customWidth="1" style="38" min="17" max="17"/>
  </cols>
  <sheetData>
    <row r="1" ht="21.75" customHeight="1" s="39">
      <c r="A1" s="53" t="inlineStr">
        <is>
          <t>Student ID</t>
        </is>
      </c>
      <c r="B1" s="53" t="inlineStr">
        <is>
          <t>Student Name</t>
        </is>
      </c>
      <c r="C1" s="53" t="inlineStr">
        <is>
          <t>Class</t>
        </is>
      </c>
      <c r="D1" s="53" t="inlineStr">
        <is>
          <t>Father's Name</t>
        </is>
      </c>
      <c r="E1" s="53" t="inlineStr">
        <is>
          <t>Mother's Name</t>
        </is>
      </c>
      <c r="F1" s="53" t="inlineStr">
        <is>
          <t>Date of Birth</t>
        </is>
      </c>
      <c r="G1" s="53" t="inlineStr">
        <is>
          <t>Age</t>
        </is>
      </c>
      <c r="H1" s="53" t="inlineStr">
        <is>
          <t>Blood Group</t>
        </is>
      </c>
      <c r="I1" s="53" t="inlineStr">
        <is>
          <t>Parent Mobile (WhatsApp)</t>
        </is>
      </c>
      <c r="J1" s="53" t="inlineStr">
        <is>
          <t>WhatsApp Chat Link</t>
        </is>
      </c>
      <c r="K1" s="53" t="inlineStr">
        <is>
          <t>Parent Email</t>
        </is>
      </c>
      <c r="L1" s="53" t="inlineStr">
        <is>
          <t>Email Link</t>
        </is>
      </c>
      <c r="M1" s="53" t="inlineStr">
        <is>
          <t>Address</t>
        </is>
      </c>
      <c r="N1" s="53" t="inlineStr">
        <is>
          <t>City</t>
        </is>
      </c>
      <c r="O1" s="53" t="inlineStr">
        <is>
          <t>State</t>
        </is>
      </c>
      <c r="P1" s="53" t="inlineStr">
        <is>
          <t>Pincode</t>
        </is>
      </c>
      <c r="Q1" s="53" t="inlineStr">
        <is>
          <t>Emergency Contact</t>
        </is>
      </c>
    </row>
    <row r="2" ht="15" customHeight="1" s="39">
      <c r="A2" s="54" t="inlineStr">
        <is>
          <t>STU0001</t>
        </is>
      </c>
      <c r="B2" s="55">
        <f>VLOOKUP(A2,Marks!$A$2:$B$1001,2,FALSE())</f>
        <v/>
      </c>
      <c r="C2" s="54">
        <f>VLOOKUP(A2,Marks!$A$2:$C$1001,3,FALSE())</f>
        <v/>
      </c>
      <c r="D2" s="55" t="inlineStr">
        <is>
          <t>Krishna Rawat</t>
        </is>
      </c>
      <c r="E2" s="55" t="inlineStr">
        <is>
          <t>Simran Rawat</t>
        </is>
      </c>
      <c r="F2" s="57" t="n">
        <v>43063</v>
      </c>
      <c r="G2" s="54">
        <f>DATEDIF(F2,TODAY(),"Y")</f>
        <v/>
      </c>
      <c r="H2" s="54" t="inlineStr">
        <is>
          <t>O-</t>
        </is>
      </c>
      <c r="I2" s="54" t="inlineStr">
        <is>
          <t>67912 14165</t>
        </is>
      </c>
      <c r="J2" s="62">
        <f>HYPERLINK("https://wa.me/91"&amp;SUBSTITUTE(I2," ",""),"Chat on WhatsApp")</f>
        <v/>
      </c>
      <c r="K2" s="54" t="inlineStr">
        <is>
          <t>krishna.rawat4@gmail.com</t>
        </is>
      </c>
      <c r="L2" s="62">
        <f>HYPERLINK("mailto:"&amp;K2,"Send Email")</f>
        <v/>
      </c>
      <c r="M2" s="55" t="inlineStr">
        <is>
          <t>112, Civil Lines, Udaipur</t>
        </is>
      </c>
      <c r="N2" s="54" t="inlineStr">
        <is>
          <t>Udaipur</t>
        </is>
      </c>
      <c r="O2" s="54">
        <f>VLOOKUP(N2,Lists!$A$2:$B$36,2,FALSE())</f>
        <v/>
      </c>
      <c r="P2" s="54" t="inlineStr">
        <is>
          <t>639904</t>
        </is>
      </c>
      <c r="Q2" s="54" t="inlineStr">
        <is>
          <t>64257 95181</t>
        </is>
      </c>
    </row>
    <row r="3" ht="15" customHeight="1" s="39">
      <c r="A3" s="54" t="inlineStr">
        <is>
          <t>STU0002</t>
        </is>
      </c>
      <c r="B3" s="55">
        <f>VLOOKUP(A3,Marks!$A$2:$B$1001,2,FALSE())</f>
        <v/>
      </c>
      <c r="C3" s="54">
        <f>VLOOKUP(A3,Marks!$A$2:$C$1001,3,FALSE())</f>
        <v/>
      </c>
      <c r="D3" s="55" t="inlineStr">
        <is>
          <t>Sai Mukherjee</t>
        </is>
      </c>
      <c r="E3" s="55" t="inlineStr">
        <is>
          <t>Radha Mukherjee</t>
        </is>
      </c>
      <c r="F3" s="57" t="n">
        <v>41233</v>
      </c>
      <c r="G3" s="54">
        <f>DATEDIF(F3,TODAY(),"Y")</f>
        <v/>
      </c>
      <c r="H3" s="54" t="inlineStr">
        <is>
          <t>B-</t>
        </is>
      </c>
      <c r="I3" s="54" t="inlineStr">
        <is>
          <t>84150 19116</t>
        </is>
      </c>
      <c r="J3" s="62">
        <f>HYPERLINK("https://wa.me/91"&amp;SUBSTITUTE(I3," ",""),"Chat on WhatsApp")</f>
        <v/>
      </c>
      <c r="K3" s="54" t="inlineStr">
        <is>
          <t>sai.mukherjee6@yahoo.com</t>
        </is>
      </c>
      <c r="L3" s="62">
        <f>HYPERLINK("mailto:"&amp;K3,"Send Email")</f>
        <v/>
      </c>
      <c r="M3" s="55" t="inlineStr">
        <is>
          <t>396, Park Street, Amritsar</t>
        </is>
      </c>
      <c r="N3" s="54" t="inlineStr">
        <is>
          <t>Amritsar</t>
        </is>
      </c>
      <c r="O3" s="54">
        <f>VLOOKUP(N3,Lists!$A$2:$B$36,2,FALSE())</f>
        <v/>
      </c>
      <c r="P3" s="54" t="inlineStr">
        <is>
          <t>193668</t>
        </is>
      </c>
      <c r="Q3" s="54" t="inlineStr">
        <is>
          <t>72654 59823</t>
        </is>
      </c>
    </row>
    <row r="4" ht="15" customHeight="1" s="39">
      <c r="A4" s="54" t="inlineStr">
        <is>
          <t>STU0003</t>
        </is>
      </c>
      <c r="B4" s="55">
        <f>VLOOKUP(A4,Marks!$A$2:$B$1001,2,FALSE())</f>
        <v/>
      </c>
      <c r="C4" s="54">
        <f>VLOOKUP(A4,Marks!$A$2:$C$1001,3,FALSE())</f>
        <v/>
      </c>
      <c r="D4" s="55" t="inlineStr">
        <is>
          <t>Arjun Gupta</t>
        </is>
      </c>
      <c r="E4" s="55" t="inlineStr">
        <is>
          <t>Meera Gupta</t>
        </is>
      </c>
      <c r="F4" s="57" t="n">
        <v>42115</v>
      </c>
      <c r="G4" s="54">
        <f>DATEDIF(F4,TODAY(),"Y")</f>
        <v/>
      </c>
      <c r="H4" s="54" t="inlineStr">
        <is>
          <t>AB+</t>
        </is>
      </c>
      <c r="I4" s="54" t="inlineStr">
        <is>
          <t>97482 94259</t>
        </is>
      </c>
      <c r="J4" s="62">
        <f>HYPERLINK("https://wa.me/91"&amp;SUBSTITUTE(I4," ",""),"Chat on WhatsApp")</f>
        <v/>
      </c>
      <c r="K4" s="54" t="inlineStr">
        <is>
          <t>arjun.gupta59@yahoo.com</t>
        </is>
      </c>
      <c r="L4" s="62">
        <f>HYPERLINK("mailto:"&amp;K4,"Send Email")</f>
        <v/>
      </c>
      <c r="M4" s="55" t="inlineStr">
        <is>
          <t>136, Church Street, Varanasi</t>
        </is>
      </c>
      <c r="N4" s="54" t="inlineStr">
        <is>
          <t>Varanasi</t>
        </is>
      </c>
      <c r="O4" s="54">
        <f>VLOOKUP(N4,Lists!$A$2:$B$36,2,FALSE())</f>
        <v/>
      </c>
      <c r="P4" s="54" t="inlineStr">
        <is>
          <t>368608</t>
        </is>
      </c>
      <c r="Q4" s="54" t="inlineStr">
        <is>
          <t>88019 86484</t>
        </is>
      </c>
    </row>
    <row r="5" ht="15" customHeight="1" s="39">
      <c r="A5" s="54" t="inlineStr">
        <is>
          <t>STU0004</t>
        </is>
      </c>
      <c r="B5" s="55">
        <f>VLOOKUP(A5,Marks!$A$2:$B$1001,2,FALSE())</f>
        <v/>
      </c>
      <c r="C5" s="54">
        <f>VLOOKUP(A5,Marks!$A$2:$C$1001,3,FALSE())</f>
        <v/>
      </c>
      <c r="D5" s="55" t="inlineStr">
        <is>
          <t>Advait Kapoor</t>
        </is>
      </c>
      <c r="E5" s="55" t="inlineStr">
        <is>
          <t>Ishita Kapoor</t>
        </is>
      </c>
      <c r="F5" s="57" t="n">
        <v>42583</v>
      </c>
      <c r="G5" s="54">
        <f>DATEDIF(F5,TODAY(),"Y")</f>
        <v/>
      </c>
      <c r="H5" s="54" t="inlineStr">
        <is>
          <t>O-</t>
        </is>
      </c>
      <c r="I5" s="54" t="inlineStr">
        <is>
          <t>89201 33416</t>
        </is>
      </c>
      <c r="J5" s="62">
        <f>HYPERLINK("https://wa.me/91"&amp;SUBSTITUTE(I5," ",""),"Chat on WhatsApp")</f>
        <v/>
      </c>
      <c r="K5" s="54" t="inlineStr">
        <is>
          <t>advait.kapoor65@gmail.com</t>
        </is>
      </c>
      <c r="L5" s="62">
        <f>HYPERLINK("mailto:"&amp;K5,"Send Email")</f>
        <v/>
      </c>
      <c r="M5" s="55" t="inlineStr">
        <is>
          <t>446, Park Street, Coimbatore</t>
        </is>
      </c>
      <c r="N5" s="54" t="inlineStr">
        <is>
          <t>Coimbatore</t>
        </is>
      </c>
      <c r="O5" s="54">
        <f>VLOOKUP(N5,Lists!$A$2:$B$36,2,FALSE())</f>
        <v/>
      </c>
      <c r="P5" s="54" t="inlineStr">
        <is>
          <t>779988</t>
        </is>
      </c>
      <c r="Q5" s="54" t="inlineStr">
        <is>
          <t>73504 59009</t>
        </is>
      </c>
    </row>
    <row r="6" ht="15" customHeight="1" s="39">
      <c r="A6" s="54" t="inlineStr">
        <is>
          <t>STU0005</t>
        </is>
      </c>
      <c r="B6" s="55">
        <f>VLOOKUP(A6,Marks!$A$2:$B$1001,2,FALSE())</f>
        <v/>
      </c>
      <c r="C6" s="54">
        <f>VLOOKUP(A6,Marks!$A$2:$C$1001,3,FALSE())</f>
        <v/>
      </c>
      <c r="D6" s="55" t="inlineStr">
        <is>
          <t>Zaid Kapoor</t>
        </is>
      </c>
      <c r="E6" s="55" t="inlineStr">
        <is>
          <t>Anika Kapoor</t>
        </is>
      </c>
      <c r="F6" s="57" t="n">
        <v>43371</v>
      </c>
      <c r="G6" s="54">
        <f>DATEDIF(F6,TODAY(),"Y")</f>
        <v/>
      </c>
      <c r="H6" s="54" t="inlineStr">
        <is>
          <t>B-</t>
        </is>
      </c>
      <c r="I6" s="54" t="inlineStr">
        <is>
          <t>94470 80686</t>
        </is>
      </c>
      <c r="J6" s="62">
        <f>HYPERLINK("https://wa.me/91"&amp;SUBSTITUTE(I6," ",""),"Chat on WhatsApp")</f>
        <v/>
      </c>
      <c r="K6" s="54" t="inlineStr">
        <is>
          <t>zaid.kapoor97@yahoo.com</t>
        </is>
      </c>
      <c r="L6" s="62">
        <f>HYPERLINK("mailto:"&amp;K6,"Send Email")</f>
        <v/>
      </c>
      <c r="M6" s="55" t="inlineStr">
        <is>
          <t>366, Park Street, Ranchi</t>
        </is>
      </c>
      <c r="N6" s="54" t="inlineStr">
        <is>
          <t>Ranchi</t>
        </is>
      </c>
      <c r="O6" s="54">
        <f>VLOOKUP(N6,Lists!$A$2:$B$36,2,FALSE())</f>
        <v/>
      </c>
      <c r="P6" s="54" t="inlineStr">
        <is>
          <t>528374</t>
        </is>
      </c>
      <c r="Q6" s="54" t="inlineStr">
        <is>
          <t>88177 77839</t>
        </is>
      </c>
    </row>
    <row r="7" ht="15" customHeight="1" s="39">
      <c r="A7" s="54" t="inlineStr">
        <is>
          <t>STU0006</t>
        </is>
      </c>
      <c r="B7" s="55">
        <f>VLOOKUP(A7,Marks!$A$2:$B$1001,2,FALSE())</f>
        <v/>
      </c>
      <c r="C7" s="54">
        <f>VLOOKUP(A7,Marks!$A$2:$C$1001,3,FALSE())</f>
        <v/>
      </c>
      <c r="D7" s="55" t="inlineStr">
        <is>
          <t>Tejas Kapoor</t>
        </is>
      </c>
      <c r="E7" s="55" t="inlineStr">
        <is>
          <t>Heer Kapoor</t>
        </is>
      </c>
      <c r="F7" s="57" t="n">
        <v>43135</v>
      </c>
      <c r="G7" s="54">
        <f>DATEDIF(F7,TODAY(),"Y")</f>
        <v/>
      </c>
      <c r="H7" s="54" t="inlineStr">
        <is>
          <t>O+</t>
        </is>
      </c>
      <c r="I7" s="54" t="inlineStr">
        <is>
          <t>96804 65519</t>
        </is>
      </c>
      <c r="J7" s="62">
        <f>HYPERLINK("https://wa.me/91"&amp;SUBSTITUTE(I7," ",""),"Chat on WhatsApp")</f>
        <v/>
      </c>
      <c r="K7" s="54" t="inlineStr">
        <is>
          <t>tejas.kapoor53@rediffmail.com</t>
        </is>
      </c>
      <c r="L7" s="62">
        <f>HYPERLINK("mailto:"&amp;K7,"Send Email")</f>
        <v/>
      </c>
      <c r="M7" s="55" t="inlineStr">
        <is>
          <t>443, Nehru Nagar, Lucknow</t>
        </is>
      </c>
      <c r="N7" s="54" t="inlineStr">
        <is>
          <t>Lucknow</t>
        </is>
      </c>
      <c r="O7" s="54">
        <f>VLOOKUP(N7,Lists!$A$2:$B$36,2,FALSE())</f>
        <v/>
      </c>
      <c r="P7" s="54" t="inlineStr">
        <is>
          <t>816074</t>
        </is>
      </c>
      <c r="Q7" s="54" t="inlineStr">
        <is>
          <t>61993 62772</t>
        </is>
      </c>
    </row>
    <row r="8" ht="15" customHeight="1" s="39">
      <c r="A8" s="54" t="inlineStr">
        <is>
          <t>STU0007</t>
        </is>
      </c>
      <c r="B8" s="55">
        <f>VLOOKUP(A8,Marks!$A$2:$B$1001,2,FALSE())</f>
        <v/>
      </c>
      <c r="C8" s="54">
        <f>VLOOKUP(A8,Marks!$A$2:$C$1001,3,FALSE())</f>
        <v/>
      </c>
      <c r="D8" s="55" t="inlineStr">
        <is>
          <t>Uday Bhat</t>
        </is>
      </c>
      <c r="E8" s="55" t="inlineStr">
        <is>
          <t>Lavanya Bhat</t>
        </is>
      </c>
      <c r="F8" s="57" t="n">
        <v>42918</v>
      </c>
      <c r="G8" s="54">
        <f>DATEDIF(F8,TODAY(),"Y")</f>
        <v/>
      </c>
      <c r="H8" s="54" t="inlineStr">
        <is>
          <t>A+</t>
        </is>
      </c>
      <c r="I8" s="54" t="inlineStr">
        <is>
          <t>77209 10282</t>
        </is>
      </c>
      <c r="J8" s="62">
        <f>HYPERLINK("https://wa.me/91"&amp;SUBSTITUTE(I8," ",""),"Chat on WhatsApp")</f>
        <v/>
      </c>
      <c r="K8" s="54" t="inlineStr">
        <is>
          <t>uday.bhat50@outlook.com</t>
        </is>
      </c>
      <c r="L8" s="62">
        <f>HYPERLINK("mailto:"&amp;K8,"Send Email")</f>
        <v/>
      </c>
      <c r="M8" s="55" t="inlineStr">
        <is>
          <t>475, Green Park, Kochi</t>
        </is>
      </c>
      <c r="N8" s="54" t="inlineStr">
        <is>
          <t>Kochi</t>
        </is>
      </c>
      <c r="O8" s="54">
        <f>VLOOKUP(N8,Lists!$A$2:$B$36,2,FALSE())</f>
        <v/>
      </c>
      <c r="P8" s="54" t="inlineStr">
        <is>
          <t>409106</t>
        </is>
      </c>
      <c r="Q8" s="54" t="inlineStr">
        <is>
          <t>98973 30289</t>
        </is>
      </c>
    </row>
    <row r="9" ht="15" customHeight="1" s="39">
      <c r="A9" s="54" t="inlineStr">
        <is>
          <t>STU0008</t>
        </is>
      </c>
      <c r="B9" s="55">
        <f>VLOOKUP(A9,Marks!$A$2:$B$1001,2,FALSE())</f>
        <v/>
      </c>
      <c r="C9" s="54">
        <f>VLOOKUP(A9,Marks!$A$2:$C$1001,3,FALSE())</f>
        <v/>
      </c>
      <c r="D9" s="55" t="inlineStr">
        <is>
          <t>Abhinav Pandey</t>
        </is>
      </c>
      <c r="E9" s="55" t="inlineStr">
        <is>
          <t>Myra Pandey</t>
        </is>
      </c>
      <c r="F9" s="57" t="n">
        <v>40501</v>
      </c>
      <c r="G9" s="54">
        <f>DATEDIF(F9,TODAY(),"Y")</f>
        <v/>
      </c>
      <c r="H9" s="54" t="inlineStr">
        <is>
          <t>A-</t>
        </is>
      </c>
      <c r="I9" s="54" t="inlineStr">
        <is>
          <t>85272 36772</t>
        </is>
      </c>
      <c r="J9" s="62">
        <f>HYPERLINK("https://wa.me/91"&amp;SUBSTITUTE(I9," ",""),"Chat on WhatsApp")</f>
        <v/>
      </c>
      <c r="K9" s="54" t="inlineStr">
        <is>
          <t>abhinav.pandey86@outlook.com</t>
        </is>
      </c>
      <c r="L9" s="62">
        <f>HYPERLINK("mailto:"&amp;K9,"Send Email")</f>
        <v/>
      </c>
      <c r="M9" s="55" t="inlineStr">
        <is>
          <t>123, Sector 12, Nagpur</t>
        </is>
      </c>
      <c r="N9" s="54" t="inlineStr">
        <is>
          <t>Nagpur</t>
        </is>
      </c>
      <c r="O9" s="54">
        <f>VLOOKUP(N9,Lists!$A$2:$B$36,2,FALSE())</f>
        <v/>
      </c>
      <c r="P9" s="54" t="inlineStr">
        <is>
          <t>525012</t>
        </is>
      </c>
      <c r="Q9" s="54" t="inlineStr">
        <is>
          <t>75915 69929</t>
        </is>
      </c>
    </row>
    <row r="10" ht="15" customHeight="1" s="39">
      <c r="A10" s="54" t="inlineStr">
        <is>
          <t>STU0009</t>
        </is>
      </c>
      <c r="B10" s="55">
        <f>VLOOKUP(A10,Marks!$A$2:$B$1001,2,FALSE())</f>
        <v/>
      </c>
      <c r="C10" s="54">
        <f>VLOOKUP(A10,Marks!$A$2:$C$1001,3,FALSE())</f>
        <v/>
      </c>
      <c r="D10" s="55" t="inlineStr">
        <is>
          <t>Aarav Banerjee</t>
        </is>
      </c>
      <c r="E10" s="55" t="inlineStr">
        <is>
          <t>Sana Banerjee</t>
        </is>
      </c>
      <c r="F10" s="57" t="n">
        <v>41217</v>
      </c>
      <c r="G10" s="54">
        <f>DATEDIF(F10,TODAY(),"Y")</f>
        <v/>
      </c>
      <c r="H10" s="54" t="inlineStr">
        <is>
          <t>A+</t>
        </is>
      </c>
      <c r="I10" s="54" t="inlineStr">
        <is>
          <t>75333 25129</t>
        </is>
      </c>
      <c r="J10" s="62">
        <f>HYPERLINK("https://wa.me/91"&amp;SUBSTITUTE(I10," ",""),"Chat on WhatsApp")</f>
        <v/>
      </c>
      <c r="K10" s="54" t="inlineStr">
        <is>
          <t>aarav.banerjee14@yahoo.com</t>
        </is>
      </c>
      <c r="L10" s="62">
        <f>HYPERLINK("mailto:"&amp;K10,"Send Email")</f>
        <v/>
      </c>
      <c r="M10" s="55" t="inlineStr">
        <is>
          <t>140, Park Street, Panaji</t>
        </is>
      </c>
      <c r="N10" s="54" t="inlineStr">
        <is>
          <t>Panaji</t>
        </is>
      </c>
      <c r="O10" s="54">
        <f>VLOOKUP(N10,Lists!$A$2:$B$36,2,FALSE())</f>
        <v/>
      </c>
      <c r="P10" s="54" t="inlineStr">
        <is>
          <t>744211</t>
        </is>
      </c>
      <c r="Q10" s="54" t="inlineStr">
        <is>
          <t>76617 36685</t>
        </is>
      </c>
    </row>
    <row r="11" ht="15" customHeight="1" s="39">
      <c r="A11" s="54" t="inlineStr">
        <is>
          <t>STU0010</t>
        </is>
      </c>
      <c r="B11" s="55">
        <f>VLOOKUP(A11,Marks!$A$2:$B$1001,2,FALSE())</f>
        <v/>
      </c>
      <c r="C11" s="54">
        <f>VLOOKUP(A11,Marks!$A$2:$C$1001,3,FALSE())</f>
        <v/>
      </c>
      <c r="D11" s="55" t="inlineStr">
        <is>
          <t>Farhan Chauhan</t>
        </is>
      </c>
      <c r="E11" s="55" t="inlineStr">
        <is>
          <t>Radha Chauhan</t>
        </is>
      </c>
      <c r="F11" s="57" t="n">
        <v>41095</v>
      </c>
      <c r="G11" s="54">
        <f>DATEDIF(F11,TODAY(),"Y")</f>
        <v/>
      </c>
      <c r="H11" s="54" t="inlineStr">
        <is>
          <t>B+</t>
        </is>
      </c>
      <c r="I11" s="54" t="inlineStr">
        <is>
          <t>66050 57795</t>
        </is>
      </c>
      <c r="J11" s="62">
        <f>HYPERLINK("https://wa.me/91"&amp;SUBSTITUTE(I11," ",""),"Chat on WhatsApp")</f>
        <v/>
      </c>
      <c r="K11" s="54" t="inlineStr">
        <is>
          <t>farhan.chauhan6@outlook.com</t>
        </is>
      </c>
      <c r="L11" s="62">
        <f>HYPERLINK("mailto:"&amp;K11,"Send Email")</f>
        <v/>
      </c>
      <c r="M11" s="55" t="inlineStr">
        <is>
          <t>108, Civil Lines, Chandigarh</t>
        </is>
      </c>
      <c r="N11" s="54" t="inlineStr">
        <is>
          <t>Chandigarh</t>
        </is>
      </c>
      <c r="O11" s="54">
        <f>VLOOKUP(N11,Lists!$A$2:$B$36,2,FALSE())</f>
        <v/>
      </c>
      <c r="P11" s="54" t="inlineStr">
        <is>
          <t>809331</t>
        </is>
      </c>
      <c r="Q11" s="54" t="inlineStr">
        <is>
          <t>66794 83385</t>
        </is>
      </c>
    </row>
    <row r="12" ht="15" customHeight="1" s="39">
      <c r="A12" s="54" t="inlineStr">
        <is>
          <t>STU0011</t>
        </is>
      </c>
      <c r="B12" s="55">
        <f>VLOOKUP(A12,Marks!$A$2:$B$1001,2,FALSE())</f>
        <v/>
      </c>
      <c r="C12" s="54">
        <f>VLOOKUP(A12,Marks!$A$2:$C$1001,3,FALSE())</f>
        <v/>
      </c>
      <c r="D12" s="55" t="inlineStr">
        <is>
          <t>Siddharth Gupta</t>
        </is>
      </c>
      <c r="E12" s="55" t="inlineStr">
        <is>
          <t>Divya Gupta</t>
        </is>
      </c>
      <c r="F12" s="57" t="n">
        <v>41372</v>
      </c>
      <c r="G12" s="54">
        <f>DATEDIF(F12,TODAY(),"Y")</f>
        <v/>
      </c>
      <c r="H12" s="54" t="inlineStr">
        <is>
          <t>A+</t>
        </is>
      </c>
      <c r="I12" s="54" t="inlineStr">
        <is>
          <t>64164 62227</t>
        </is>
      </c>
      <c r="J12" s="62">
        <f>HYPERLINK("https://wa.me/91"&amp;SUBSTITUTE(I12," ",""),"Chat on WhatsApp")</f>
        <v/>
      </c>
      <c r="K12" s="54" t="inlineStr">
        <is>
          <t>siddharth.gupta43@outlook.com</t>
        </is>
      </c>
      <c r="L12" s="62">
        <f>HYPERLINK("mailto:"&amp;K12,"Send Email")</f>
        <v/>
      </c>
      <c r="M12" s="55" t="inlineStr">
        <is>
          <t>443, Gandhi Chowk, Vadodara</t>
        </is>
      </c>
      <c r="N12" s="54" t="inlineStr">
        <is>
          <t>Vadodara</t>
        </is>
      </c>
      <c r="O12" s="54">
        <f>VLOOKUP(N12,Lists!$A$2:$B$36,2,FALSE())</f>
        <v/>
      </c>
      <c r="P12" s="54" t="inlineStr">
        <is>
          <t>402684</t>
        </is>
      </c>
      <c r="Q12" s="54" t="inlineStr">
        <is>
          <t>89346 62386</t>
        </is>
      </c>
    </row>
    <row r="13" ht="15" customHeight="1" s="39">
      <c r="A13" s="54" t="inlineStr">
        <is>
          <t>STU0012</t>
        </is>
      </c>
      <c r="B13" s="55">
        <f>VLOOKUP(A13,Marks!$A$2:$B$1001,2,FALSE())</f>
        <v/>
      </c>
      <c r="C13" s="54">
        <f>VLOOKUP(A13,Marks!$A$2:$C$1001,3,FALSE())</f>
        <v/>
      </c>
      <c r="D13" s="55" t="inlineStr">
        <is>
          <t>Rahul Chowdhury</t>
        </is>
      </c>
      <c r="E13" s="55" t="inlineStr">
        <is>
          <t>Kavya Chowdhury</t>
        </is>
      </c>
      <c r="F13" s="57" t="n">
        <v>44115</v>
      </c>
      <c r="G13" s="54">
        <f>DATEDIF(F13,TODAY(),"Y")</f>
        <v/>
      </c>
      <c r="H13" s="54" t="inlineStr">
        <is>
          <t>O+</t>
        </is>
      </c>
      <c r="I13" s="54" t="inlineStr">
        <is>
          <t>65920 76469</t>
        </is>
      </c>
      <c r="J13" s="62">
        <f>HYPERLINK("https://wa.me/91"&amp;SUBSTITUTE(I13," ",""),"Chat on WhatsApp")</f>
        <v/>
      </c>
      <c r="K13" s="54" t="inlineStr">
        <is>
          <t>rahul.chowdhury40@rediffmail.com</t>
        </is>
      </c>
      <c r="L13" s="62">
        <f>HYPERLINK("mailto:"&amp;K13,"Send Email")</f>
        <v/>
      </c>
      <c r="M13" s="55" t="inlineStr">
        <is>
          <t>168, College Road, Chandigarh</t>
        </is>
      </c>
      <c r="N13" s="54" t="inlineStr">
        <is>
          <t>Chandigarh</t>
        </is>
      </c>
      <c r="O13" s="54">
        <f>VLOOKUP(N13,Lists!$A$2:$B$36,2,FALSE())</f>
        <v/>
      </c>
      <c r="P13" s="54" t="inlineStr">
        <is>
          <t>841077</t>
        </is>
      </c>
      <c r="Q13" s="54" t="inlineStr">
        <is>
          <t>83085 35144</t>
        </is>
      </c>
    </row>
    <row r="14" ht="15" customHeight="1" s="39">
      <c r="A14" s="54" t="inlineStr">
        <is>
          <t>STU0013</t>
        </is>
      </c>
      <c r="B14" s="55">
        <f>VLOOKUP(A14,Marks!$A$2:$B$1001,2,FALSE())</f>
        <v/>
      </c>
      <c r="C14" s="54">
        <f>VLOOKUP(A14,Marks!$A$2:$C$1001,3,FALSE())</f>
        <v/>
      </c>
      <c r="D14" s="55" t="inlineStr">
        <is>
          <t>Advait Ghosh</t>
        </is>
      </c>
      <c r="E14" s="55" t="inlineStr">
        <is>
          <t>Neha Ghosh</t>
        </is>
      </c>
      <c r="F14" s="57" t="n">
        <v>39871</v>
      </c>
      <c r="G14" s="54">
        <f>DATEDIF(F14,TODAY(),"Y")</f>
        <v/>
      </c>
      <c r="H14" s="54" t="inlineStr">
        <is>
          <t>A-</t>
        </is>
      </c>
      <c r="I14" s="54" t="inlineStr">
        <is>
          <t>76085 39444</t>
        </is>
      </c>
      <c r="J14" s="62">
        <f>HYPERLINK("https://wa.me/91"&amp;SUBSTITUTE(I14," ",""),"Chat on WhatsApp")</f>
        <v/>
      </c>
      <c r="K14" s="54" t="inlineStr">
        <is>
          <t>advait.ghosh26@yahoo.com</t>
        </is>
      </c>
      <c r="L14" s="62">
        <f>HYPERLINK("mailto:"&amp;K14,"Send Email")</f>
        <v/>
      </c>
      <c r="M14" s="55" t="inlineStr">
        <is>
          <t>13, Nehru Nagar, Mysuru</t>
        </is>
      </c>
      <c r="N14" s="54" t="inlineStr">
        <is>
          <t>Mysuru</t>
        </is>
      </c>
      <c r="O14" s="54">
        <f>VLOOKUP(N14,Lists!$A$2:$B$36,2,FALSE())</f>
        <v/>
      </c>
      <c r="P14" s="54" t="inlineStr">
        <is>
          <t>366737</t>
        </is>
      </c>
      <c r="Q14" s="54" t="inlineStr">
        <is>
          <t>92193 69692</t>
        </is>
      </c>
    </row>
    <row r="15" ht="15" customHeight="1" s="39">
      <c r="A15" s="54" t="inlineStr">
        <is>
          <t>STU0014</t>
        </is>
      </c>
      <c r="B15" s="55">
        <f>VLOOKUP(A15,Marks!$A$2:$B$1001,2,FALSE())</f>
        <v/>
      </c>
      <c r="C15" s="54">
        <f>VLOOKUP(A15,Marks!$A$2:$C$1001,3,FALSE())</f>
        <v/>
      </c>
      <c r="D15" s="55" t="inlineStr">
        <is>
          <t>Abhinav Bose</t>
        </is>
      </c>
      <c r="E15" s="55" t="inlineStr">
        <is>
          <t>Nisha Bose</t>
        </is>
      </c>
      <c r="F15" s="57" t="n">
        <v>40801</v>
      </c>
      <c r="G15" s="54">
        <f>DATEDIF(F15,TODAY(),"Y")</f>
        <v/>
      </c>
      <c r="H15" s="54" t="inlineStr">
        <is>
          <t>B+</t>
        </is>
      </c>
      <c r="I15" s="54" t="inlineStr">
        <is>
          <t>78777 68991</t>
        </is>
      </c>
      <c r="J15" s="62">
        <f>HYPERLINK("https://wa.me/91"&amp;SUBSTITUTE(I15," ",""),"Chat on WhatsApp")</f>
        <v/>
      </c>
      <c r="K15" s="54" t="inlineStr">
        <is>
          <t>abhinav.bose34@yahoo.com</t>
        </is>
      </c>
      <c r="L15" s="62">
        <f>HYPERLINK("mailto:"&amp;K15,"Send Email")</f>
        <v/>
      </c>
      <c r="M15" s="55" t="inlineStr">
        <is>
          <t>431, Sector 12, Guwahati</t>
        </is>
      </c>
      <c r="N15" s="54" t="inlineStr">
        <is>
          <t>Guwahati</t>
        </is>
      </c>
      <c r="O15" s="54">
        <f>VLOOKUP(N15,Lists!$A$2:$B$36,2,FALSE())</f>
        <v/>
      </c>
      <c r="P15" s="54" t="inlineStr">
        <is>
          <t>656623</t>
        </is>
      </c>
      <c r="Q15" s="54" t="inlineStr">
        <is>
          <t>94919 45992</t>
        </is>
      </c>
    </row>
    <row r="16" ht="15" customHeight="1" s="39">
      <c r="A16" s="54" t="inlineStr">
        <is>
          <t>STU0015</t>
        </is>
      </c>
      <c r="B16" s="55">
        <f>VLOOKUP(A16,Marks!$A$2:$B$1001,2,FALSE())</f>
        <v/>
      </c>
      <c r="C16" s="54">
        <f>VLOOKUP(A16,Marks!$A$2:$C$1001,3,FALSE())</f>
        <v/>
      </c>
      <c r="D16" s="55" t="inlineStr">
        <is>
          <t>Rajat Bansal</t>
        </is>
      </c>
      <c r="E16" s="55" t="inlineStr">
        <is>
          <t>Sanya Bansal</t>
        </is>
      </c>
      <c r="F16" s="57" t="n">
        <v>41487</v>
      </c>
      <c r="G16" s="54">
        <f>DATEDIF(F16,TODAY(),"Y")</f>
        <v/>
      </c>
      <c r="H16" s="54" t="inlineStr">
        <is>
          <t>A+</t>
        </is>
      </c>
      <c r="I16" s="54" t="inlineStr">
        <is>
          <t>85892 61116</t>
        </is>
      </c>
      <c r="J16" s="62">
        <f>HYPERLINK("https://wa.me/91"&amp;SUBSTITUTE(I16," ",""),"Chat on WhatsApp")</f>
        <v/>
      </c>
      <c r="K16" s="54" t="inlineStr">
        <is>
          <t>rajat.bansal54@yahoo.com</t>
        </is>
      </c>
      <c r="L16" s="62">
        <f>HYPERLINK("mailto:"&amp;K16,"Send Email")</f>
        <v/>
      </c>
      <c r="M16" s="55" t="inlineStr">
        <is>
          <t>250, Civil Lines, Pune</t>
        </is>
      </c>
      <c r="N16" s="54" t="inlineStr">
        <is>
          <t>Pune</t>
        </is>
      </c>
      <c r="O16" s="54">
        <f>VLOOKUP(N16,Lists!$A$2:$B$36,2,FALSE())</f>
        <v/>
      </c>
      <c r="P16" s="54" t="inlineStr">
        <is>
          <t>396194</t>
        </is>
      </c>
      <c r="Q16" s="54" t="inlineStr">
        <is>
          <t>98956 13804</t>
        </is>
      </c>
    </row>
    <row r="17" ht="15" customHeight="1" s="39">
      <c r="A17" s="54" t="inlineStr">
        <is>
          <t>STU0016</t>
        </is>
      </c>
      <c r="B17" s="55">
        <f>VLOOKUP(A17,Marks!$A$2:$B$1001,2,FALSE())</f>
        <v/>
      </c>
      <c r="C17" s="54">
        <f>VLOOKUP(A17,Marks!$A$2:$C$1001,3,FALSE())</f>
        <v/>
      </c>
      <c r="D17" s="55" t="inlineStr">
        <is>
          <t>Tejas Bhat</t>
        </is>
      </c>
      <c r="E17" s="55" t="inlineStr">
        <is>
          <t>Ananya Bhat</t>
        </is>
      </c>
      <c r="F17" s="57" t="n">
        <v>42163</v>
      </c>
      <c r="G17" s="54">
        <f>DATEDIF(F17,TODAY(),"Y")</f>
        <v/>
      </c>
      <c r="H17" s="54" t="inlineStr">
        <is>
          <t>B+</t>
        </is>
      </c>
      <c r="I17" s="54" t="inlineStr">
        <is>
          <t>61659 14067</t>
        </is>
      </c>
      <c r="J17" s="62">
        <f>HYPERLINK("https://wa.me/91"&amp;SUBSTITUTE(I17," ",""),"Chat on WhatsApp")</f>
        <v/>
      </c>
      <c r="K17" s="54" t="inlineStr">
        <is>
          <t>tejas.bhat32@yahoo.com</t>
        </is>
      </c>
      <c r="L17" s="62">
        <f>HYPERLINK("mailto:"&amp;K17,"Send Email")</f>
        <v/>
      </c>
      <c r="M17" s="55" t="inlineStr">
        <is>
          <t>430, MG Road, Mysuru</t>
        </is>
      </c>
      <c r="N17" s="54" t="inlineStr">
        <is>
          <t>Mysuru</t>
        </is>
      </c>
      <c r="O17" s="54">
        <f>VLOOKUP(N17,Lists!$A$2:$B$36,2,FALSE())</f>
        <v/>
      </c>
      <c r="P17" s="54" t="inlineStr">
        <is>
          <t>761518</t>
        </is>
      </c>
      <c r="Q17" s="54" t="inlineStr">
        <is>
          <t>74908 26544</t>
        </is>
      </c>
    </row>
    <row r="18" ht="15" customHeight="1" s="39">
      <c r="A18" s="54" t="inlineStr">
        <is>
          <t>STU0017</t>
        </is>
      </c>
      <c r="B18" s="55">
        <f>VLOOKUP(A18,Marks!$A$2:$B$1001,2,FALSE())</f>
        <v/>
      </c>
      <c r="C18" s="54">
        <f>VLOOKUP(A18,Marks!$A$2:$C$1001,3,FALSE())</f>
        <v/>
      </c>
      <c r="D18" s="55" t="inlineStr">
        <is>
          <t>Lakshay Chopra</t>
        </is>
      </c>
      <c r="E18" s="55" t="inlineStr">
        <is>
          <t>Yamini Chopra</t>
        </is>
      </c>
      <c r="F18" s="57" t="n">
        <v>40137</v>
      </c>
      <c r="G18" s="54">
        <f>DATEDIF(F18,TODAY(),"Y")</f>
        <v/>
      </c>
      <c r="H18" s="54" t="inlineStr">
        <is>
          <t>O+</t>
        </is>
      </c>
      <c r="I18" s="54" t="inlineStr">
        <is>
          <t>61672 55508</t>
        </is>
      </c>
      <c r="J18" s="62">
        <f>HYPERLINK("https://wa.me/91"&amp;SUBSTITUTE(I18," ",""),"Chat on WhatsApp")</f>
        <v/>
      </c>
      <c r="K18" s="54" t="inlineStr">
        <is>
          <t>lakshay.chopra69@rediffmail.com</t>
        </is>
      </c>
      <c r="L18" s="62">
        <f>HYPERLINK("mailto:"&amp;K18,"Send Email")</f>
        <v/>
      </c>
      <c r="M18" s="55" t="inlineStr">
        <is>
          <t>339, Temple Road, Chennai</t>
        </is>
      </c>
      <c r="N18" s="54" t="inlineStr">
        <is>
          <t>Chennai</t>
        </is>
      </c>
      <c r="O18" s="54">
        <f>VLOOKUP(N18,Lists!$A$2:$B$36,2,FALSE())</f>
        <v/>
      </c>
      <c r="P18" s="54" t="inlineStr">
        <is>
          <t>182307</t>
        </is>
      </c>
      <c r="Q18" s="54" t="inlineStr">
        <is>
          <t>81207 65057</t>
        </is>
      </c>
    </row>
    <row r="19" ht="15" customHeight="1" s="39">
      <c r="A19" s="54" t="inlineStr">
        <is>
          <t>STU0018</t>
        </is>
      </c>
      <c r="B19" s="55">
        <f>VLOOKUP(A19,Marks!$A$2:$B$1001,2,FALSE())</f>
        <v/>
      </c>
      <c r="C19" s="54">
        <f>VLOOKUP(A19,Marks!$A$2:$C$1001,3,FALSE())</f>
        <v/>
      </c>
      <c r="D19" s="55" t="inlineStr">
        <is>
          <t>Vivaan Bhat</t>
        </is>
      </c>
      <c r="E19" s="55" t="inlineStr">
        <is>
          <t>Mahi Bhat</t>
        </is>
      </c>
      <c r="F19" s="57" t="n">
        <v>41349</v>
      </c>
      <c r="G19" s="54">
        <f>DATEDIF(F19,TODAY(),"Y")</f>
        <v/>
      </c>
      <c r="H19" s="54" t="inlineStr">
        <is>
          <t>A-</t>
        </is>
      </c>
      <c r="I19" s="54" t="inlineStr">
        <is>
          <t>76813 43862</t>
        </is>
      </c>
      <c r="J19" s="62">
        <f>HYPERLINK("https://wa.me/91"&amp;SUBSTITUTE(I19," ",""),"Chat on WhatsApp")</f>
        <v/>
      </c>
      <c r="K19" s="54" t="inlineStr">
        <is>
          <t>vivaan.bhat44@outlook.com</t>
        </is>
      </c>
      <c r="L19" s="62">
        <f>HYPERLINK("mailto:"&amp;K19,"Send Email")</f>
        <v/>
      </c>
      <c r="M19" s="55" t="inlineStr">
        <is>
          <t>451, Sector 12, Bhopal</t>
        </is>
      </c>
      <c r="N19" s="54" t="inlineStr">
        <is>
          <t>Bhopal</t>
        </is>
      </c>
      <c r="O19" s="54">
        <f>VLOOKUP(N19,Lists!$A$2:$B$36,2,FALSE())</f>
        <v/>
      </c>
      <c r="P19" s="54" t="inlineStr">
        <is>
          <t>692790</t>
        </is>
      </c>
      <c r="Q19" s="54" t="inlineStr">
        <is>
          <t>69464 35042</t>
        </is>
      </c>
    </row>
    <row r="20" ht="15" customHeight="1" s="39">
      <c r="A20" s="54" t="inlineStr">
        <is>
          <t>STU0019</t>
        </is>
      </c>
      <c r="B20" s="55">
        <f>VLOOKUP(A20,Marks!$A$2:$B$1001,2,FALSE())</f>
        <v/>
      </c>
      <c r="C20" s="54">
        <f>VLOOKUP(A20,Marks!$A$2:$C$1001,3,FALSE())</f>
        <v/>
      </c>
      <c r="D20" s="55" t="inlineStr">
        <is>
          <t>Lakshay Rawat</t>
        </is>
      </c>
      <c r="E20" s="55" t="inlineStr">
        <is>
          <t>Kajal Rawat</t>
        </is>
      </c>
      <c r="F20" s="57" t="n">
        <v>41038</v>
      </c>
      <c r="G20" s="54">
        <f>DATEDIF(F20,TODAY(),"Y")</f>
        <v/>
      </c>
      <c r="H20" s="54" t="inlineStr">
        <is>
          <t>B+</t>
        </is>
      </c>
      <c r="I20" s="54" t="inlineStr">
        <is>
          <t>72976 35242</t>
        </is>
      </c>
      <c r="J20" s="62">
        <f>HYPERLINK("https://wa.me/91"&amp;SUBSTITUTE(I20," ",""),"Chat on WhatsApp")</f>
        <v/>
      </c>
      <c r="K20" s="54" t="inlineStr">
        <is>
          <t>lakshay.rawat41@gmail.com</t>
        </is>
      </c>
      <c r="L20" s="62">
        <f>HYPERLINK("mailto:"&amp;K20,"Send Email")</f>
        <v/>
      </c>
      <c r="M20" s="55" t="inlineStr">
        <is>
          <t>381, Ring Road, Indore</t>
        </is>
      </c>
      <c r="N20" s="54" t="inlineStr">
        <is>
          <t>Indore</t>
        </is>
      </c>
      <c r="O20" s="54">
        <f>VLOOKUP(N20,Lists!$A$2:$B$36,2,FALSE())</f>
        <v/>
      </c>
      <c r="P20" s="54" t="inlineStr">
        <is>
          <t>310846</t>
        </is>
      </c>
      <c r="Q20" s="54" t="inlineStr">
        <is>
          <t>78933 46241</t>
        </is>
      </c>
    </row>
    <row r="21" ht="15" customHeight="1" s="39">
      <c r="A21" s="54" t="inlineStr">
        <is>
          <t>STU0020</t>
        </is>
      </c>
      <c r="B21" s="55">
        <f>VLOOKUP(A21,Marks!$A$2:$B$1001,2,FALSE())</f>
        <v/>
      </c>
      <c r="C21" s="54">
        <f>VLOOKUP(A21,Marks!$A$2:$C$1001,3,FALSE())</f>
        <v/>
      </c>
      <c r="D21" s="55" t="inlineStr">
        <is>
          <t>Tejas Sharma</t>
        </is>
      </c>
      <c r="E21" s="55" t="inlineStr">
        <is>
          <t>Jiya Sharma</t>
        </is>
      </c>
      <c r="F21" s="57" t="n">
        <v>40604</v>
      </c>
      <c r="G21" s="54">
        <f>DATEDIF(F21,TODAY(),"Y")</f>
        <v/>
      </c>
      <c r="H21" s="54" t="inlineStr">
        <is>
          <t>B-</t>
        </is>
      </c>
      <c r="I21" s="54" t="inlineStr">
        <is>
          <t>88827 24953</t>
        </is>
      </c>
      <c r="J21" s="62">
        <f>HYPERLINK("https://wa.me/91"&amp;SUBSTITUTE(I21," ",""),"Chat on WhatsApp")</f>
        <v/>
      </c>
      <c r="K21" s="54" t="inlineStr">
        <is>
          <t>tejas.sharma9@rediffmail.com</t>
        </is>
      </c>
      <c r="L21" s="62">
        <f>HYPERLINK("mailto:"&amp;K21,"Send Email")</f>
        <v/>
      </c>
      <c r="M21" s="55" t="inlineStr">
        <is>
          <t>252, Gandhi Chowk, Ranchi</t>
        </is>
      </c>
      <c r="N21" s="54" t="inlineStr">
        <is>
          <t>Ranchi</t>
        </is>
      </c>
      <c r="O21" s="54">
        <f>VLOOKUP(N21,Lists!$A$2:$B$36,2,FALSE())</f>
        <v/>
      </c>
      <c r="P21" s="54" t="inlineStr">
        <is>
          <t>715051</t>
        </is>
      </c>
      <c r="Q21" s="54" t="inlineStr">
        <is>
          <t>63485 29555</t>
        </is>
      </c>
    </row>
    <row r="22" ht="15" customHeight="1" s="39">
      <c r="A22" s="54" t="inlineStr">
        <is>
          <t>STU0021</t>
        </is>
      </c>
      <c r="B22" s="55">
        <f>VLOOKUP(A22,Marks!$A$2:$B$1001,2,FALSE())</f>
        <v/>
      </c>
      <c r="C22" s="54">
        <f>VLOOKUP(A22,Marks!$A$2:$C$1001,3,FALSE())</f>
        <v/>
      </c>
      <c r="D22" s="55" t="inlineStr">
        <is>
          <t>Yash Rawat</t>
        </is>
      </c>
      <c r="E22" s="55" t="inlineStr">
        <is>
          <t>Sana Rawat</t>
        </is>
      </c>
      <c r="F22" s="57" t="n">
        <v>43898</v>
      </c>
      <c r="G22" s="54">
        <f>DATEDIF(F22,TODAY(),"Y")</f>
        <v/>
      </c>
      <c r="H22" s="54" t="inlineStr">
        <is>
          <t>AB+</t>
        </is>
      </c>
      <c r="I22" s="54" t="inlineStr">
        <is>
          <t>72229 30517</t>
        </is>
      </c>
      <c r="J22" s="62">
        <f>HYPERLINK("https://wa.me/91"&amp;SUBSTITUTE(I22," ",""),"Chat on WhatsApp")</f>
        <v/>
      </c>
      <c r="K22" s="54" t="inlineStr">
        <is>
          <t>yash.rawat1@rediffmail.com</t>
        </is>
      </c>
      <c r="L22" s="62">
        <f>HYPERLINK("mailto:"&amp;K22,"Send Email")</f>
        <v/>
      </c>
      <c r="M22" s="55" t="inlineStr">
        <is>
          <t>231, Shastri Nagar, Jaipur</t>
        </is>
      </c>
      <c r="N22" s="54" t="inlineStr">
        <is>
          <t>Jaipur</t>
        </is>
      </c>
      <c r="O22" s="54">
        <f>VLOOKUP(N22,Lists!$A$2:$B$36,2,FALSE())</f>
        <v/>
      </c>
      <c r="P22" s="54" t="inlineStr">
        <is>
          <t>415408</t>
        </is>
      </c>
      <c r="Q22" s="54" t="inlineStr">
        <is>
          <t>64792 47762</t>
        </is>
      </c>
    </row>
    <row r="23" ht="15" customHeight="1" s="39">
      <c r="A23" s="54" t="inlineStr">
        <is>
          <t>STU0022</t>
        </is>
      </c>
      <c r="B23" s="55">
        <f>VLOOKUP(A23,Marks!$A$2:$B$1001,2,FALSE())</f>
        <v/>
      </c>
      <c r="C23" s="54">
        <f>VLOOKUP(A23,Marks!$A$2:$C$1001,3,FALSE())</f>
        <v/>
      </c>
      <c r="D23" s="55" t="inlineStr">
        <is>
          <t>Aarush Pandey</t>
        </is>
      </c>
      <c r="E23" s="55" t="inlineStr">
        <is>
          <t>Neha Pandey</t>
        </is>
      </c>
      <c r="F23" s="57" t="n">
        <v>41124</v>
      </c>
      <c r="G23" s="54">
        <f>DATEDIF(F23,TODAY(),"Y")</f>
        <v/>
      </c>
      <c r="H23" s="54" t="inlineStr">
        <is>
          <t>A-</t>
        </is>
      </c>
      <c r="I23" s="54" t="inlineStr">
        <is>
          <t>68078 52247</t>
        </is>
      </c>
      <c r="J23" s="62">
        <f>HYPERLINK("https://wa.me/91"&amp;SUBSTITUTE(I23," ",""),"Chat on WhatsApp")</f>
        <v/>
      </c>
      <c r="K23" s="54" t="inlineStr">
        <is>
          <t>aarush.pandey78@outlook.com</t>
        </is>
      </c>
      <c r="L23" s="62">
        <f>HYPERLINK("mailto:"&amp;K23,"Send Email")</f>
        <v/>
      </c>
      <c r="M23" s="55" t="inlineStr">
        <is>
          <t>14, Gandhi Chowk, Ludhiana</t>
        </is>
      </c>
      <c r="N23" s="54" t="inlineStr">
        <is>
          <t>Ludhiana</t>
        </is>
      </c>
      <c r="O23" s="54">
        <f>VLOOKUP(N23,Lists!$A$2:$B$36,2,FALSE())</f>
        <v/>
      </c>
      <c r="P23" s="54" t="inlineStr">
        <is>
          <t>350045</t>
        </is>
      </c>
      <c r="Q23" s="54" t="inlineStr">
        <is>
          <t>65415 85529</t>
        </is>
      </c>
    </row>
    <row r="24" ht="15" customHeight="1" s="39">
      <c r="A24" s="54" t="inlineStr">
        <is>
          <t>STU0023</t>
        </is>
      </c>
      <c r="B24" s="55">
        <f>VLOOKUP(A24,Marks!$A$2:$B$1001,2,FALSE())</f>
        <v/>
      </c>
      <c r="C24" s="54">
        <f>VLOOKUP(A24,Marks!$A$2:$C$1001,3,FALSE())</f>
        <v/>
      </c>
      <c r="D24" s="55" t="inlineStr">
        <is>
          <t>Sai Saxena</t>
        </is>
      </c>
      <c r="E24" s="55" t="inlineStr">
        <is>
          <t>Aditi Saxena</t>
        </is>
      </c>
      <c r="F24" s="57" t="n">
        <v>41794</v>
      </c>
      <c r="G24" s="54">
        <f>DATEDIF(F24,TODAY(),"Y")</f>
        <v/>
      </c>
      <c r="H24" s="54" t="inlineStr">
        <is>
          <t>A-</t>
        </is>
      </c>
      <c r="I24" s="54" t="inlineStr">
        <is>
          <t>99431 10150</t>
        </is>
      </c>
      <c r="J24" s="62">
        <f>HYPERLINK("https://wa.me/91"&amp;SUBSTITUTE(I24," ",""),"Chat on WhatsApp")</f>
        <v/>
      </c>
      <c r="K24" s="54" t="inlineStr">
        <is>
          <t>sai.saxena85@rediffmail.com</t>
        </is>
      </c>
      <c r="L24" s="62">
        <f>HYPERLINK("mailto:"&amp;K24,"Send Email")</f>
        <v/>
      </c>
      <c r="M24" s="55" t="inlineStr">
        <is>
          <t>212, Nehru Nagar, Bhubaneswar</t>
        </is>
      </c>
      <c r="N24" s="54" t="inlineStr">
        <is>
          <t>Bhubaneswar</t>
        </is>
      </c>
      <c r="O24" s="54">
        <f>VLOOKUP(N24,Lists!$A$2:$B$36,2,FALSE())</f>
        <v/>
      </c>
      <c r="P24" s="54" t="inlineStr">
        <is>
          <t>306695</t>
        </is>
      </c>
      <c r="Q24" s="54" t="inlineStr">
        <is>
          <t>89167 91973</t>
        </is>
      </c>
    </row>
    <row r="25" ht="15" customHeight="1" s="39">
      <c r="A25" s="54" t="inlineStr">
        <is>
          <t>STU0024</t>
        </is>
      </c>
      <c r="B25" s="55">
        <f>VLOOKUP(A25,Marks!$A$2:$B$1001,2,FALSE())</f>
        <v/>
      </c>
      <c r="C25" s="54">
        <f>VLOOKUP(A25,Marks!$A$2:$C$1001,3,FALSE())</f>
        <v/>
      </c>
      <c r="D25" s="55" t="inlineStr">
        <is>
          <t>Mohit Chauhan</t>
        </is>
      </c>
      <c r="E25" s="55" t="inlineStr">
        <is>
          <t>Tara Chauhan</t>
        </is>
      </c>
      <c r="F25" s="57" t="n">
        <v>41137</v>
      </c>
      <c r="G25" s="54">
        <f>DATEDIF(F25,TODAY(),"Y")</f>
        <v/>
      </c>
      <c r="H25" s="54" t="inlineStr">
        <is>
          <t>B+</t>
        </is>
      </c>
      <c r="I25" s="54" t="inlineStr">
        <is>
          <t>78483 82255</t>
        </is>
      </c>
      <c r="J25" s="62">
        <f>HYPERLINK("https://wa.me/91"&amp;SUBSTITUTE(I25," ",""),"Chat on WhatsApp")</f>
        <v/>
      </c>
      <c r="K25" s="54" t="inlineStr">
        <is>
          <t>mohit.chauhan19@rediffmail.com</t>
        </is>
      </c>
      <c r="L25" s="62">
        <f>HYPERLINK("mailto:"&amp;K25,"Send Email")</f>
        <v/>
      </c>
      <c r="M25" s="55" t="inlineStr">
        <is>
          <t>98, Church Street, Raipur</t>
        </is>
      </c>
      <c r="N25" s="54" t="inlineStr">
        <is>
          <t>Raipur</t>
        </is>
      </c>
      <c r="O25" s="54">
        <f>VLOOKUP(N25,Lists!$A$2:$B$36,2,FALSE())</f>
        <v/>
      </c>
      <c r="P25" s="54" t="inlineStr">
        <is>
          <t>183202</t>
        </is>
      </c>
      <c r="Q25" s="54" t="inlineStr">
        <is>
          <t>87798 54548</t>
        </is>
      </c>
    </row>
    <row r="26" ht="15" customHeight="1" s="39">
      <c r="A26" s="54" t="inlineStr">
        <is>
          <t>STU0025</t>
        </is>
      </c>
      <c r="B26" s="55">
        <f>VLOOKUP(A26,Marks!$A$2:$B$1001,2,FALSE())</f>
        <v/>
      </c>
      <c r="C26" s="54">
        <f>VLOOKUP(A26,Marks!$A$2:$C$1001,3,FALSE())</f>
        <v/>
      </c>
      <c r="D26" s="55" t="inlineStr">
        <is>
          <t>Sahil Shah</t>
        </is>
      </c>
      <c r="E26" s="55" t="inlineStr">
        <is>
          <t>Heer Shah</t>
        </is>
      </c>
      <c r="F26" s="57" t="n">
        <v>41084</v>
      </c>
      <c r="G26" s="54">
        <f>DATEDIF(F26,TODAY(),"Y")</f>
        <v/>
      </c>
      <c r="H26" s="54" t="inlineStr">
        <is>
          <t>A-</t>
        </is>
      </c>
      <c r="I26" s="54" t="inlineStr">
        <is>
          <t>97246 60604</t>
        </is>
      </c>
      <c r="J26" s="62">
        <f>HYPERLINK("https://wa.me/91"&amp;SUBSTITUTE(I26," ",""),"Chat on WhatsApp")</f>
        <v/>
      </c>
      <c r="K26" s="54" t="inlineStr">
        <is>
          <t>sahil.shah85@yahoo.com</t>
        </is>
      </c>
      <c r="L26" s="62">
        <f>HYPERLINK("mailto:"&amp;K26,"Send Email")</f>
        <v/>
      </c>
      <c r="M26" s="55" t="inlineStr">
        <is>
          <t>254, Nehru Nagar, Udaipur</t>
        </is>
      </c>
      <c r="N26" s="54" t="inlineStr">
        <is>
          <t>Udaipur</t>
        </is>
      </c>
      <c r="O26" s="54">
        <f>VLOOKUP(N26,Lists!$A$2:$B$36,2,FALSE())</f>
        <v/>
      </c>
      <c r="P26" s="54" t="inlineStr">
        <is>
          <t>242379</t>
        </is>
      </c>
      <c r="Q26" s="54" t="inlineStr">
        <is>
          <t>82644 67711</t>
        </is>
      </c>
    </row>
    <row r="27" ht="15" customHeight="1" s="39">
      <c r="A27" s="54" t="inlineStr">
        <is>
          <t>STU0026</t>
        </is>
      </c>
      <c r="B27" s="55">
        <f>VLOOKUP(A27,Marks!$A$2:$B$1001,2,FALSE())</f>
        <v/>
      </c>
      <c r="C27" s="54">
        <f>VLOOKUP(A27,Marks!$A$2:$C$1001,3,FALSE())</f>
        <v/>
      </c>
      <c r="D27" s="55" t="inlineStr">
        <is>
          <t>Rudra Pathak</t>
        </is>
      </c>
      <c r="E27" s="55" t="inlineStr">
        <is>
          <t>Aisha Pathak</t>
        </is>
      </c>
      <c r="F27" s="57" t="n">
        <v>41388</v>
      </c>
      <c r="G27" s="54">
        <f>DATEDIF(F27,TODAY(),"Y")</f>
        <v/>
      </c>
      <c r="H27" s="54" t="inlineStr">
        <is>
          <t>B+</t>
        </is>
      </c>
      <c r="I27" s="54" t="inlineStr">
        <is>
          <t>68110 22903</t>
        </is>
      </c>
      <c r="J27" s="62">
        <f>HYPERLINK("https://wa.me/91"&amp;SUBSTITUTE(I27," ",""),"Chat on WhatsApp")</f>
        <v/>
      </c>
      <c r="K27" s="54" t="inlineStr">
        <is>
          <t>rudra.pathak98@gmail.com</t>
        </is>
      </c>
      <c r="L27" s="62">
        <f>HYPERLINK("mailto:"&amp;K27,"Send Email")</f>
        <v/>
      </c>
      <c r="M27" s="55" t="inlineStr">
        <is>
          <t>228, Ring Road, Bengaluru</t>
        </is>
      </c>
      <c r="N27" s="54" t="inlineStr">
        <is>
          <t>Bengaluru</t>
        </is>
      </c>
      <c r="O27" s="54">
        <f>VLOOKUP(N27,Lists!$A$2:$B$36,2,FALSE())</f>
        <v/>
      </c>
      <c r="P27" s="54" t="inlineStr">
        <is>
          <t>837713</t>
        </is>
      </c>
      <c r="Q27" s="54" t="inlineStr">
        <is>
          <t>81474 16028</t>
        </is>
      </c>
    </row>
    <row r="28" ht="15" customHeight="1" s="39">
      <c r="A28" s="54" t="inlineStr">
        <is>
          <t>STU0027</t>
        </is>
      </c>
      <c r="B28" s="55">
        <f>VLOOKUP(A28,Marks!$A$2:$B$1001,2,FALSE())</f>
        <v/>
      </c>
      <c r="C28" s="54">
        <f>VLOOKUP(A28,Marks!$A$2:$C$1001,3,FALSE())</f>
        <v/>
      </c>
      <c r="D28" s="55" t="inlineStr">
        <is>
          <t>Yash Mukherjee</t>
        </is>
      </c>
      <c r="E28" s="55" t="inlineStr">
        <is>
          <t>Sana Mukherjee</t>
        </is>
      </c>
      <c r="F28" s="57" t="n">
        <v>40765</v>
      </c>
      <c r="G28" s="54">
        <f>DATEDIF(F28,TODAY(),"Y")</f>
        <v/>
      </c>
      <c r="H28" s="54" t="inlineStr">
        <is>
          <t>O+</t>
        </is>
      </c>
      <c r="I28" s="54" t="inlineStr">
        <is>
          <t>72210 67898</t>
        </is>
      </c>
      <c r="J28" s="62">
        <f>HYPERLINK("https://wa.me/91"&amp;SUBSTITUTE(I28," ",""),"Chat on WhatsApp")</f>
        <v/>
      </c>
      <c r="K28" s="54" t="inlineStr">
        <is>
          <t>yash.mukherjee45@outlook.com</t>
        </is>
      </c>
      <c r="L28" s="62">
        <f>HYPERLINK("mailto:"&amp;K28,"Send Email")</f>
        <v/>
      </c>
      <c r="M28" s="55" t="inlineStr">
        <is>
          <t>328, Market Yard, Bhubaneswar</t>
        </is>
      </c>
      <c r="N28" s="54" t="inlineStr">
        <is>
          <t>Bhubaneswar</t>
        </is>
      </c>
      <c r="O28" s="54">
        <f>VLOOKUP(N28,Lists!$A$2:$B$36,2,FALSE())</f>
        <v/>
      </c>
      <c r="P28" s="54" t="inlineStr">
        <is>
          <t>833847</t>
        </is>
      </c>
      <c r="Q28" s="54" t="inlineStr">
        <is>
          <t>88484 49599</t>
        </is>
      </c>
    </row>
    <row r="29" ht="15" customHeight="1" s="39">
      <c r="A29" s="54" t="inlineStr">
        <is>
          <t>STU0028</t>
        </is>
      </c>
      <c r="B29" s="55">
        <f>VLOOKUP(A29,Marks!$A$2:$B$1001,2,FALSE())</f>
        <v/>
      </c>
      <c r="C29" s="54">
        <f>VLOOKUP(A29,Marks!$A$2:$C$1001,3,FALSE())</f>
        <v/>
      </c>
      <c r="D29" s="55" t="inlineStr">
        <is>
          <t>Chirag Kulkarni</t>
        </is>
      </c>
      <c r="E29" s="55" t="inlineStr">
        <is>
          <t>Kiara Kulkarni</t>
        </is>
      </c>
      <c r="F29" s="57" t="n">
        <v>43064</v>
      </c>
      <c r="G29" s="54">
        <f>DATEDIF(F29,TODAY(),"Y")</f>
        <v/>
      </c>
      <c r="H29" s="54" t="inlineStr">
        <is>
          <t>O+</t>
        </is>
      </c>
      <c r="I29" s="54" t="inlineStr">
        <is>
          <t>72591 92242</t>
        </is>
      </c>
      <c r="J29" s="62">
        <f>HYPERLINK("https://wa.me/91"&amp;SUBSTITUTE(I29," ",""),"Chat on WhatsApp")</f>
        <v/>
      </c>
      <c r="K29" s="54" t="inlineStr">
        <is>
          <t>chirag.kulkarni83@gmail.com</t>
        </is>
      </c>
      <c r="L29" s="62">
        <f>HYPERLINK("mailto:"&amp;K29,"Send Email")</f>
        <v/>
      </c>
      <c r="M29" s="55" t="inlineStr">
        <is>
          <t>159, Green Park, Udaipur</t>
        </is>
      </c>
      <c r="N29" s="54" t="inlineStr">
        <is>
          <t>Udaipur</t>
        </is>
      </c>
      <c r="O29" s="54">
        <f>VLOOKUP(N29,Lists!$A$2:$B$36,2,FALSE())</f>
        <v/>
      </c>
      <c r="P29" s="54" t="inlineStr">
        <is>
          <t>144986</t>
        </is>
      </c>
      <c r="Q29" s="54" t="inlineStr">
        <is>
          <t>83153 21813</t>
        </is>
      </c>
    </row>
    <row r="30" ht="15" customHeight="1" s="39">
      <c r="A30" s="54" t="inlineStr">
        <is>
          <t>STU0029</t>
        </is>
      </c>
      <c r="B30" s="55">
        <f>VLOOKUP(A30,Marks!$A$2:$B$1001,2,FALSE())</f>
        <v/>
      </c>
      <c r="C30" s="54">
        <f>VLOOKUP(A30,Marks!$A$2:$C$1001,3,FALSE())</f>
        <v/>
      </c>
      <c r="D30" s="55" t="inlineStr">
        <is>
          <t>Zaid Singh</t>
        </is>
      </c>
      <c r="E30" s="55" t="inlineStr">
        <is>
          <t>Esha Singh</t>
        </is>
      </c>
      <c r="F30" s="57" t="n">
        <v>43647</v>
      </c>
      <c r="G30" s="54">
        <f>DATEDIF(F30,TODAY(),"Y")</f>
        <v/>
      </c>
      <c r="H30" s="54" t="inlineStr">
        <is>
          <t>A-</t>
        </is>
      </c>
      <c r="I30" s="54" t="inlineStr">
        <is>
          <t>89791 26199</t>
        </is>
      </c>
      <c r="J30" s="62">
        <f>HYPERLINK("https://wa.me/91"&amp;SUBSTITUTE(I30," ",""),"Chat on WhatsApp")</f>
        <v/>
      </c>
      <c r="K30" s="54" t="inlineStr">
        <is>
          <t>zaid.singh59@outlook.com</t>
        </is>
      </c>
      <c r="L30" s="62">
        <f>HYPERLINK("mailto:"&amp;K30,"Send Email")</f>
        <v/>
      </c>
      <c r="M30" s="55" t="inlineStr">
        <is>
          <t>345, Sector 12, Ludhiana</t>
        </is>
      </c>
      <c r="N30" s="54" t="inlineStr">
        <is>
          <t>Ludhiana</t>
        </is>
      </c>
      <c r="O30" s="54">
        <f>VLOOKUP(N30,Lists!$A$2:$B$36,2,FALSE())</f>
        <v/>
      </c>
      <c r="P30" s="54" t="inlineStr">
        <is>
          <t>722956</t>
        </is>
      </c>
      <c r="Q30" s="54" t="inlineStr">
        <is>
          <t>97086 24201</t>
        </is>
      </c>
    </row>
    <row r="31" ht="15" customHeight="1" s="39">
      <c r="A31" s="54" t="inlineStr">
        <is>
          <t>STU0030</t>
        </is>
      </c>
      <c r="B31" s="55">
        <f>VLOOKUP(A31,Marks!$A$2:$B$1001,2,FALSE())</f>
        <v/>
      </c>
      <c r="C31" s="54">
        <f>VLOOKUP(A31,Marks!$A$2:$C$1001,3,FALSE())</f>
        <v/>
      </c>
      <c r="D31" s="55" t="inlineStr">
        <is>
          <t>Pranav Mukherjee</t>
        </is>
      </c>
      <c r="E31" s="55" t="inlineStr">
        <is>
          <t>Fatima Mukherjee</t>
        </is>
      </c>
      <c r="F31" s="57" t="n">
        <v>42602</v>
      </c>
      <c r="G31" s="54">
        <f>DATEDIF(F31,TODAY(),"Y")</f>
        <v/>
      </c>
      <c r="H31" s="54" t="inlineStr">
        <is>
          <t>AB-</t>
        </is>
      </c>
      <c r="I31" s="54" t="inlineStr">
        <is>
          <t>95583 14288</t>
        </is>
      </c>
      <c r="J31" s="62">
        <f>HYPERLINK("https://wa.me/91"&amp;SUBSTITUTE(I31," ",""),"Chat on WhatsApp")</f>
        <v/>
      </c>
      <c r="K31" s="54" t="inlineStr">
        <is>
          <t>pranav.mukherjee89@outlook.com</t>
        </is>
      </c>
      <c r="L31" s="62">
        <f>HYPERLINK("mailto:"&amp;K31,"Send Email")</f>
        <v/>
      </c>
      <c r="M31" s="55" t="inlineStr">
        <is>
          <t>112, Green Park, Warangal</t>
        </is>
      </c>
      <c r="N31" s="54" t="inlineStr">
        <is>
          <t>Warangal</t>
        </is>
      </c>
      <c r="O31" s="54">
        <f>VLOOKUP(N31,Lists!$A$2:$B$36,2,FALSE())</f>
        <v/>
      </c>
      <c r="P31" s="54" t="inlineStr">
        <is>
          <t>576298</t>
        </is>
      </c>
      <c r="Q31" s="54" t="inlineStr">
        <is>
          <t>76942 23022</t>
        </is>
      </c>
    </row>
    <row r="32" ht="15" customHeight="1" s="39">
      <c r="A32" s="54" t="inlineStr">
        <is>
          <t>STU0031</t>
        </is>
      </c>
      <c r="B32" s="55">
        <f>VLOOKUP(A32,Marks!$A$2:$B$1001,2,FALSE())</f>
        <v/>
      </c>
      <c r="C32" s="54">
        <f>VLOOKUP(A32,Marks!$A$2:$C$1001,3,FALSE())</f>
        <v/>
      </c>
      <c r="D32" s="55" t="inlineStr">
        <is>
          <t>Kartik Bansal</t>
        </is>
      </c>
      <c r="E32" s="55" t="inlineStr">
        <is>
          <t>Bhavya Bansal</t>
        </is>
      </c>
      <c r="F32" s="57" t="n">
        <v>43739</v>
      </c>
      <c r="G32" s="54">
        <f>DATEDIF(F32,TODAY(),"Y")</f>
        <v/>
      </c>
      <c r="H32" s="54" t="inlineStr">
        <is>
          <t>AB+</t>
        </is>
      </c>
      <c r="I32" s="54" t="inlineStr">
        <is>
          <t>83370 27038</t>
        </is>
      </c>
      <c r="J32" s="62">
        <f>HYPERLINK("https://wa.me/91"&amp;SUBSTITUTE(I32," ",""),"Chat on WhatsApp")</f>
        <v/>
      </c>
      <c r="K32" s="54" t="inlineStr">
        <is>
          <t>kartik.bansal70@outlook.com</t>
        </is>
      </c>
      <c r="L32" s="62">
        <f>HYPERLINK("mailto:"&amp;K32,"Send Email")</f>
        <v/>
      </c>
      <c r="M32" s="55" t="inlineStr">
        <is>
          <t>409, Ring Road, Jaipur</t>
        </is>
      </c>
      <c r="N32" s="54" t="inlineStr">
        <is>
          <t>Jaipur</t>
        </is>
      </c>
      <c r="O32" s="54">
        <f>VLOOKUP(N32,Lists!$A$2:$B$36,2,FALSE())</f>
        <v/>
      </c>
      <c r="P32" s="54" t="inlineStr">
        <is>
          <t>225267</t>
        </is>
      </c>
      <c r="Q32" s="54" t="inlineStr">
        <is>
          <t>63159 11947</t>
        </is>
      </c>
    </row>
    <row r="33" ht="15" customHeight="1" s="39">
      <c r="A33" s="54" t="inlineStr">
        <is>
          <t>STU0032</t>
        </is>
      </c>
      <c r="B33" s="55">
        <f>VLOOKUP(A33,Marks!$A$2:$B$1001,2,FALSE())</f>
        <v/>
      </c>
      <c r="C33" s="54">
        <f>VLOOKUP(A33,Marks!$A$2:$C$1001,3,FALSE())</f>
        <v/>
      </c>
      <c r="D33" s="55" t="inlineStr">
        <is>
          <t>Deepak Saxena</t>
        </is>
      </c>
      <c r="E33" s="55" t="inlineStr">
        <is>
          <t>Ananya Saxena</t>
        </is>
      </c>
      <c r="F33" s="57" t="n">
        <v>41514</v>
      </c>
      <c r="G33" s="54">
        <f>DATEDIF(F33,TODAY(),"Y")</f>
        <v/>
      </c>
      <c r="H33" s="54" t="inlineStr">
        <is>
          <t>A-</t>
        </is>
      </c>
      <c r="I33" s="54" t="inlineStr">
        <is>
          <t>97984 99928</t>
        </is>
      </c>
      <c r="J33" s="62">
        <f>HYPERLINK("https://wa.me/91"&amp;SUBSTITUTE(I33," ",""),"Chat on WhatsApp")</f>
        <v/>
      </c>
      <c r="K33" s="54" t="inlineStr">
        <is>
          <t>deepak.saxena14@rediffmail.com</t>
        </is>
      </c>
      <c r="L33" s="62">
        <f>HYPERLINK("mailto:"&amp;K33,"Send Email")</f>
        <v/>
      </c>
      <c r="M33" s="55" t="inlineStr">
        <is>
          <t>365, Green Park, Bhubaneswar</t>
        </is>
      </c>
      <c r="N33" s="54" t="inlineStr">
        <is>
          <t>Bhubaneswar</t>
        </is>
      </c>
      <c r="O33" s="54">
        <f>VLOOKUP(N33,Lists!$A$2:$B$36,2,FALSE())</f>
        <v/>
      </c>
      <c r="P33" s="54" t="inlineStr">
        <is>
          <t>187061</t>
        </is>
      </c>
      <c r="Q33" s="54" t="inlineStr">
        <is>
          <t>66277 89730</t>
        </is>
      </c>
    </row>
    <row r="34" ht="15" customHeight="1" s="39">
      <c r="A34" s="54" t="inlineStr">
        <is>
          <t>STU0033</t>
        </is>
      </c>
      <c r="B34" s="55">
        <f>VLOOKUP(A34,Marks!$A$2:$B$1001,2,FALSE())</f>
        <v/>
      </c>
      <c r="C34" s="54">
        <f>VLOOKUP(A34,Marks!$A$2:$C$1001,3,FALSE())</f>
        <v/>
      </c>
      <c r="D34" s="55" t="inlineStr">
        <is>
          <t>Ishaan Chowdhury</t>
        </is>
      </c>
      <c r="E34" s="55" t="inlineStr">
        <is>
          <t>Zoya Chowdhury</t>
        </is>
      </c>
      <c r="F34" s="57" t="n">
        <v>41673</v>
      </c>
      <c r="G34" s="54">
        <f>DATEDIF(F34,TODAY(),"Y")</f>
        <v/>
      </c>
      <c r="H34" s="54" t="inlineStr">
        <is>
          <t>O-</t>
        </is>
      </c>
      <c r="I34" s="54" t="inlineStr">
        <is>
          <t>62527 66606</t>
        </is>
      </c>
      <c r="J34" s="62">
        <f>HYPERLINK("https://wa.me/91"&amp;SUBSTITUTE(I34," ",""),"Chat on WhatsApp")</f>
        <v/>
      </c>
      <c r="K34" s="54" t="inlineStr">
        <is>
          <t>ishaan.chowdhury13@outlook.com</t>
        </is>
      </c>
      <c r="L34" s="62">
        <f>HYPERLINK("mailto:"&amp;K34,"Send Email")</f>
        <v/>
      </c>
      <c r="M34" s="55" t="inlineStr">
        <is>
          <t>416, Church Street, Chandigarh</t>
        </is>
      </c>
      <c r="N34" s="54" t="inlineStr">
        <is>
          <t>Chandigarh</t>
        </is>
      </c>
      <c r="O34" s="54">
        <f>VLOOKUP(N34,Lists!$A$2:$B$36,2,FALSE())</f>
        <v/>
      </c>
      <c r="P34" s="54" t="inlineStr">
        <is>
          <t>693398</t>
        </is>
      </c>
      <c r="Q34" s="54" t="inlineStr">
        <is>
          <t>66400 97819</t>
        </is>
      </c>
    </row>
    <row r="35" ht="15" customHeight="1" s="39">
      <c r="A35" s="54" t="inlineStr">
        <is>
          <t>STU0034</t>
        </is>
      </c>
      <c r="B35" s="55">
        <f>VLOOKUP(A35,Marks!$A$2:$B$1001,2,FALSE())</f>
        <v/>
      </c>
      <c r="C35" s="54">
        <f>VLOOKUP(A35,Marks!$A$2:$C$1001,3,FALSE())</f>
        <v/>
      </c>
      <c r="D35" s="55" t="inlineStr">
        <is>
          <t>Vivaan Malhotra</t>
        </is>
      </c>
      <c r="E35" s="55" t="inlineStr">
        <is>
          <t>Ira Malhotra</t>
        </is>
      </c>
      <c r="F35" s="57" t="n">
        <v>40902</v>
      </c>
      <c r="G35" s="54">
        <f>DATEDIF(F35,TODAY(),"Y")</f>
        <v/>
      </c>
      <c r="H35" s="54" t="inlineStr">
        <is>
          <t>AB-</t>
        </is>
      </c>
      <c r="I35" s="54" t="inlineStr">
        <is>
          <t>86567 56009</t>
        </is>
      </c>
      <c r="J35" s="62">
        <f>HYPERLINK("https://wa.me/91"&amp;SUBSTITUTE(I35," ",""),"Chat on WhatsApp")</f>
        <v/>
      </c>
      <c r="K35" s="54" t="inlineStr">
        <is>
          <t>vivaan.malhotra1@yahoo.com</t>
        </is>
      </c>
      <c r="L35" s="62">
        <f>HYPERLINK("mailto:"&amp;K35,"Send Email")</f>
        <v/>
      </c>
      <c r="M35" s="55" t="inlineStr">
        <is>
          <t>446, Church Street, Varanasi</t>
        </is>
      </c>
      <c r="N35" s="54" t="inlineStr">
        <is>
          <t>Varanasi</t>
        </is>
      </c>
      <c r="O35" s="54">
        <f>VLOOKUP(N35,Lists!$A$2:$B$36,2,FALSE())</f>
        <v/>
      </c>
      <c r="P35" s="54" t="inlineStr">
        <is>
          <t>703831</t>
        </is>
      </c>
      <c r="Q35" s="54" t="inlineStr">
        <is>
          <t>92140 28595</t>
        </is>
      </c>
    </row>
    <row r="36" ht="15" customHeight="1" s="39">
      <c r="A36" s="54" t="inlineStr">
        <is>
          <t>STU0035</t>
        </is>
      </c>
      <c r="B36" s="55">
        <f>VLOOKUP(A36,Marks!$A$2:$B$1001,2,FALSE())</f>
        <v/>
      </c>
      <c r="C36" s="54">
        <f>VLOOKUP(A36,Marks!$A$2:$C$1001,3,FALSE())</f>
        <v/>
      </c>
      <c r="D36" s="55" t="inlineStr">
        <is>
          <t>Aarush Rathi</t>
        </is>
      </c>
      <c r="E36" s="55" t="inlineStr">
        <is>
          <t>Jiya Rathi</t>
        </is>
      </c>
      <c r="F36" s="57" t="n">
        <v>40410</v>
      </c>
      <c r="G36" s="54">
        <f>DATEDIF(F36,TODAY(),"Y")</f>
        <v/>
      </c>
      <c r="H36" s="54" t="inlineStr">
        <is>
          <t>B-</t>
        </is>
      </c>
      <c r="I36" s="54" t="inlineStr">
        <is>
          <t>97785 45804</t>
        </is>
      </c>
      <c r="J36" s="62">
        <f>HYPERLINK("https://wa.me/91"&amp;SUBSTITUTE(I36," ",""),"Chat on WhatsApp")</f>
        <v/>
      </c>
      <c r="K36" s="54" t="inlineStr">
        <is>
          <t>aarush.rathi28@gmail.com</t>
        </is>
      </c>
      <c r="L36" s="62">
        <f>HYPERLINK("mailto:"&amp;K36,"Send Email")</f>
        <v/>
      </c>
      <c r="M36" s="55" t="inlineStr">
        <is>
          <t>177, Market Yard, Mysuru</t>
        </is>
      </c>
      <c r="N36" s="54" t="inlineStr">
        <is>
          <t>Mysuru</t>
        </is>
      </c>
      <c r="O36" s="54">
        <f>VLOOKUP(N36,Lists!$A$2:$B$36,2,FALSE())</f>
        <v/>
      </c>
      <c r="P36" s="54" t="inlineStr">
        <is>
          <t>226277</t>
        </is>
      </c>
      <c r="Q36" s="54" t="inlineStr">
        <is>
          <t>88972 79066</t>
        </is>
      </c>
    </row>
    <row r="37" ht="15" customHeight="1" s="39">
      <c r="A37" s="54" t="inlineStr">
        <is>
          <t>STU0036</t>
        </is>
      </c>
      <c r="B37" s="55">
        <f>VLOOKUP(A37,Marks!$A$2:$B$1001,2,FALSE())</f>
        <v/>
      </c>
      <c r="C37" s="54">
        <f>VLOOKUP(A37,Marks!$A$2:$C$1001,3,FALSE())</f>
        <v/>
      </c>
      <c r="D37" s="55" t="inlineStr">
        <is>
          <t>Vivaan Naidu</t>
        </is>
      </c>
      <c r="E37" s="55" t="inlineStr">
        <is>
          <t>Kajal Naidu</t>
        </is>
      </c>
      <c r="F37" s="57" t="n">
        <v>40348</v>
      </c>
      <c r="G37" s="54">
        <f>DATEDIF(F37,TODAY(),"Y")</f>
        <v/>
      </c>
      <c r="H37" s="54" t="inlineStr">
        <is>
          <t>AB+</t>
        </is>
      </c>
      <c r="I37" s="54" t="inlineStr">
        <is>
          <t>97626 93904</t>
        </is>
      </c>
      <c r="J37" s="62">
        <f>HYPERLINK("https://wa.me/91"&amp;SUBSTITUTE(I37," ",""),"Chat on WhatsApp")</f>
        <v/>
      </c>
      <c r="K37" s="54" t="inlineStr">
        <is>
          <t>vivaan.naidu54@outlook.com</t>
        </is>
      </c>
      <c r="L37" s="62">
        <f>HYPERLINK("mailto:"&amp;K37,"Send Email")</f>
        <v/>
      </c>
      <c r="M37" s="55" t="inlineStr">
        <is>
          <t>59, College Road, Thiruvananthapuram</t>
        </is>
      </c>
      <c r="N37" s="54" t="inlineStr">
        <is>
          <t>Thiruvananthapuram</t>
        </is>
      </c>
      <c r="O37" s="54">
        <f>VLOOKUP(N37,Lists!$A$2:$B$36,2,FALSE())</f>
        <v/>
      </c>
      <c r="P37" s="54" t="inlineStr">
        <is>
          <t>131870</t>
        </is>
      </c>
      <c r="Q37" s="54" t="inlineStr">
        <is>
          <t>83815 91018</t>
        </is>
      </c>
    </row>
    <row r="38" ht="15" customHeight="1" s="39">
      <c r="A38" s="54" t="inlineStr">
        <is>
          <t>STU0037</t>
        </is>
      </c>
      <c r="B38" s="55">
        <f>VLOOKUP(A38,Marks!$A$2:$B$1001,2,FALSE())</f>
        <v/>
      </c>
      <c r="C38" s="54">
        <f>VLOOKUP(A38,Marks!$A$2:$C$1001,3,FALSE())</f>
        <v/>
      </c>
      <c r="D38" s="55" t="inlineStr">
        <is>
          <t>Varun Sen</t>
        </is>
      </c>
      <c r="E38" s="55" t="inlineStr">
        <is>
          <t>Kiara Sen</t>
        </is>
      </c>
      <c r="F38" s="57" t="n">
        <v>40353</v>
      </c>
      <c r="G38" s="54">
        <f>DATEDIF(F38,TODAY(),"Y")</f>
        <v/>
      </c>
      <c r="H38" s="54" t="inlineStr">
        <is>
          <t>A-</t>
        </is>
      </c>
      <c r="I38" s="54" t="inlineStr">
        <is>
          <t>74871 23474</t>
        </is>
      </c>
      <c r="J38" s="62">
        <f>HYPERLINK("https://wa.me/91"&amp;SUBSTITUTE(I38," ",""),"Chat on WhatsApp")</f>
        <v/>
      </c>
      <c r="K38" s="54" t="inlineStr">
        <is>
          <t>varun.sen19@outlook.com</t>
        </is>
      </c>
      <c r="L38" s="62">
        <f>HYPERLINK("mailto:"&amp;K38,"Send Email")</f>
        <v/>
      </c>
      <c r="M38" s="55" t="inlineStr">
        <is>
          <t>102, Ring Road, Panaji</t>
        </is>
      </c>
      <c r="N38" s="54" t="inlineStr">
        <is>
          <t>Panaji</t>
        </is>
      </c>
      <c r="O38" s="54">
        <f>VLOOKUP(N38,Lists!$A$2:$B$36,2,FALSE())</f>
        <v/>
      </c>
      <c r="P38" s="54" t="inlineStr">
        <is>
          <t>741662</t>
        </is>
      </c>
      <c r="Q38" s="54" t="inlineStr">
        <is>
          <t>72234 33218</t>
        </is>
      </c>
    </row>
    <row r="39" ht="15" customHeight="1" s="39">
      <c r="A39" s="54" t="inlineStr">
        <is>
          <t>STU0038</t>
        </is>
      </c>
      <c r="B39" s="55">
        <f>VLOOKUP(A39,Marks!$A$2:$B$1001,2,FALSE())</f>
        <v/>
      </c>
      <c r="C39" s="54">
        <f>VLOOKUP(A39,Marks!$A$2:$C$1001,3,FALSE())</f>
        <v/>
      </c>
      <c r="D39" s="55" t="inlineStr">
        <is>
          <t>Manav Singh</t>
        </is>
      </c>
      <c r="E39" s="55" t="inlineStr">
        <is>
          <t>Kajal Singh</t>
        </is>
      </c>
      <c r="F39" s="57" t="n">
        <v>40781</v>
      </c>
      <c r="G39" s="54">
        <f>DATEDIF(F39,TODAY(),"Y")</f>
        <v/>
      </c>
      <c r="H39" s="54" t="inlineStr">
        <is>
          <t>AB-</t>
        </is>
      </c>
      <c r="I39" s="54" t="inlineStr">
        <is>
          <t>76267 89299</t>
        </is>
      </c>
      <c r="J39" s="62">
        <f>HYPERLINK("https://wa.me/91"&amp;SUBSTITUTE(I39," ",""),"Chat on WhatsApp")</f>
        <v/>
      </c>
      <c r="K39" s="54" t="inlineStr">
        <is>
          <t>manav.singh61@yahoo.com</t>
        </is>
      </c>
      <c r="L39" s="62">
        <f>HYPERLINK("mailto:"&amp;K39,"Send Email")</f>
        <v/>
      </c>
      <c r="M39" s="55" t="inlineStr">
        <is>
          <t>491, Nehru Nagar, Raipur</t>
        </is>
      </c>
      <c r="N39" s="54" t="inlineStr">
        <is>
          <t>Raipur</t>
        </is>
      </c>
      <c r="O39" s="54">
        <f>VLOOKUP(N39,Lists!$A$2:$B$36,2,FALSE())</f>
        <v/>
      </c>
      <c r="P39" s="54" t="inlineStr">
        <is>
          <t>582408</t>
        </is>
      </c>
      <c r="Q39" s="54" t="inlineStr">
        <is>
          <t>66626 21053</t>
        </is>
      </c>
    </row>
    <row r="40" ht="15" customHeight="1" s="39">
      <c r="A40" s="54" t="inlineStr">
        <is>
          <t>STU0039</t>
        </is>
      </c>
      <c r="B40" s="55">
        <f>VLOOKUP(A40,Marks!$A$2:$B$1001,2,FALSE())</f>
        <v/>
      </c>
      <c r="C40" s="54">
        <f>VLOOKUP(A40,Marks!$A$2:$C$1001,3,FALSE())</f>
        <v/>
      </c>
      <c r="D40" s="55" t="inlineStr">
        <is>
          <t>Reyansh Ahluwalia</t>
        </is>
      </c>
      <c r="E40" s="55" t="inlineStr">
        <is>
          <t>Radha Ahluwalia</t>
        </is>
      </c>
      <c r="F40" s="57" t="n">
        <v>41768</v>
      </c>
      <c r="G40" s="54">
        <f>DATEDIF(F40,TODAY(),"Y")</f>
        <v/>
      </c>
      <c r="H40" s="54" t="inlineStr">
        <is>
          <t>AB+</t>
        </is>
      </c>
      <c r="I40" s="54" t="inlineStr">
        <is>
          <t>76461 20682</t>
        </is>
      </c>
      <c r="J40" s="62">
        <f>HYPERLINK("https://wa.me/91"&amp;SUBSTITUTE(I40," ",""),"Chat on WhatsApp")</f>
        <v/>
      </c>
      <c r="K40" s="54" t="inlineStr">
        <is>
          <t>reyansh.ahluwalia75@yahoo.com</t>
        </is>
      </c>
      <c r="L40" s="62">
        <f>HYPERLINK("mailto:"&amp;K40,"Send Email")</f>
        <v/>
      </c>
      <c r="M40" s="55" t="inlineStr">
        <is>
          <t>470, Temple Road, Bhopal</t>
        </is>
      </c>
      <c r="N40" s="54" t="inlineStr">
        <is>
          <t>Bhopal</t>
        </is>
      </c>
      <c r="O40" s="54">
        <f>VLOOKUP(N40,Lists!$A$2:$B$36,2,FALSE())</f>
        <v/>
      </c>
      <c r="P40" s="54" t="inlineStr">
        <is>
          <t>435302</t>
        </is>
      </c>
      <c r="Q40" s="54" t="inlineStr">
        <is>
          <t>93112 87993</t>
        </is>
      </c>
    </row>
    <row r="41" ht="15" customHeight="1" s="39">
      <c r="A41" s="54" t="inlineStr">
        <is>
          <t>STU0040</t>
        </is>
      </c>
      <c r="B41" s="55">
        <f>VLOOKUP(A41,Marks!$A$2:$B$1001,2,FALSE())</f>
        <v/>
      </c>
      <c r="C41" s="54">
        <f>VLOOKUP(A41,Marks!$A$2:$C$1001,3,FALSE())</f>
        <v/>
      </c>
      <c r="D41" s="55" t="inlineStr">
        <is>
          <t>Sahil Trivedi</t>
        </is>
      </c>
      <c r="E41" s="55" t="inlineStr">
        <is>
          <t>Vidhi Trivedi</t>
        </is>
      </c>
      <c r="F41" s="57" t="n">
        <v>43751</v>
      </c>
      <c r="G41" s="54">
        <f>DATEDIF(F41,TODAY(),"Y")</f>
        <v/>
      </c>
      <c r="H41" s="54" t="inlineStr">
        <is>
          <t>O+</t>
        </is>
      </c>
      <c r="I41" s="54" t="inlineStr">
        <is>
          <t>73658 33703</t>
        </is>
      </c>
      <c r="J41" s="62">
        <f>HYPERLINK("https://wa.me/91"&amp;SUBSTITUTE(I41," ",""),"Chat on WhatsApp")</f>
        <v/>
      </c>
      <c r="K41" s="54" t="inlineStr">
        <is>
          <t>sahil.trivedi89@yahoo.com</t>
        </is>
      </c>
      <c r="L41" s="62">
        <f>HYPERLINK("mailto:"&amp;K41,"Send Email")</f>
        <v/>
      </c>
      <c r="M41" s="55" t="inlineStr">
        <is>
          <t>370, Green Park, Bhopal</t>
        </is>
      </c>
      <c r="N41" s="54" t="inlineStr">
        <is>
          <t>Bhopal</t>
        </is>
      </c>
      <c r="O41" s="54">
        <f>VLOOKUP(N41,Lists!$A$2:$B$36,2,FALSE())</f>
        <v/>
      </c>
      <c r="P41" s="54" t="inlineStr">
        <is>
          <t>155815</t>
        </is>
      </c>
      <c r="Q41" s="54" t="inlineStr">
        <is>
          <t>96968 98652</t>
        </is>
      </c>
    </row>
    <row r="42" ht="15" customHeight="1" s="39">
      <c r="A42" s="54" t="inlineStr">
        <is>
          <t>STU0041</t>
        </is>
      </c>
      <c r="B42" s="55">
        <f>VLOOKUP(A42,Marks!$A$2:$B$1001,2,FALSE())</f>
        <v/>
      </c>
      <c r="C42" s="54">
        <f>VLOOKUP(A42,Marks!$A$2:$C$1001,3,FALSE())</f>
        <v/>
      </c>
      <c r="D42" s="55" t="inlineStr">
        <is>
          <t>Aakash Bose</t>
        </is>
      </c>
      <c r="E42" s="55" t="inlineStr">
        <is>
          <t>Sara Bose</t>
        </is>
      </c>
      <c r="F42" s="57" t="n">
        <v>41660</v>
      </c>
      <c r="G42" s="54">
        <f>DATEDIF(F42,TODAY(),"Y")</f>
        <v/>
      </c>
      <c r="H42" s="54" t="inlineStr">
        <is>
          <t>A+</t>
        </is>
      </c>
      <c r="I42" s="54" t="inlineStr">
        <is>
          <t>97081 82684</t>
        </is>
      </c>
      <c r="J42" s="62">
        <f>HYPERLINK("https://wa.me/91"&amp;SUBSTITUTE(I42," ",""),"Chat on WhatsApp")</f>
        <v/>
      </c>
      <c r="K42" s="54" t="inlineStr">
        <is>
          <t>aakash.bose14@gmail.com</t>
        </is>
      </c>
      <c r="L42" s="62">
        <f>HYPERLINK("mailto:"&amp;K42,"Send Email")</f>
        <v/>
      </c>
      <c r="M42" s="55" t="inlineStr">
        <is>
          <t>146, Gandhi Chowk, Vadodara</t>
        </is>
      </c>
      <c r="N42" s="54" t="inlineStr">
        <is>
          <t>Vadodara</t>
        </is>
      </c>
      <c r="O42" s="54">
        <f>VLOOKUP(N42,Lists!$A$2:$B$36,2,FALSE())</f>
        <v/>
      </c>
      <c r="P42" s="54" t="inlineStr">
        <is>
          <t>278100</t>
        </is>
      </c>
      <c r="Q42" s="54" t="inlineStr">
        <is>
          <t>88361 77286</t>
        </is>
      </c>
    </row>
    <row r="43" ht="15" customHeight="1" s="39">
      <c r="A43" s="54" t="inlineStr">
        <is>
          <t>STU0042</t>
        </is>
      </c>
      <c r="B43" s="55">
        <f>VLOOKUP(A43,Marks!$A$2:$B$1001,2,FALSE())</f>
        <v/>
      </c>
      <c r="C43" s="54">
        <f>VLOOKUP(A43,Marks!$A$2:$C$1001,3,FALSE())</f>
        <v/>
      </c>
      <c r="D43" s="55" t="inlineStr">
        <is>
          <t>Lakshay Tiwari</t>
        </is>
      </c>
      <c r="E43" s="55" t="inlineStr">
        <is>
          <t>Sara Tiwari</t>
        </is>
      </c>
      <c r="F43" s="57" t="n">
        <v>43697</v>
      </c>
      <c r="G43" s="54">
        <f>DATEDIF(F43,TODAY(),"Y")</f>
        <v/>
      </c>
      <c r="H43" s="54" t="inlineStr">
        <is>
          <t>A-</t>
        </is>
      </c>
      <c r="I43" s="54" t="inlineStr">
        <is>
          <t>62298 12490</t>
        </is>
      </c>
      <c r="J43" s="62">
        <f>HYPERLINK("https://wa.me/91"&amp;SUBSTITUTE(I43," ",""),"Chat on WhatsApp")</f>
        <v/>
      </c>
      <c r="K43" s="54" t="inlineStr">
        <is>
          <t>lakshay.tiwari33@yahoo.com</t>
        </is>
      </c>
      <c r="L43" s="62">
        <f>HYPERLINK("mailto:"&amp;K43,"Send Email")</f>
        <v/>
      </c>
      <c r="M43" s="55" t="inlineStr">
        <is>
          <t>428, Church Street, Ranchi</t>
        </is>
      </c>
      <c r="N43" s="54" t="inlineStr">
        <is>
          <t>Ranchi</t>
        </is>
      </c>
      <c r="O43" s="54">
        <f>VLOOKUP(N43,Lists!$A$2:$B$36,2,FALSE())</f>
        <v/>
      </c>
      <c r="P43" s="54" t="inlineStr">
        <is>
          <t>685463</t>
        </is>
      </c>
      <c r="Q43" s="54" t="inlineStr">
        <is>
          <t>92821 47762</t>
        </is>
      </c>
    </row>
    <row r="44" ht="15" customHeight="1" s="39">
      <c r="A44" s="54" t="inlineStr">
        <is>
          <t>STU0043</t>
        </is>
      </c>
      <c r="B44" s="55">
        <f>VLOOKUP(A44,Marks!$A$2:$B$1001,2,FALSE())</f>
        <v/>
      </c>
      <c r="C44" s="54">
        <f>VLOOKUP(A44,Marks!$A$2:$C$1001,3,FALSE())</f>
        <v/>
      </c>
      <c r="D44" s="55" t="inlineStr">
        <is>
          <t>Kabir Bhatia</t>
        </is>
      </c>
      <c r="E44" s="55" t="inlineStr">
        <is>
          <t>Sana Bhatia</t>
        </is>
      </c>
      <c r="F44" s="57" t="n">
        <v>42625</v>
      </c>
      <c r="G44" s="54">
        <f>DATEDIF(F44,TODAY(),"Y")</f>
        <v/>
      </c>
      <c r="H44" s="54" t="inlineStr">
        <is>
          <t>B+</t>
        </is>
      </c>
      <c r="I44" s="54" t="inlineStr">
        <is>
          <t>69618 81313</t>
        </is>
      </c>
      <c r="J44" s="62">
        <f>HYPERLINK("https://wa.me/91"&amp;SUBSTITUTE(I44," ",""),"Chat on WhatsApp")</f>
        <v/>
      </c>
      <c r="K44" s="54" t="inlineStr">
        <is>
          <t>kabir.bhatia65@gmail.com</t>
        </is>
      </c>
      <c r="L44" s="62">
        <f>HYPERLINK("mailto:"&amp;K44,"Send Email")</f>
        <v/>
      </c>
      <c r="M44" s="55" t="inlineStr">
        <is>
          <t>200, Shastri Nagar, Kochi</t>
        </is>
      </c>
      <c r="N44" s="54" t="inlineStr">
        <is>
          <t>Kochi</t>
        </is>
      </c>
      <c r="O44" s="54">
        <f>VLOOKUP(N44,Lists!$A$2:$B$36,2,FALSE())</f>
        <v/>
      </c>
      <c r="P44" s="54" t="inlineStr">
        <is>
          <t>155650</t>
        </is>
      </c>
      <c r="Q44" s="54" t="inlineStr">
        <is>
          <t>97116 43246</t>
        </is>
      </c>
    </row>
    <row r="45" ht="15" customHeight="1" s="39">
      <c r="A45" s="54" t="inlineStr">
        <is>
          <t>STU0044</t>
        </is>
      </c>
      <c r="B45" s="55">
        <f>VLOOKUP(A45,Marks!$A$2:$B$1001,2,FALSE())</f>
        <v/>
      </c>
      <c r="C45" s="54">
        <f>VLOOKUP(A45,Marks!$A$2:$C$1001,3,FALSE())</f>
        <v/>
      </c>
      <c r="D45" s="55" t="inlineStr">
        <is>
          <t>Aryan Pathak</t>
        </is>
      </c>
      <c r="E45" s="55" t="inlineStr">
        <is>
          <t>Diya Pathak</t>
        </is>
      </c>
      <c r="F45" s="57" t="n">
        <v>41285</v>
      </c>
      <c r="G45" s="54">
        <f>DATEDIF(F45,TODAY(),"Y")</f>
        <v/>
      </c>
      <c r="H45" s="54" t="inlineStr">
        <is>
          <t>AB-</t>
        </is>
      </c>
      <c r="I45" s="54" t="inlineStr">
        <is>
          <t>89444 62196</t>
        </is>
      </c>
      <c r="J45" s="62">
        <f>HYPERLINK("https://wa.me/91"&amp;SUBSTITUTE(I45," ",""),"Chat on WhatsApp")</f>
        <v/>
      </c>
      <c r="K45" s="54" t="inlineStr">
        <is>
          <t>aryan.pathak70@rediffmail.com</t>
        </is>
      </c>
      <c r="L45" s="62">
        <f>HYPERLINK("mailto:"&amp;K45,"Send Email")</f>
        <v/>
      </c>
      <c r="M45" s="55" t="inlineStr">
        <is>
          <t>130, Nehru Nagar, Kolkata</t>
        </is>
      </c>
      <c r="N45" s="54" t="inlineStr">
        <is>
          <t>Kolkata</t>
        </is>
      </c>
      <c r="O45" s="54">
        <f>VLOOKUP(N45,Lists!$A$2:$B$36,2,FALSE())</f>
        <v/>
      </c>
      <c r="P45" s="54" t="inlineStr">
        <is>
          <t>788325</t>
        </is>
      </c>
      <c r="Q45" s="54" t="inlineStr">
        <is>
          <t>75687 56789</t>
        </is>
      </c>
    </row>
    <row r="46" ht="15" customHeight="1" s="39">
      <c r="A46" s="54" t="inlineStr">
        <is>
          <t>STU0045</t>
        </is>
      </c>
      <c r="B46" s="55">
        <f>VLOOKUP(A46,Marks!$A$2:$B$1001,2,FALSE())</f>
        <v/>
      </c>
      <c r="C46" s="54">
        <f>VLOOKUP(A46,Marks!$A$2:$C$1001,3,FALSE())</f>
        <v/>
      </c>
      <c r="D46" s="55" t="inlineStr">
        <is>
          <t>Yug Chowdhury</t>
        </is>
      </c>
      <c r="E46" s="55" t="inlineStr">
        <is>
          <t>Vanya Chowdhury</t>
        </is>
      </c>
      <c r="F46" s="57" t="n">
        <v>43499</v>
      </c>
      <c r="G46" s="54">
        <f>DATEDIF(F46,TODAY(),"Y")</f>
        <v/>
      </c>
      <c r="H46" s="54" t="inlineStr">
        <is>
          <t>A+</t>
        </is>
      </c>
      <c r="I46" s="54" t="inlineStr">
        <is>
          <t>85843 50173</t>
        </is>
      </c>
      <c r="J46" s="62">
        <f>HYPERLINK("https://wa.me/91"&amp;SUBSTITUTE(I46," ",""),"Chat on WhatsApp")</f>
        <v/>
      </c>
      <c r="K46" s="54" t="inlineStr">
        <is>
          <t>yug.chowdhury58@rediffmail.com</t>
        </is>
      </c>
      <c r="L46" s="62">
        <f>HYPERLINK("mailto:"&amp;K46,"Send Email")</f>
        <v/>
      </c>
      <c r="M46" s="55" t="inlineStr">
        <is>
          <t>86, Green Park, Surat</t>
        </is>
      </c>
      <c r="N46" s="54" t="inlineStr">
        <is>
          <t>Surat</t>
        </is>
      </c>
      <c r="O46" s="54">
        <f>VLOOKUP(N46,Lists!$A$2:$B$36,2,FALSE())</f>
        <v/>
      </c>
      <c r="P46" s="54" t="inlineStr">
        <is>
          <t>478624</t>
        </is>
      </c>
      <c r="Q46" s="54" t="inlineStr">
        <is>
          <t>91693 56210</t>
        </is>
      </c>
    </row>
    <row r="47" ht="15" customHeight="1" s="39">
      <c r="A47" s="54" t="inlineStr">
        <is>
          <t>STU0046</t>
        </is>
      </c>
      <c r="B47" s="55">
        <f>VLOOKUP(A47,Marks!$A$2:$B$1001,2,FALSE())</f>
        <v/>
      </c>
      <c r="C47" s="54">
        <f>VLOOKUP(A47,Marks!$A$2:$C$1001,3,FALSE())</f>
        <v/>
      </c>
      <c r="D47" s="55" t="inlineStr">
        <is>
          <t>Vikram Iyer</t>
        </is>
      </c>
      <c r="E47" s="55" t="inlineStr">
        <is>
          <t>Esha Iyer</t>
        </is>
      </c>
      <c r="F47" s="57" t="n">
        <v>41081</v>
      </c>
      <c r="G47" s="54">
        <f>DATEDIF(F47,TODAY(),"Y")</f>
        <v/>
      </c>
      <c r="H47" s="54" t="inlineStr">
        <is>
          <t>A-</t>
        </is>
      </c>
      <c r="I47" s="54" t="inlineStr">
        <is>
          <t>85089 24869</t>
        </is>
      </c>
      <c r="J47" s="62">
        <f>HYPERLINK("https://wa.me/91"&amp;SUBSTITUTE(I47," ",""),"Chat on WhatsApp")</f>
        <v/>
      </c>
      <c r="K47" s="54" t="inlineStr">
        <is>
          <t>vikram.iyer4@yahoo.com</t>
        </is>
      </c>
      <c r="L47" s="62">
        <f>HYPERLINK("mailto:"&amp;K47,"Send Email")</f>
        <v/>
      </c>
      <c r="M47" s="55" t="inlineStr">
        <is>
          <t>256, College Road, Hyderabad</t>
        </is>
      </c>
      <c r="N47" s="54" t="inlineStr">
        <is>
          <t>Hyderabad</t>
        </is>
      </c>
      <c r="O47" s="54">
        <f>VLOOKUP(N47,Lists!$A$2:$B$36,2,FALSE())</f>
        <v/>
      </c>
      <c r="P47" s="54" t="inlineStr">
        <is>
          <t>698957</t>
        </is>
      </c>
      <c r="Q47" s="54" t="inlineStr">
        <is>
          <t>65288 44116</t>
        </is>
      </c>
    </row>
    <row r="48" ht="15" customHeight="1" s="39">
      <c r="A48" s="54" t="inlineStr">
        <is>
          <t>STU0047</t>
        </is>
      </c>
      <c r="B48" s="55">
        <f>VLOOKUP(A48,Marks!$A$2:$B$1001,2,FALSE())</f>
        <v/>
      </c>
      <c r="C48" s="54">
        <f>VLOOKUP(A48,Marks!$A$2:$C$1001,3,FALSE())</f>
        <v/>
      </c>
      <c r="D48" s="55" t="inlineStr">
        <is>
          <t>Advait Pillai</t>
        </is>
      </c>
      <c r="E48" s="55" t="inlineStr">
        <is>
          <t>Yashvi Pillai</t>
        </is>
      </c>
      <c r="F48" s="57" t="n">
        <v>40170</v>
      </c>
      <c r="G48" s="54">
        <f>DATEDIF(F48,TODAY(),"Y")</f>
        <v/>
      </c>
      <c r="H48" s="54" t="inlineStr">
        <is>
          <t>AB-</t>
        </is>
      </c>
      <c r="I48" s="54" t="inlineStr">
        <is>
          <t>76922 76683</t>
        </is>
      </c>
      <c r="J48" s="62">
        <f>HYPERLINK("https://wa.me/91"&amp;SUBSTITUTE(I48," ",""),"Chat on WhatsApp")</f>
        <v/>
      </c>
      <c r="K48" s="54" t="inlineStr">
        <is>
          <t>advait.pillai29@gmail.com</t>
        </is>
      </c>
      <c r="L48" s="62">
        <f>HYPERLINK("mailto:"&amp;K48,"Send Email")</f>
        <v/>
      </c>
      <c r="M48" s="55" t="inlineStr">
        <is>
          <t>103, Church Street, Shimla</t>
        </is>
      </c>
      <c r="N48" s="54" t="inlineStr">
        <is>
          <t>Shimla</t>
        </is>
      </c>
      <c r="O48" s="54">
        <f>VLOOKUP(N48,Lists!$A$2:$B$36,2,FALSE())</f>
        <v/>
      </c>
      <c r="P48" s="54" t="inlineStr">
        <is>
          <t>358236</t>
        </is>
      </c>
      <c r="Q48" s="54" t="inlineStr">
        <is>
          <t>91430 57303</t>
        </is>
      </c>
    </row>
    <row r="49" ht="15" customHeight="1" s="39">
      <c r="A49" s="54" t="inlineStr">
        <is>
          <t>STU0048</t>
        </is>
      </c>
      <c r="B49" s="55">
        <f>VLOOKUP(A49,Marks!$A$2:$B$1001,2,FALSE())</f>
        <v/>
      </c>
      <c r="C49" s="54">
        <f>VLOOKUP(A49,Marks!$A$2:$C$1001,3,FALSE())</f>
        <v/>
      </c>
      <c r="D49" s="55" t="inlineStr">
        <is>
          <t>Rahul Kulkarni</t>
        </is>
      </c>
      <c r="E49" s="55" t="inlineStr">
        <is>
          <t>Neha Kulkarni</t>
        </is>
      </c>
      <c r="F49" s="57" t="n">
        <v>41322</v>
      </c>
      <c r="G49" s="54">
        <f>DATEDIF(F49,TODAY(),"Y")</f>
        <v/>
      </c>
      <c r="H49" s="54" t="inlineStr">
        <is>
          <t>B+</t>
        </is>
      </c>
      <c r="I49" s="54" t="inlineStr">
        <is>
          <t>75982 31581</t>
        </is>
      </c>
      <c r="J49" s="62">
        <f>HYPERLINK("https://wa.me/91"&amp;SUBSTITUTE(I49," ",""),"Chat on WhatsApp")</f>
        <v/>
      </c>
      <c r="K49" s="54" t="inlineStr">
        <is>
          <t>rahul.kulkarni21@outlook.com</t>
        </is>
      </c>
      <c r="L49" s="62">
        <f>HYPERLINK("mailto:"&amp;K49,"Send Email")</f>
        <v/>
      </c>
      <c r="M49" s="55" t="inlineStr">
        <is>
          <t>479, Civil Lines, Hyderabad</t>
        </is>
      </c>
      <c r="N49" s="54" t="inlineStr">
        <is>
          <t>Hyderabad</t>
        </is>
      </c>
      <c r="O49" s="54">
        <f>VLOOKUP(N49,Lists!$A$2:$B$36,2,FALSE())</f>
        <v/>
      </c>
      <c r="P49" s="54" t="inlineStr">
        <is>
          <t>472832</t>
        </is>
      </c>
      <c r="Q49" s="54" t="inlineStr">
        <is>
          <t>82292 42847</t>
        </is>
      </c>
    </row>
    <row r="50" ht="15" customHeight="1" s="39">
      <c r="A50" s="54" t="inlineStr">
        <is>
          <t>STU0049</t>
        </is>
      </c>
      <c r="B50" s="55">
        <f>VLOOKUP(A50,Marks!$A$2:$B$1001,2,FALSE())</f>
        <v/>
      </c>
      <c r="C50" s="54">
        <f>VLOOKUP(A50,Marks!$A$2:$C$1001,3,FALSE())</f>
        <v/>
      </c>
      <c r="D50" s="55" t="inlineStr">
        <is>
          <t>Uday Bansal</t>
        </is>
      </c>
      <c r="E50" s="55" t="inlineStr">
        <is>
          <t>Aisha Bansal</t>
        </is>
      </c>
      <c r="F50" s="57" t="n">
        <v>40857</v>
      </c>
      <c r="G50" s="54">
        <f>DATEDIF(F50,TODAY(),"Y")</f>
        <v/>
      </c>
      <c r="H50" s="54" t="inlineStr">
        <is>
          <t>AB+</t>
        </is>
      </c>
      <c r="I50" s="54" t="inlineStr">
        <is>
          <t>95012 99783</t>
        </is>
      </c>
      <c r="J50" s="62">
        <f>HYPERLINK("https://wa.me/91"&amp;SUBSTITUTE(I50," ",""),"Chat on WhatsApp")</f>
        <v/>
      </c>
      <c r="K50" s="54" t="inlineStr">
        <is>
          <t>uday.bansal52@outlook.com</t>
        </is>
      </c>
      <c r="L50" s="62">
        <f>HYPERLINK("mailto:"&amp;K50,"Send Email")</f>
        <v/>
      </c>
      <c r="M50" s="55" t="inlineStr">
        <is>
          <t>233, Gandhi Chowk, Pune</t>
        </is>
      </c>
      <c r="N50" s="54" t="inlineStr">
        <is>
          <t>Pune</t>
        </is>
      </c>
      <c r="O50" s="54">
        <f>VLOOKUP(N50,Lists!$A$2:$B$36,2,FALSE())</f>
        <v/>
      </c>
      <c r="P50" s="54" t="inlineStr">
        <is>
          <t>832064</t>
        </is>
      </c>
      <c r="Q50" s="54" t="inlineStr">
        <is>
          <t>63589 67619</t>
        </is>
      </c>
    </row>
    <row r="51" ht="15" customHeight="1" s="39">
      <c r="A51" s="54" t="inlineStr">
        <is>
          <t>STU0050</t>
        </is>
      </c>
      <c r="B51" s="55">
        <f>VLOOKUP(A51,Marks!$A$2:$B$1001,2,FALSE())</f>
        <v/>
      </c>
      <c r="C51" s="54">
        <f>VLOOKUP(A51,Marks!$A$2:$C$1001,3,FALSE())</f>
        <v/>
      </c>
      <c r="D51" s="55" t="inlineStr">
        <is>
          <t>Imran Rao</t>
        </is>
      </c>
      <c r="E51" s="55" t="inlineStr">
        <is>
          <t>Nisha Rao</t>
        </is>
      </c>
      <c r="F51" s="57" t="n">
        <v>42850</v>
      </c>
      <c r="G51" s="54">
        <f>DATEDIF(F51,TODAY(),"Y")</f>
        <v/>
      </c>
      <c r="H51" s="54" t="inlineStr">
        <is>
          <t>O+</t>
        </is>
      </c>
      <c r="I51" s="54" t="inlineStr">
        <is>
          <t>79163 77466</t>
        </is>
      </c>
      <c r="J51" s="62">
        <f>HYPERLINK("https://wa.me/91"&amp;SUBSTITUTE(I51," ",""),"Chat on WhatsApp")</f>
        <v/>
      </c>
      <c r="K51" s="54" t="inlineStr">
        <is>
          <t>imran.rao60@rediffmail.com</t>
        </is>
      </c>
      <c r="L51" s="62">
        <f>HYPERLINK("mailto:"&amp;K51,"Send Email")</f>
        <v/>
      </c>
      <c r="M51" s="55" t="inlineStr">
        <is>
          <t>451, Park Street, Patna</t>
        </is>
      </c>
      <c r="N51" s="54" t="inlineStr">
        <is>
          <t>Patna</t>
        </is>
      </c>
      <c r="O51" s="54">
        <f>VLOOKUP(N51,Lists!$A$2:$B$36,2,FALSE())</f>
        <v/>
      </c>
      <c r="P51" s="54" t="inlineStr">
        <is>
          <t>631531</t>
        </is>
      </c>
      <c r="Q51" s="54" t="inlineStr">
        <is>
          <t>62475 61543</t>
        </is>
      </c>
    </row>
    <row r="52" ht="15" customHeight="1" s="39">
      <c r="A52" s="54" t="inlineStr">
        <is>
          <t>STU0051</t>
        </is>
      </c>
      <c r="B52" s="55">
        <f>VLOOKUP(A52,Marks!$A$2:$B$1001,2,FALSE())</f>
        <v/>
      </c>
      <c r="C52" s="54">
        <f>VLOOKUP(A52,Marks!$A$2:$C$1001,3,FALSE())</f>
        <v/>
      </c>
      <c r="D52" s="55" t="inlineStr">
        <is>
          <t>Zaid Naidu</t>
        </is>
      </c>
      <c r="E52" s="55" t="inlineStr">
        <is>
          <t>Vanya Naidu</t>
        </is>
      </c>
      <c r="F52" s="57" t="n">
        <v>44394</v>
      </c>
      <c r="G52" s="54">
        <f>DATEDIF(F52,TODAY(),"Y")</f>
        <v/>
      </c>
      <c r="H52" s="54" t="inlineStr">
        <is>
          <t>O-</t>
        </is>
      </c>
      <c r="I52" s="54" t="inlineStr">
        <is>
          <t>95582 91689</t>
        </is>
      </c>
      <c r="J52" s="62">
        <f>HYPERLINK("https://wa.me/91"&amp;SUBSTITUTE(I52," ",""),"Chat on WhatsApp")</f>
        <v/>
      </c>
      <c r="K52" s="54" t="inlineStr">
        <is>
          <t>zaid.naidu88@gmail.com</t>
        </is>
      </c>
      <c r="L52" s="62">
        <f>HYPERLINK("mailto:"&amp;K52,"Send Email")</f>
        <v/>
      </c>
      <c r="M52" s="55" t="inlineStr">
        <is>
          <t>66, Station Road, Chandigarh</t>
        </is>
      </c>
      <c r="N52" s="54" t="inlineStr">
        <is>
          <t>Chandigarh</t>
        </is>
      </c>
      <c r="O52" s="54">
        <f>VLOOKUP(N52,Lists!$A$2:$B$36,2,FALSE())</f>
        <v/>
      </c>
      <c r="P52" s="54" t="inlineStr">
        <is>
          <t>523038</t>
        </is>
      </c>
      <c r="Q52" s="54" t="inlineStr">
        <is>
          <t>86555 83116</t>
        </is>
      </c>
    </row>
    <row r="53" ht="15" customHeight="1" s="39">
      <c r="A53" s="54" t="inlineStr">
        <is>
          <t>STU0052</t>
        </is>
      </c>
      <c r="B53" s="55">
        <f>VLOOKUP(A53,Marks!$A$2:$B$1001,2,FALSE())</f>
        <v/>
      </c>
      <c r="C53" s="54">
        <f>VLOOKUP(A53,Marks!$A$2:$C$1001,3,FALSE())</f>
        <v/>
      </c>
      <c r="D53" s="55" t="inlineStr">
        <is>
          <t>Tejas Menon</t>
        </is>
      </c>
      <c r="E53" s="55" t="inlineStr">
        <is>
          <t>Ananya Menon</t>
        </is>
      </c>
      <c r="F53" s="57" t="n">
        <v>41082</v>
      </c>
      <c r="G53" s="54">
        <f>DATEDIF(F53,TODAY(),"Y")</f>
        <v/>
      </c>
      <c r="H53" s="54" t="inlineStr">
        <is>
          <t>B-</t>
        </is>
      </c>
      <c r="I53" s="54" t="inlineStr">
        <is>
          <t>67824 86507</t>
        </is>
      </c>
      <c r="J53" s="62">
        <f>HYPERLINK("https://wa.me/91"&amp;SUBSTITUTE(I53," ",""),"Chat on WhatsApp")</f>
        <v/>
      </c>
      <c r="K53" s="54" t="inlineStr">
        <is>
          <t>tejas.menon40@gmail.com</t>
        </is>
      </c>
      <c r="L53" s="62">
        <f>HYPERLINK("mailto:"&amp;K53,"Send Email")</f>
        <v/>
      </c>
      <c r="M53" s="55" t="inlineStr">
        <is>
          <t>306, Shastri Nagar, Howrah</t>
        </is>
      </c>
      <c r="N53" s="54" t="inlineStr">
        <is>
          <t>Howrah</t>
        </is>
      </c>
      <c r="O53" s="54">
        <f>VLOOKUP(N53,Lists!$A$2:$B$36,2,FALSE())</f>
        <v/>
      </c>
      <c r="P53" s="54" t="inlineStr">
        <is>
          <t>388429</t>
        </is>
      </c>
      <c r="Q53" s="54" t="inlineStr">
        <is>
          <t>71841 86483</t>
        </is>
      </c>
    </row>
    <row r="54" ht="15" customHeight="1" s="39">
      <c r="A54" s="54" t="inlineStr">
        <is>
          <t>STU0053</t>
        </is>
      </c>
      <c r="B54" s="55">
        <f>VLOOKUP(A54,Marks!$A$2:$B$1001,2,FALSE())</f>
        <v/>
      </c>
      <c r="C54" s="54">
        <f>VLOOKUP(A54,Marks!$A$2:$C$1001,3,FALSE())</f>
        <v/>
      </c>
      <c r="D54" s="55" t="inlineStr">
        <is>
          <t>Dhruv Thakur</t>
        </is>
      </c>
      <c r="E54" s="55" t="inlineStr">
        <is>
          <t>Radha Thakur</t>
        </is>
      </c>
      <c r="F54" s="57" t="n">
        <v>44151</v>
      </c>
      <c r="G54" s="54">
        <f>DATEDIF(F54,TODAY(),"Y")</f>
        <v/>
      </c>
      <c r="H54" s="54" t="inlineStr">
        <is>
          <t>O-</t>
        </is>
      </c>
      <c r="I54" s="54" t="inlineStr">
        <is>
          <t>96140 32699</t>
        </is>
      </c>
      <c r="J54" s="62">
        <f>HYPERLINK("https://wa.me/91"&amp;SUBSTITUTE(I54," ",""),"Chat on WhatsApp")</f>
        <v/>
      </c>
      <c r="K54" s="54" t="inlineStr">
        <is>
          <t>dhruv.thakur59@outlook.com</t>
        </is>
      </c>
      <c r="L54" s="62">
        <f>HYPERLINK("mailto:"&amp;K54,"Send Email")</f>
        <v/>
      </c>
      <c r="M54" s="55" t="inlineStr">
        <is>
          <t>280, Temple Road, Panaji</t>
        </is>
      </c>
      <c r="N54" s="54" t="inlineStr">
        <is>
          <t>Panaji</t>
        </is>
      </c>
      <c r="O54" s="54">
        <f>VLOOKUP(N54,Lists!$A$2:$B$36,2,FALSE())</f>
        <v/>
      </c>
      <c r="P54" s="54" t="inlineStr">
        <is>
          <t>818700</t>
        </is>
      </c>
      <c r="Q54" s="54" t="inlineStr">
        <is>
          <t>88932 35200</t>
        </is>
      </c>
    </row>
    <row r="55" ht="15" customHeight="1" s="39">
      <c r="A55" s="54" t="inlineStr">
        <is>
          <t>STU0054</t>
        </is>
      </c>
      <c r="B55" s="55">
        <f>VLOOKUP(A55,Marks!$A$2:$B$1001,2,FALSE())</f>
        <v/>
      </c>
      <c r="C55" s="54">
        <f>VLOOKUP(A55,Marks!$A$2:$C$1001,3,FALSE())</f>
        <v/>
      </c>
      <c r="D55" s="55" t="inlineStr">
        <is>
          <t>Advait Kulkarni</t>
        </is>
      </c>
      <c r="E55" s="55" t="inlineStr">
        <is>
          <t>Pooja Kulkarni</t>
        </is>
      </c>
      <c r="F55" s="57" t="n">
        <v>43631</v>
      </c>
      <c r="G55" s="54">
        <f>DATEDIF(F55,TODAY(),"Y")</f>
        <v/>
      </c>
      <c r="H55" s="54" t="inlineStr">
        <is>
          <t>A-</t>
        </is>
      </c>
      <c r="I55" s="54" t="inlineStr">
        <is>
          <t>88849 38047</t>
        </is>
      </c>
      <c r="J55" s="62">
        <f>HYPERLINK("https://wa.me/91"&amp;SUBSTITUTE(I55," ",""),"Chat on WhatsApp")</f>
        <v/>
      </c>
      <c r="K55" s="54" t="inlineStr">
        <is>
          <t>advait.kulkarni26@outlook.com</t>
        </is>
      </c>
      <c r="L55" s="62">
        <f>HYPERLINK("mailto:"&amp;K55,"Send Email")</f>
        <v/>
      </c>
      <c r="M55" s="55" t="inlineStr">
        <is>
          <t>478, Sector 12, Nagpur</t>
        </is>
      </c>
      <c r="N55" s="54" t="inlineStr">
        <is>
          <t>Nagpur</t>
        </is>
      </c>
      <c r="O55" s="54">
        <f>VLOOKUP(N55,Lists!$A$2:$B$36,2,FALSE())</f>
        <v/>
      </c>
      <c r="P55" s="54" t="inlineStr">
        <is>
          <t>253942</t>
        </is>
      </c>
      <c r="Q55" s="54" t="inlineStr">
        <is>
          <t>64920 41779</t>
        </is>
      </c>
    </row>
    <row r="56" ht="15" customHeight="1" s="39">
      <c r="A56" s="54" t="inlineStr">
        <is>
          <t>STU0055</t>
        </is>
      </c>
      <c r="B56" s="55">
        <f>VLOOKUP(A56,Marks!$A$2:$B$1001,2,FALSE())</f>
        <v/>
      </c>
      <c r="C56" s="54">
        <f>VLOOKUP(A56,Marks!$A$2:$C$1001,3,FALSE())</f>
        <v/>
      </c>
      <c r="D56" s="55" t="inlineStr">
        <is>
          <t>Advait Ahluwalia</t>
        </is>
      </c>
      <c r="E56" s="55" t="inlineStr">
        <is>
          <t>Fatima Ahluwalia</t>
        </is>
      </c>
      <c r="F56" s="57" t="n">
        <v>43152</v>
      </c>
      <c r="G56" s="54">
        <f>DATEDIF(F56,TODAY(),"Y")</f>
        <v/>
      </c>
      <c r="H56" s="54" t="inlineStr">
        <is>
          <t>O-</t>
        </is>
      </c>
      <c r="I56" s="54" t="inlineStr">
        <is>
          <t>79767 14888</t>
        </is>
      </c>
      <c r="J56" s="62">
        <f>HYPERLINK("https://wa.me/91"&amp;SUBSTITUTE(I56," ",""),"Chat on WhatsApp")</f>
        <v/>
      </c>
      <c r="K56" s="54" t="inlineStr">
        <is>
          <t>advait.ahluwalia23@rediffmail.com</t>
        </is>
      </c>
      <c r="L56" s="62">
        <f>HYPERLINK("mailto:"&amp;K56,"Send Email")</f>
        <v/>
      </c>
      <c r="M56" s="55" t="inlineStr">
        <is>
          <t>452, Ring Road, Patna</t>
        </is>
      </c>
      <c r="N56" s="54" t="inlineStr">
        <is>
          <t>Patna</t>
        </is>
      </c>
      <c r="O56" s="54">
        <f>VLOOKUP(N56,Lists!$A$2:$B$36,2,FALSE())</f>
        <v/>
      </c>
      <c r="P56" s="54" t="inlineStr">
        <is>
          <t>148106</t>
        </is>
      </c>
      <c r="Q56" s="54" t="inlineStr">
        <is>
          <t>99116 34420</t>
        </is>
      </c>
    </row>
    <row r="57" ht="15" customHeight="1" s="39">
      <c r="A57" s="54" t="inlineStr">
        <is>
          <t>STU0056</t>
        </is>
      </c>
      <c r="B57" s="55">
        <f>VLOOKUP(A57,Marks!$A$2:$B$1001,2,FALSE())</f>
        <v/>
      </c>
      <c r="C57" s="54">
        <f>VLOOKUP(A57,Marks!$A$2:$C$1001,3,FALSE())</f>
        <v/>
      </c>
      <c r="D57" s="55" t="inlineStr">
        <is>
          <t>Mohit Rathi</t>
        </is>
      </c>
      <c r="E57" s="55" t="inlineStr">
        <is>
          <t>Ira Rathi</t>
        </is>
      </c>
      <c r="F57" s="57" t="n">
        <v>40523</v>
      </c>
      <c r="G57" s="54">
        <f>DATEDIF(F57,TODAY(),"Y")</f>
        <v/>
      </c>
      <c r="H57" s="54" t="inlineStr">
        <is>
          <t>B-</t>
        </is>
      </c>
      <c r="I57" s="54" t="inlineStr">
        <is>
          <t>84164 33002</t>
        </is>
      </c>
      <c r="J57" s="62">
        <f>HYPERLINK("https://wa.me/91"&amp;SUBSTITUTE(I57," ",""),"Chat on WhatsApp")</f>
        <v/>
      </c>
      <c r="K57" s="54" t="inlineStr">
        <is>
          <t>mohit.rathi79@rediffmail.com</t>
        </is>
      </c>
      <c r="L57" s="62">
        <f>HYPERLINK("mailto:"&amp;K57,"Send Email")</f>
        <v/>
      </c>
      <c r="M57" s="55" t="inlineStr">
        <is>
          <t>424, Market Yard, Kanpur</t>
        </is>
      </c>
      <c r="N57" s="54" t="inlineStr">
        <is>
          <t>Kanpur</t>
        </is>
      </c>
      <c r="O57" s="54">
        <f>VLOOKUP(N57,Lists!$A$2:$B$36,2,FALSE())</f>
        <v/>
      </c>
      <c r="P57" s="54" t="inlineStr">
        <is>
          <t>650311</t>
        </is>
      </c>
      <c r="Q57" s="54" t="inlineStr">
        <is>
          <t>82421 62538</t>
        </is>
      </c>
    </row>
    <row r="58" ht="15" customHeight="1" s="39">
      <c r="A58" s="54" t="inlineStr">
        <is>
          <t>STU0057</t>
        </is>
      </c>
      <c r="B58" s="55">
        <f>VLOOKUP(A58,Marks!$A$2:$B$1001,2,FALSE())</f>
        <v/>
      </c>
      <c r="C58" s="54">
        <f>VLOOKUP(A58,Marks!$A$2:$C$1001,3,FALSE())</f>
        <v/>
      </c>
      <c r="D58" s="55" t="inlineStr">
        <is>
          <t>Rohan Saxena</t>
        </is>
      </c>
      <c r="E58" s="55" t="inlineStr">
        <is>
          <t>Gauri Saxena</t>
        </is>
      </c>
      <c r="F58" s="57" t="n">
        <v>43803</v>
      </c>
      <c r="G58" s="54">
        <f>DATEDIF(F58,TODAY(),"Y")</f>
        <v/>
      </c>
      <c r="H58" s="54" t="inlineStr">
        <is>
          <t>A-</t>
        </is>
      </c>
      <c r="I58" s="54" t="inlineStr">
        <is>
          <t>87021 90560</t>
        </is>
      </c>
      <c r="J58" s="62">
        <f>HYPERLINK("https://wa.me/91"&amp;SUBSTITUTE(I58," ",""),"Chat on WhatsApp")</f>
        <v/>
      </c>
      <c r="K58" s="54" t="inlineStr">
        <is>
          <t>rohan.saxena29@yahoo.com</t>
        </is>
      </c>
      <c r="L58" s="62">
        <f>HYPERLINK("mailto:"&amp;K58,"Send Email")</f>
        <v/>
      </c>
      <c r="M58" s="55" t="inlineStr">
        <is>
          <t>491, Church Street, Howrah</t>
        </is>
      </c>
      <c r="N58" s="54" t="inlineStr">
        <is>
          <t>Howrah</t>
        </is>
      </c>
      <c r="O58" s="54">
        <f>VLOOKUP(N58,Lists!$A$2:$B$36,2,FALSE())</f>
        <v/>
      </c>
      <c r="P58" s="54" t="inlineStr">
        <is>
          <t>611411</t>
        </is>
      </c>
      <c r="Q58" s="54" t="inlineStr">
        <is>
          <t>78454 89395</t>
        </is>
      </c>
    </row>
    <row r="59" ht="15" customHeight="1" s="39">
      <c r="A59" s="54" t="inlineStr">
        <is>
          <t>STU0058</t>
        </is>
      </c>
      <c r="B59" s="55">
        <f>VLOOKUP(A59,Marks!$A$2:$B$1001,2,FALSE())</f>
        <v/>
      </c>
      <c r="C59" s="54">
        <f>VLOOKUP(A59,Marks!$A$2:$C$1001,3,FALSE())</f>
        <v/>
      </c>
      <c r="D59" s="55" t="inlineStr">
        <is>
          <t>Varun Bansal</t>
        </is>
      </c>
      <c r="E59" s="55" t="inlineStr">
        <is>
          <t>Jiya Bansal</t>
        </is>
      </c>
      <c r="F59" s="57" t="n">
        <v>40395</v>
      </c>
      <c r="G59" s="54">
        <f>DATEDIF(F59,TODAY(),"Y")</f>
        <v/>
      </c>
      <c r="H59" s="54" t="inlineStr">
        <is>
          <t>A-</t>
        </is>
      </c>
      <c r="I59" s="54" t="inlineStr">
        <is>
          <t>98484 83912</t>
        </is>
      </c>
      <c r="J59" s="62">
        <f>HYPERLINK("https://wa.me/91"&amp;SUBSTITUTE(I59," ",""),"Chat on WhatsApp")</f>
        <v/>
      </c>
      <c r="K59" s="54" t="inlineStr">
        <is>
          <t>varun.bansal8@rediffmail.com</t>
        </is>
      </c>
      <c r="L59" s="62">
        <f>HYPERLINK("mailto:"&amp;K59,"Send Email")</f>
        <v/>
      </c>
      <c r="M59" s="55" t="inlineStr">
        <is>
          <t>345, Park Street, Mysuru</t>
        </is>
      </c>
      <c r="N59" s="54" t="inlineStr">
        <is>
          <t>Mysuru</t>
        </is>
      </c>
      <c r="O59" s="54">
        <f>VLOOKUP(N59,Lists!$A$2:$B$36,2,FALSE())</f>
        <v/>
      </c>
      <c r="P59" s="54" t="inlineStr">
        <is>
          <t>132828</t>
        </is>
      </c>
      <c r="Q59" s="54" t="inlineStr">
        <is>
          <t>95169 10395</t>
        </is>
      </c>
    </row>
    <row r="60" ht="15" customHeight="1" s="39">
      <c r="A60" s="54" t="inlineStr">
        <is>
          <t>STU0059</t>
        </is>
      </c>
      <c r="B60" s="55">
        <f>VLOOKUP(A60,Marks!$A$2:$B$1001,2,FALSE())</f>
        <v/>
      </c>
      <c r="C60" s="54">
        <f>VLOOKUP(A60,Marks!$A$2:$C$1001,3,FALSE())</f>
        <v/>
      </c>
      <c r="D60" s="55" t="inlineStr">
        <is>
          <t>Manav Ahluwalia</t>
        </is>
      </c>
      <c r="E60" s="55" t="inlineStr">
        <is>
          <t>Jiya Ahluwalia</t>
        </is>
      </c>
      <c r="F60" s="57" t="n">
        <v>39632</v>
      </c>
      <c r="G60" s="54">
        <f>DATEDIF(F60,TODAY(),"Y")</f>
        <v/>
      </c>
      <c r="H60" s="54" t="inlineStr">
        <is>
          <t>O+</t>
        </is>
      </c>
      <c r="I60" s="54" t="inlineStr">
        <is>
          <t>76697 25549</t>
        </is>
      </c>
      <c r="J60" s="62">
        <f>HYPERLINK("https://wa.me/91"&amp;SUBSTITUTE(I60," ",""),"Chat on WhatsApp")</f>
        <v/>
      </c>
      <c r="K60" s="54" t="inlineStr">
        <is>
          <t>manav.ahluwalia23@rediffmail.com</t>
        </is>
      </c>
      <c r="L60" s="62">
        <f>HYPERLINK("mailto:"&amp;K60,"Send Email")</f>
        <v/>
      </c>
      <c r="M60" s="55" t="inlineStr">
        <is>
          <t>271, Church Street, Chandigarh</t>
        </is>
      </c>
      <c r="N60" s="54" t="inlineStr">
        <is>
          <t>Chandigarh</t>
        </is>
      </c>
      <c r="O60" s="54">
        <f>VLOOKUP(N60,Lists!$A$2:$B$36,2,FALSE())</f>
        <v/>
      </c>
      <c r="P60" s="54" t="inlineStr">
        <is>
          <t>343508</t>
        </is>
      </c>
      <c r="Q60" s="54" t="inlineStr">
        <is>
          <t>61372 49107</t>
        </is>
      </c>
    </row>
    <row r="61" ht="15" customHeight="1" s="39">
      <c r="A61" s="54" t="inlineStr">
        <is>
          <t>STU0060</t>
        </is>
      </c>
      <c r="B61" s="55">
        <f>VLOOKUP(A61,Marks!$A$2:$B$1001,2,FALSE())</f>
        <v/>
      </c>
      <c r="C61" s="54">
        <f>VLOOKUP(A61,Marks!$A$2:$C$1001,3,FALSE())</f>
        <v/>
      </c>
      <c r="D61" s="55" t="inlineStr">
        <is>
          <t>Parth Arora</t>
        </is>
      </c>
      <c r="E61" s="55" t="inlineStr">
        <is>
          <t>Diya Arora</t>
        </is>
      </c>
      <c r="F61" s="57" t="n">
        <v>40033</v>
      </c>
      <c r="G61" s="54">
        <f>DATEDIF(F61,TODAY(),"Y")</f>
        <v/>
      </c>
      <c r="H61" s="54" t="inlineStr">
        <is>
          <t>AB+</t>
        </is>
      </c>
      <c r="I61" s="54" t="inlineStr">
        <is>
          <t>71924 28367</t>
        </is>
      </c>
      <c r="J61" s="62">
        <f>HYPERLINK("https://wa.me/91"&amp;SUBSTITUTE(I61," ",""),"Chat on WhatsApp")</f>
        <v/>
      </c>
      <c r="K61" s="54" t="inlineStr">
        <is>
          <t>parth.arora65@outlook.com</t>
        </is>
      </c>
      <c r="L61" s="62">
        <f>HYPERLINK("mailto:"&amp;K61,"Send Email")</f>
        <v/>
      </c>
      <c r="M61" s="55" t="inlineStr">
        <is>
          <t>120, Lake View, Lucknow</t>
        </is>
      </c>
      <c r="N61" s="54" t="inlineStr">
        <is>
          <t>Lucknow</t>
        </is>
      </c>
      <c r="O61" s="54">
        <f>VLOOKUP(N61,Lists!$A$2:$B$36,2,FALSE())</f>
        <v/>
      </c>
      <c r="P61" s="54" t="inlineStr">
        <is>
          <t>715527</t>
        </is>
      </c>
      <c r="Q61" s="54" t="inlineStr">
        <is>
          <t>84881 49552</t>
        </is>
      </c>
    </row>
    <row r="62" ht="15" customHeight="1" s="39">
      <c r="A62" s="54" t="inlineStr">
        <is>
          <t>STU0061</t>
        </is>
      </c>
      <c r="B62" s="55">
        <f>VLOOKUP(A62,Marks!$A$2:$B$1001,2,FALSE())</f>
        <v/>
      </c>
      <c r="C62" s="54">
        <f>VLOOKUP(A62,Marks!$A$2:$C$1001,3,FALSE())</f>
        <v/>
      </c>
      <c r="D62" s="55" t="inlineStr">
        <is>
          <t>Rajat Chauhan</t>
        </is>
      </c>
      <c r="E62" s="55" t="inlineStr">
        <is>
          <t>Pihu Chauhan</t>
        </is>
      </c>
      <c r="F62" s="57" t="n">
        <v>42122</v>
      </c>
      <c r="G62" s="54">
        <f>DATEDIF(F62,TODAY(),"Y")</f>
        <v/>
      </c>
      <c r="H62" s="54" t="inlineStr">
        <is>
          <t>A+</t>
        </is>
      </c>
      <c r="I62" s="54" t="inlineStr">
        <is>
          <t>75927 28920</t>
        </is>
      </c>
      <c r="J62" s="62">
        <f>HYPERLINK("https://wa.me/91"&amp;SUBSTITUTE(I62," ",""),"Chat on WhatsApp")</f>
        <v/>
      </c>
      <c r="K62" s="54" t="inlineStr">
        <is>
          <t>rajat.chauhan60@gmail.com</t>
        </is>
      </c>
      <c r="L62" s="62">
        <f>HYPERLINK("mailto:"&amp;K62,"Send Email")</f>
        <v/>
      </c>
      <c r="M62" s="55" t="inlineStr">
        <is>
          <t>288, Market Yard, Surat</t>
        </is>
      </c>
      <c r="N62" s="54" t="inlineStr">
        <is>
          <t>Surat</t>
        </is>
      </c>
      <c r="O62" s="54">
        <f>VLOOKUP(N62,Lists!$A$2:$B$36,2,FALSE())</f>
        <v/>
      </c>
      <c r="P62" s="54" t="inlineStr">
        <is>
          <t>546741</t>
        </is>
      </c>
      <c r="Q62" s="54" t="inlineStr">
        <is>
          <t>77363 41831</t>
        </is>
      </c>
    </row>
    <row r="63" ht="15" customHeight="1" s="39">
      <c r="A63" s="54" t="inlineStr">
        <is>
          <t>STU0062</t>
        </is>
      </c>
      <c r="B63" s="55">
        <f>VLOOKUP(A63,Marks!$A$2:$B$1001,2,FALSE())</f>
        <v/>
      </c>
      <c r="C63" s="54">
        <f>VLOOKUP(A63,Marks!$A$2:$C$1001,3,FALSE())</f>
        <v/>
      </c>
      <c r="D63" s="55" t="inlineStr">
        <is>
          <t>Aryan Menon</t>
        </is>
      </c>
      <c r="E63" s="55" t="inlineStr">
        <is>
          <t>Simran Menon</t>
        </is>
      </c>
      <c r="F63" s="57" t="n">
        <v>43094</v>
      </c>
      <c r="G63" s="54">
        <f>DATEDIF(F63,TODAY(),"Y")</f>
        <v/>
      </c>
      <c r="H63" s="54" t="inlineStr">
        <is>
          <t>O-</t>
        </is>
      </c>
      <c r="I63" s="54" t="inlineStr">
        <is>
          <t>94974 89220</t>
        </is>
      </c>
      <c r="J63" s="62">
        <f>HYPERLINK("https://wa.me/91"&amp;SUBSTITUTE(I63," ",""),"Chat on WhatsApp")</f>
        <v/>
      </c>
      <c r="K63" s="54" t="inlineStr">
        <is>
          <t>aryan.menon91@yahoo.com</t>
        </is>
      </c>
      <c r="L63" s="62">
        <f>HYPERLINK("mailto:"&amp;K63,"Send Email")</f>
        <v/>
      </c>
      <c r="M63" s="55" t="inlineStr">
        <is>
          <t>204, Civil Lines, Jaipur</t>
        </is>
      </c>
      <c r="N63" s="54" t="inlineStr">
        <is>
          <t>Jaipur</t>
        </is>
      </c>
      <c r="O63" s="54">
        <f>VLOOKUP(N63,Lists!$A$2:$B$36,2,FALSE())</f>
        <v/>
      </c>
      <c r="P63" s="54" t="inlineStr">
        <is>
          <t>688898</t>
        </is>
      </c>
      <c r="Q63" s="54" t="inlineStr">
        <is>
          <t>85637 59894</t>
        </is>
      </c>
    </row>
    <row r="64" ht="15" customHeight="1" s="39">
      <c r="A64" s="54" t="inlineStr">
        <is>
          <t>STU0063</t>
        </is>
      </c>
      <c r="B64" s="55">
        <f>VLOOKUP(A64,Marks!$A$2:$B$1001,2,FALSE())</f>
        <v/>
      </c>
      <c r="C64" s="54">
        <f>VLOOKUP(A64,Marks!$A$2:$C$1001,3,FALSE())</f>
        <v/>
      </c>
      <c r="D64" s="55" t="inlineStr">
        <is>
          <t>Manav Chauhan</t>
        </is>
      </c>
      <c r="E64" s="55" t="inlineStr">
        <is>
          <t>Sanya Chauhan</t>
        </is>
      </c>
      <c r="F64" s="57" t="n">
        <v>42965</v>
      </c>
      <c r="G64" s="54">
        <f>DATEDIF(F64,TODAY(),"Y")</f>
        <v/>
      </c>
      <c r="H64" s="54" t="inlineStr">
        <is>
          <t>AB+</t>
        </is>
      </c>
      <c r="I64" s="54" t="inlineStr">
        <is>
          <t>85216 74044</t>
        </is>
      </c>
      <c r="J64" s="62">
        <f>HYPERLINK("https://wa.me/91"&amp;SUBSTITUTE(I64," ",""),"Chat on WhatsApp")</f>
        <v/>
      </c>
      <c r="K64" s="54" t="inlineStr">
        <is>
          <t>manav.chauhan93@rediffmail.com</t>
        </is>
      </c>
      <c r="L64" s="62">
        <f>HYPERLINK("mailto:"&amp;K64,"Send Email")</f>
        <v/>
      </c>
      <c r="M64" s="55" t="inlineStr">
        <is>
          <t>236, Ring Road, Udaipur</t>
        </is>
      </c>
      <c r="N64" s="54" t="inlineStr">
        <is>
          <t>Udaipur</t>
        </is>
      </c>
      <c r="O64" s="54">
        <f>VLOOKUP(N64,Lists!$A$2:$B$36,2,FALSE())</f>
        <v/>
      </c>
      <c r="P64" s="54" t="inlineStr">
        <is>
          <t>479284</t>
        </is>
      </c>
      <c r="Q64" s="54" t="inlineStr">
        <is>
          <t>73293 81636</t>
        </is>
      </c>
    </row>
    <row r="65" ht="15" customHeight="1" s="39">
      <c r="A65" s="54" t="inlineStr">
        <is>
          <t>STU0064</t>
        </is>
      </c>
      <c r="B65" s="55">
        <f>VLOOKUP(A65,Marks!$A$2:$B$1001,2,FALSE())</f>
        <v/>
      </c>
      <c r="C65" s="54">
        <f>VLOOKUP(A65,Marks!$A$2:$C$1001,3,FALSE())</f>
        <v/>
      </c>
      <c r="D65" s="55" t="inlineStr">
        <is>
          <t>Zaid Das</t>
        </is>
      </c>
      <c r="E65" s="55" t="inlineStr">
        <is>
          <t>Heer Das</t>
        </is>
      </c>
      <c r="F65" s="57" t="n">
        <v>44213</v>
      </c>
      <c r="G65" s="54">
        <f>DATEDIF(F65,TODAY(),"Y")</f>
        <v/>
      </c>
      <c r="H65" s="54" t="inlineStr">
        <is>
          <t>AB-</t>
        </is>
      </c>
      <c r="I65" s="54" t="inlineStr">
        <is>
          <t>89777 47576</t>
        </is>
      </c>
      <c r="J65" s="62">
        <f>HYPERLINK("https://wa.me/91"&amp;SUBSTITUTE(I65," ",""),"Chat on WhatsApp")</f>
        <v/>
      </c>
      <c r="K65" s="54" t="inlineStr">
        <is>
          <t>zaid.das3@rediffmail.com</t>
        </is>
      </c>
      <c r="L65" s="62">
        <f>HYPERLINK("mailto:"&amp;K65,"Send Email")</f>
        <v/>
      </c>
      <c r="M65" s="55" t="inlineStr">
        <is>
          <t>413, Ring Road, Shimla</t>
        </is>
      </c>
      <c r="N65" s="54" t="inlineStr">
        <is>
          <t>Shimla</t>
        </is>
      </c>
      <c r="O65" s="54">
        <f>VLOOKUP(N65,Lists!$A$2:$B$36,2,FALSE())</f>
        <v/>
      </c>
      <c r="P65" s="54" t="inlineStr">
        <is>
          <t>222215</t>
        </is>
      </c>
      <c r="Q65" s="54" t="inlineStr">
        <is>
          <t>69591 29516</t>
        </is>
      </c>
    </row>
    <row r="66" ht="15" customHeight="1" s="39">
      <c r="A66" s="54" t="inlineStr">
        <is>
          <t>STU0065</t>
        </is>
      </c>
      <c r="B66" s="55">
        <f>VLOOKUP(A66,Marks!$A$2:$B$1001,2,FALSE())</f>
        <v/>
      </c>
      <c r="C66" s="54">
        <f>VLOOKUP(A66,Marks!$A$2:$C$1001,3,FALSE())</f>
        <v/>
      </c>
      <c r="D66" s="55" t="inlineStr">
        <is>
          <t>Vihaan Naidu</t>
        </is>
      </c>
      <c r="E66" s="55" t="inlineStr">
        <is>
          <t>Aisha Naidu</t>
        </is>
      </c>
      <c r="F66" s="57" t="n">
        <v>42344</v>
      </c>
      <c r="G66" s="54">
        <f>DATEDIF(F66,TODAY(),"Y")</f>
        <v/>
      </c>
      <c r="H66" s="54" t="inlineStr">
        <is>
          <t>B+</t>
        </is>
      </c>
      <c r="I66" s="54" t="inlineStr">
        <is>
          <t>69189 66873</t>
        </is>
      </c>
      <c r="J66" s="62">
        <f>HYPERLINK("https://wa.me/91"&amp;SUBSTITUTE(I66," ",""),"Chat on WhatsApp")</f>
        <v/>
      </c>
      <c r="K66" s="54" t="inlineStr">
        <is>
          <t>vihaan.naidu83@outlook.com</t>
        </is>
      </c>
      <c r="L66" s="62">
        <f>HYPERLINK("mailto:"&amp;K66,"Send Email")</f>
        <v/>
      </c>
      <c r="M66" s="55" t="inlineStr">
        <is>
          <t>290, Station Road, Ranchi</t>
        </is>
      </c>
      <c r="N66" s="54" t="inlineStr">
        <is>
          <t>Ranchi</t>
        </is>
      </c>
      <c r="O66" s="54">
        <f>VLOOKUP(N66,Lists!$A$2:$B$36,2,FALSE())</f>
        <v/>
      </c>
      <c r="P66" s="54" t="inlineStr">
        <is>
          <t>663816</t>
        </is>
      </c>
      <c r="Q66" s="54" t="inlineStr">
        <is>
          <t>64764 37710</t>
        </is>
      </c>
    </row>
    <row r="67" ht="15" customHeight="1" s="39">
      <c r="A67" s="54" t="inlineStr">
        <is>
          <t>STU0066</t>
        </is>
      </c>
      <c r="B67" s="55">
        <f>VLOOKUP(A67,Marks!$A$2:$B$1001,2,FALSE())</f>
        <v/>
      </c>
      <c r="C67" s="54">
        <f>VLOOKUP(A67,Marks!$A$2:$C$1001,3,FALSE())</f>
        <v/>
      </c>
      <c r="D67" s="55" t="inlineStr">
        <is>
          <t>Rajat Reddy</t>
        </is>
      </c>
      <c r="E67" s="55" t="inlineStr">
        <is>
          <t>Simran Reddy</t>
        </is>
      </c>
      <c r="F67" s="57" t="n">
        <v>40536</v>
      </c>
      <c r="G67" s="54">
        <f>DATEDIF(F67,TODAY(),"Y")</f>
        <v/>
      </c>
      <c r="H67" s="54" t="inlineStr">
        <is>
          <t>AB+</t>
        </is>
      </c>
      <c r="I67" s="54" t="inlineStr">
        <is>
          <t>69204 55332</t>
        </is>
      </c>
      <c r="J67" s="62">
        <f>HYPERLINK("https://wa.me/91"&amp;SUBSTITUTE(I67," ",""),"Chat on WhatsApp")</f>
        <v/>
      </c>
      <c r="K67" s="54" t="inlineStr">
        <is>
          <t>rajat.reddy7@gmail.com</t>
        </is>
      </c>
      <c r="L67" s="62">
        <f>HYPERLINK("mailto:"&amp;K67,"Send Email")</f>
        <v/>
      </c>
      <c r="M67" s="55" t="inlineStr">
        <is>
          <t>224, Civil Lines, Amritsar</t>
        </is>
      </c>
      <c r="N67" s="54" t="inlineStr">
        <is>
          <t>Amritsar</t>
        </is>
      </c>
      <c r="O67" s="54">
        <f>VLOOKUP(N67,Lists!$A$2:$B$36,2,FALSE())</f>
        <v/>
      </c>
      <c r="P67" s="54" t="inlineStr">
        <is>
          <t>189711</t>
        </is>
      </c>
      <c r="Q67" s="54" t="inlineStr">
        <is>
          <t>87499 52778</t>
        </is>
      </c>
    </row>
    <row r="68" ht="15" customHeight="1" s="39">
      <c r="A68" s="54" t="inlineStr">
        <is>
          <t>STU0067</t>
        </is>
      </c>
      <c r="B68" s="55">
        <f>VLOOKUP(A68,Marks!$A$2:$B$1001,2,FALSE())</f>
        <v/>
      </c>
      <c r="C68" s="54">
        <f>VLOOKUP(A68,Marks!$A$2:$C$1001,3,FALSE())</f>
        <v/>
      </c>
      <c r="D68" s="55" t="inlineStr">
        <is>
          <t>Om Pathak</t>
        </is>
      </c>
      <c r="E68" s="55" t="inlineStr">
        <is>
          <t>Esha Pathak</t>
        </is>
      </c>
      <c r="F68" s="57" t="n">
        <v>40575</v>
      </c>
      <c r="G68" s="54">
        <f>DATEDIF(F68,TODAY(),"Y")</f>
        <v/>
      </c>
      <c r="H68" s="54" t="inlineStr">
        <is>
          <t>O-</t>
        </is>
      </c>
      <c r="I68" s="54" t="inlineStr">
        <is>
          <t>88286 57175</t>
        </is>
      </c>
      <c r="J68" s="62">
        <f>HYPERLINK("https://wa.me/91"&amp;SUBSTITUTE(I68," ",""),"Chat on WhatsApp")</f>
        <v/>
      </c>
      <c r="K68" s="54" t="inlineStr">
        <is>
          <t>om.pathak98@outlook.com</t>
        </is>
      </c>
      <c r="L68" s="62">
        <f>HYPERLINK("mailto:"&amp;K68,"Send Email")</f>
        <v/>
      </c>
      <c r="M68" s="55" t="inlineStr">
        <is>
          <t>53, Church Street, Amritsar</t>
        </is>
      </c>
      <c r="N68" s="54" t="inlineStr">
        <is>
          <t>Amritsar</t>
        </is>
      </c>
      <c r="O68" s="54">
        <f>VLOOKUP(N68,Lists!$A$2:$B$36,2,FALSE())</f>
        <v/>
      </c>
      <c r="P68" s="54" t="inlineStr">
        <is>
          <t>201538</t>
        </is>
      </c>
      <c r="Q68" s="54" t="inlineStr">
        <is>
          <t>78061 68830</t>
        </is>
      </c>
    </row>
    <row r="69" ht="15" customHeight="1" s="39">
      <c r="A69" s="54" t="inlineStr">
        <is>
          <t>STU0068</t>
        </is>
      </c>
      <c r="B69" s="55">
        <f>VLOOKUP(A69,Marks!$A$2:$B$1001,2,FALSE())</f>
        <v/>
      </c>
      <c r="C69" s="54">
        <f>VLOOKUP(A69,Marks!$A$2:$C$1001,3,FALSE())</f>
        <v/>
      </c>
      <c r="D69" s="55" t="inlineStr">
        <is>
          <t>Shaurya Reddy</t>
        </is>
      </c>
      <c r="E69" s="55" t="inlineStr">
        <is>
          <t>Tara Reddy</t>
        </is>
      </c>
      <c r="F69" s="57" t="n">
        <v>42797</v>
      </c>
      <c r="G69" s="54">
        <f>DATEDIF(F69,TODAY(),"Y")</f>
        <v/>
      </c>
      <c r="H69" s="54" t="inlineStr">
        <is>
          <t>AB+</t>
        </is>
      </c>
      <c r="I69" s="54" t="inlineStr">
        <is>
          <t>78121 46170</t>
        </is>
      </c>
      <c r="J69" s="62">
        <f>HYPERLINK("https://wa.me/91"&amp;SUBSTITUTE(I69," ",""),"Chat on WhatsApp")</f>
        <v/>
      </c>
      <c r="K69" s="54" t="inlineStr">
        <is>
          <t>shaurya.reddy54@outlook.com</t>
        </is>
      </c>
      <c r="L69" s="62">
        <f>HYPERLINK("mailto:"&amp;K69,"Send Email")</f>
        <v/>
      </c>
      <c r="M69" s="55" t="inlineStr">
        <is>
          <t>248, Gandhi Chowk, Varanasi</t>
        </is>
      </c>
      <c r="N69" s="54" t="inlineStr">
        <is>
          <t>Varanasi</t>
        </is>
      </c>
      <c r="O69" s="54">
        <f>VLOOKUP(N69,Lists!$A$2:$B$36,2,FALSE())</f>
        <v/>
      </c>
      <c r="P69" s="54" t="inlineStr">
        <is>
          <t>488667</t>
        </is>
      </c>
      <c r="Q69" s="54" t="inlineStr">
        <is>
          <t>85040 91924</t>
        </is>
      </c>
    </row>
    <row r="70" ht="15" customHeight="1" s="39">
      <c r="A70" s="54" t="inlineStr">
        <is>
          <t>STU0069</t>
        </is>
      </c>
      <c r="B70" s="55">
        <f>VLOOKUP(A70,Marks!$A$2:$B$1001,2,FALSE())</f>
        <v/>
      </c>
      <c r="C70" s="54">
        <f>VLOOKUP(A70,Marks!$A$2:$C$1001,3,FALSE())</f>
        <v/>
      </c>
      <c r="D70" s="55" t="inlineStr">
        <is>
          <t>Kabir Dubey</t>
        </is>
      </c>
      <c r="E70" s="55" t="inlineStr">
        <is>
          <t>Gauri Dubey</t>
        </is>
      </c>
      <c r="F70" s="57" t="n">
        <v>42879</v>
      </c>
      <c r="G70" s="54">
        <f>DATEDIF(F70,TODAY(),"Y")</f>
        <v/>
      </c>
      <c r="H70" s="54" t="inlineStr">
        <is>
          <t>A-</t>
        </is>
      </c>
      <c r="I70" s="54" t="inlineStr">
        <is>
          <t>94971 52714</t>
        </is>
      </c>
      <c r="J70" s="62">
        <f>HYPERLINK("https://wa.me/91"&amp;SUBSTITUTE(I70," ",""),"Chat on WhatsApp")</f>
        <v/>
      </c>
      <c r="K70" s="54" t="inlineStr">
        <is>
          <t>kabir.dubey49@outlook.com</t>
        </is>
      </c>
      <c r="L70" s="62">
        <f>HYPERLINK("mailto:"&amp;K70,"Send Email")</f>
        <v/>
      </c>
      <c r="M70" s="55" t="inlineStr">
        <is>
          <t>419, College Road, Patna</t>
        </is>
      </c>
      <c r="N70" s="54" t="inlineStr">
        <is>
          <t>Patna</t>
        </is>
      </c>
      <c r="O70" s="54">
        <f>VLOOKUP(N70,Lists!$A$2:$B$36,2,FALSE())</f>
        <v/>
      </c>
      <c r="P70" s="54" t="inlineStr">
        <is>
          <t>492747</t>
        </is>
      </c>
      <c r="Q70" s="54" t="inlineStr">
        <is>
          <t>64273 87624</t>
        </is>
      </c>
    </row>
    <row r="71" ht="15" customHeight="1" s="39">
      <c r="A71" s="54" t="inlineStr">
        <is>
          <t>STU0070</t>
        </is>
      </c>
      <c r="B71" s="55">
        <f>VLOOKUP(A71,Marks!$A$2:$B$1001,2,FALSE())</f>
        <v/>
      </c>
      <c r="C71" s="54">
        <f>VLOOKUP(A71,Marks!$A$2:$C$1001,3,FALSE())</f>
        <v/>
      </c>
      <c r="D71" s="55" t="inlineStr">
        <is>
          <t>Aditya Naidu</t>
        </is>
      </c>
      <c r="E71" s="55" t="inlineStr">
        <is>
          <t>Esha Naidu</t>
        </is>
      </c>
      <c r="F71" s="57" t="n">
        <v>41330</v>
      </c>
      <c r="G71" s="54">
        <f>DATEDIF(F71,TODAY(),"Y")</f>
        <v/>
      </c>
      <c r="H71" s="54" t="inlineStr">
        <is>
          <t>O-</t>
        </is>
      </c>
      <c r="I71" s="54" t="inlineStr">
        <is>
          <t>76816 31802</t>
        </is>
      </c>
      <c r="J71" s="62">
        <f>HYPERLINK("https://wa.me/91"&amp;SUBSTITUTE(I71," ",""),"Chat on WhatsApp")</f>
        <v/>
      </c>
      <c r="K71" s="54" t="inlineStr">
        <is>
          <t>aditya.naidu83@gmail.com</t>
        </is>
      </c>
      <c r="L71" s="62">
        <f>HYPERLINK("mailto:"&amp;K71,"Send Email")</f>
        <v/>
      </c>
      <c r="M71" s="55" t="inlineStr">
        <is>
          <t>289, College Road, Shimla</t>
        </is>
      </c>
      <c r="N71" s="54" t="inlineStr">
        <is>
          <t>Shimla</t>
        </is>
      </c>
      <c r="O71" s="54">
        <f>VLOOKUP(N71,Lists!$A$2:$B$36,2,FALSE())</f>
        <v/>
      </c>
      <c r="P71" s="54" t="inlineStr">
        <is>
          <t>457705</t>
        </is>
      </c>
      <c r="Q71" s="54" t="inlineStr">
        <is>
          <t>92735 11382</t>
        </is>
      </c>
    </row>
    <row r="72" ht="15" customHeight="1" s="39">
      <c r="A72" s="54" t="inlineStr">
        <is>
          <t>STU0071</t>
        </is>
      </c>
      <c r="B72" s="55">
        <f>VLOOKUP(A72,Marks!$A$2:$B$1001,2,FALSE())</f>
        <v/>
      </c>
      <c r="C72" s="54">
        <f>VLOOKUP(A72,Marks!$A$2:$C$1001,3,FALSE())</f>
        <v/>
      </c>
      <c r="D72" s="55" t="inlineStr">
        <is>
          <t>Vikram Joshi</t>
        </is>
      </c>
      <c r="E72" s="55" t="inlineStr">
        <is>
          <t>Lavanya Joshi</t>
        </is>
      </c>
      <c r="F72" s="57" t="n">
        <v>42220</v>
      </c>
      <c r="G72" s="54">
        <f>DATEDIF(F72,TODAY(),"Y")</f>
        <v/>
      </c>
      <c r="H72" s="54" t="inlineStr">
        <is>
          <t>AB-</t>
        </is>
      </c>
      <c r="I72" s="54" t="inlineStr">
        <is>
          <t>98412 51800</t>
        </is>
      </c>
      <c r="J72" s="62">
        <f>HYPERLINK("https://wa.me/91"&amp;SUBSTITUTE(I72," ",""),"Chat on WhatsApp")</f>
        <v/>
      </c>
      <c r="K72" s="54" t="inlineStr">
        <is>
          <t>vikram.joshi9@outlook.com</t>
        </is>
      </c>
      <c r="L72" s="62">
        <f>HYPERLINK("mailto:"&amp;K72,"Send Email")</f>
        <v/>
      </c>
      <c r="M72" s="55" t="inlineStr">
        <is>
          <t>23, Station Road, Jaipur</t>
        </is>
      </c>
      <c r="N72" s="54" t="inlineStr">
        <is>
          <t>Jaipur</t>
        </is>
      </c>
      <c r="O72" s="54">
        <f>VLOOKUP(N72,Lists!$A$2:$B$36,2,FALSE())</f>
        <v/>
      </c>
      <c r="P72" s="54" t="inlineStr">
        <is>
          <t>133683</t>
        </is>
      </c>
      <c r="Q72" s="54" t="inlineStr">
        <is>
          <t>82791 98754</t>
        </is>
      </c>
    </row>
    <row r="73" ht="15" customHeight="1" s="39">
      <c r="A73" s="54" t="inlineStr">
        <is>
          <t>STU0072</t>
        </is>
      </c>
      <c r="B73" s="55">
        <f>VLOOKUP(A73,Marks!$A$2:$B$1001,2,FALSE())</f>
        <v/>
      </c>
      <c r="C73" s="54">
        <f>VLOOKUP(A73,Marks!$A$2:$C$1001,3,FALSE())</f>
        <v/>
      </c>
      <c r="D73" s="55" t="inlineStr">
        <is>
          <t>Aarush Sharma</t>
        </is>
      </c>
      <c r="E73" s="55" t="inlineStr">
        <is>
          <t>Tanvi Sharma</t>
        </is>
      </c>
      <c r="F73" s="57" t="n">
        <v>40455</v>
      </c>
      <c r="G73" s="54">
        <f>DATEDIF(F73,TODAY(),"Y")</f>
        <v/>
      </c>
      <c r="H73" s="54" t="inlineStr">
        <is>
          <t>B+</t>
        </is>
      </c>
      <c r="I73" s="54" t="inlineStr">
        <is>
          <t>76993 52727</t>
        </is>
      </c>
      <c r="J73" s="62">
        <f>HYPERLINK("https://wa.me/91"&amp;SUBSTITUTE(I73," ",""),"Chat on WhatsApp")</f>
        <v/>
      </c>
      <c r="K73" s="54" t="inlineStr">
        <is>
          <t>aarush.sharma26@rediffmail.com</t>
        </is>
      </c>
      <c r="L73" s="62">
        <f>HYPERLINK("mailto:"&amp;K73,"Send Email")</f>
        <v/>
      </c>
      <c r="M73" s="55" t="inlineStr">
        <is>
          <t>59, Sector 12, Jaipur</t>
        </is>
      </c>
      <c r="N73" s="54" t="inlineStr">
        <is>
          <t>Jaipur</t>
        </is>
      </c>
      <c r="O73" s="54">
        <f>VLOOKUP(N73,Lists!$A$2:$B$36,2,FALSE())</f>
        <v/>
      </c>
      <c r="P73" s="54" t="inlineStr">
        <is>
          <t>813282</t>
        </is>
      </c>
      <c r="Q73" s="54" t="inlineStr">
        <is>
          <t>99646 93769</t>
        </is>
      </c>
    </row>
    <row r="74" ht="15" customHeight="1" s="39">
      <c r="A74" s="54" t="inlineStr">
        <is>
          <t>STU0073</t>
        </is>
      </c>
      <c r="B74" s="55">
        <f>VLOOKUP(A74,Marks!$A$2:$B$1001,2,FALSE())</f>
        <v/>
      </c>
      <c r="C74" s="54">
        <f>VLOOKUP(A74,Marks!$A$2:$C$1001,3,FALSE())</f>
        <v/>
      </c>
      <c r="D74" s="55" t="inlineStr">
        <is>
          <t>Rahul Reddy</t>
        </is>
      </c>
      <c r="E74" s="55" t="inlineStr">
        <is>
          <t>Ira Reddy</t>
        </is>
      </c>
      <c r="F74" s="57" t="n">
        <v>41596</v>
      </c>
      <c r="G74" s="54">
        <f>DATEDIF(F74,TODAY(),"Y")</f>
        <v/>
      </c>
      <c r="H74" s="54" t="inlineStr">
        <is>
          <t>AB-</t>
        </is>
      </c>
      <c r="I74" s="54" t="inlineStr">
        <is>
          <t>73733 74178</t>
        </is>
      </c>
      <c r="J74" s="62">
        <f>HYPERLINK("https://wa.me/91"&amp;SUBSTITUTE(I74," ",""),"Chat on WhatsApp")</f>
        <v/>
      </c>
      <c r="K74" s="54" t="inlineStr">
        <is>
          <t>rahul.reddy37@yahoo.com</t>
        </is>
      </c>
      <c r="L74" s="62">
        <f>HYPERLINK("mailto:"&amp;K74,"Send Email")</f>
        <v/>
      </c>
      <c r="M74" s="55" t="inlineStr">
        <is>
          <t>96, Lake View, Amritsar</t>
        </is>
      </c>
      <c r="N74" s="54" t="inlineStr">
        <is>
          <t>Amritsar</t>
        </is>
      </c>
      <c r="O74" s="54">
        <f>VLOOKUP(N74,Lists!$A$2:$B$36,2,FALSE())</f>
        <v/>
      </c>
      <c r="P74" s="54" t="inlineStr">
        <is>
          <t>582909</t>
        </is>
      </c>
      <c r="Q74" s="54" t="inlineStr">
        <is>
          <t>66882 11256</t>
        </is>
      </c>
    </row>
    <row r="75" ht="15" customHeight="1" s="39">
      <c r="A75" s="54" t="inlineStr">
        <is>
          <t>STU0074</t>
        </is>
      </c>
      <c r="B75" s="55">
        <f>VLOOKUP(A75,Marks!$A$2:$B$1001,2,FALSE())</f>
        <v/>
      </c>
      <c r="C75" s="54">
        <f>VLOOKUP(A75,Marks!$A$2:$C$1001,3,FALSE())</f>
        <v/>
      </c>
      <c r="D75" s="55" t="inlineStr">
        <is>
          <t>Aarush Rawat</t>
        </is>
      </c>
      <c r="E75" s="55" t="inlineStr">
        <is>
          <t>Yamini Rawat</t>
        </is>
      </c>
      <c r="F75" s="57" t="n">
        <v>41544</v>
      </c>
      <c r="G75" s="54">
        <f>DATEDIF(F75,TODAY(),"Y")</f>
        <v/>
      </c>
      <c r="H75" s="54" t="inlineStr">
        <is>
          <t>B+</t>
        </is>
      </c>
      <c r="I75" s="54" t="inlineStr">
        <is>
          <t>68231 81611</t>
        </is>
      </c>
      <c r="J75" s="62">
        <f>HYPERLINK("https://wa.me/91"&amp;SUBSTITUTE(I75," ",""),"Chat on WhatsApp")</f>
        <v/>
      </c>
      <c r="K75" s="54" t="inlineStr">
        <is>
          <t>aarush.rawat28@rediffmail.com</t>
        </is>
      </c>
      <c r="L75" s="62">
        <f>HYPERLINK("mailto:"&amp;K75,"Send Email")</f>
        <v/>
      </c>
      <c r="M75" s="55" t="inlineStr">
        <is>
          <t>53, Civil Lines, Coimbatore</t>
        </is>
      </c>
      <c r="N75" s="54" t="inlineStr">
        <is>
          <t>Coimbatore</t>
        </is>
      </c>
      <c r="O75" s="54">
        <f>VLOOKUP(N75,Lists!$A$2:$B$36,2,FALSE())</f>
        <v/>
      </c>
      <c r="P75" s="54" t="inlineStr">
        <is>
          <t>422171</t>
        </is>
      </c>
      <c r="Q75" s="54" t="inlineStr">
        <is>
          <t>68368 44447</t>
        </is>
      </c>
    </row>
    <row r="76" ht="15" customHeight="1" s="39">
      <c r="A76" s="54" t="inlineStr">
        <is>
          <t>STU0075</t>
        </is>
      </c>
      <c r="B76" s="55">
        <f>VLOOKUP(A76,Marks!$A$2:$B$1001,2,FALSE())</f>
        <v/>
      </c>
      <c r="C76" s="54">
        <f>VLOOKUP(A76,Marks!$A$2:$C$1001,3,FALSE())</f>
        <v/>
      </c>
      <c r="D76" s="55" t="inlineStr">
        <is>
          <t>Varun Pathak</t>
        </is>
      </c>
      <c r="E76" s="55" t="inlineStr">
        <is>
          <t>Zoya Pathak</t>
        </is>
      </c>
      <c r="F76" s="57" t="n">
        <v>42819</v>
      </c>
      <c r="G76" s="54">
        <f>DATEDIF(F76,TODAY(),"Y")</f>
        <v/>
      </c>
      <c r="H76" s="54" t="inlineStr">
        <is>
          <t>A-</t>
        </is>
      </c>
      <c r="I76" s="54" t="inlineStr">
        <is>
          <t>91971 46349</t>
        </is>
      </c>
      <c r="J76" s="62">
        <f>HYPERLINK("https://wa.me/91"&amp;SUBSTITUTE(I76," ",""),"Chat on WhatsApp")</f>
        <v/>
      </c>
      <c r="K76" s="54" t="inlineStr">
        <is>
          <t>varun.pathak84@yahoo.com</t>
        </is>
      </c>
      <c r="L76" s="62">
        <f>HYPERLINK("mailto:"&amp;K76,"Send Email")</f>
        <v/>
      </c>
      <c r="M76" s="55" t="inlineStr">
        <is>
          <t>360, Church Street, Varanasi</t>
        </is>
      </c>
      <c r="N76" s="54" t="inlineStr">
        <is>
          <t>Varanasi</t>
        </is>
      </c>
      <c r="O76" s="54">
        <f>VLOOKUP(N76,Lists!$A$2:$B$36,2,FALSE())</f>
        <v/>
      </c>
      <c r="P76" s="54" t="inlineStr">
        <is>
          <t>371806</t>
        </is>
      </c>
      <c r="Q76" s="54" t="inlineStr">
        <is>
          <t>76277 42447</t>
        </is>
      </c>
    </row>
    <row r="77" ht="15" customHeight="1" s="39">
      <c r="A77" s="54" t="inlineStr">
        <is>
          <t>STU0076</t>
        </is>
      </c>
      <c r="B77" s="55">
        <f>VLOOKUP(A77,Marks!$A$2:$B$1001,2,FALSE())</f>
        <v/>
      </c>
      <c r="C77" s="54">
        <f>VLOOKUP(A77,Marks!$A$2:$C$1001,3,FALSE())</f>
        <v/>
      </c>
      <c r="D77" s="55" t="inlineStr">
        <is>
          <t>Yug Mukherjee</t>
        </is>
      </c>
      <c r="E77" s="55" t="inlineStr">
        <is>
          <t>Gauri Mukherjee</t>
        </is>
      </c>
      <c r="F77" s="57" t="n">
        <v>40386</v>
      </c>
      <c r="G77" s="54">
        <f>DATEDIF(F77,TODAY(),"Y")</f>
        <v/>
      </c>
      <c r="H77" s="54" t="inlineStr">
        <is>
          <t>B+</t>
        </is>
      </c>
      <c r="I77" s="54" t="inlineStr">
        <is>
          <t>79105 45197</t>
        </is>
      </c>
      <c r="J77" s="62">
        <f>HYPERLINK("https://wa.me/91"&amp;SUBSTITUTE(I77," ",""),"Chat on WhatsApp")</f>
        <v/>
      </c>
      <c r="K77" s="54" t="inlineStr">
        <is>
          <t>yug.mukherjee42@outlook.com</t>
        </is>
      </c>
      <c r="L77" s="62">
        <f>HYPERLINK("mailto:"&amp;K77,"Send Email")</f>
        <v/>
      </c>
      <c r="M77" s="55" t="inlineStr">
        <is>
          <t>173, Church Street, Bengaluru</t>
        </is>
      </c>
      <c r="N77" s="54" t="inlineStr">
        <is>
          <t>Bengaluru</t>
        </is>
      </c>
      <c r="O77" s="54">
        <f>VLOOKUP(N77,Lists!$A$2:$B$36,2,FALSE())</f>
        <v/>
      </c>
      <c r="P77" s="54" t="inlineStr">
        <is>
          <t>703644</t>
        </is>
      </c>
      <c r="Q77" s="54" t="inlineStr">
        <is>
          <t>96631 99463</t>
        </is>
      </c>
    </row>
    <row r="78" ht="15" customHeight="1" s="39">
      <c r="A78" s="54" t="inlineStr">
        <is>
          <t>STU0077</t>
        </is>
      </c>
      <c r="B78" s="55">
        <f>VLOOKUP(A78,Marks!$A$2:$B$1001,2,FALSE())</f>
        <v/>
      </c>
      <c r="C78" s="54">
        <f>VLOOKUP(A78,Marks!$A$2:$C$1001,3,FALSE())</f>
        <v/>
      </c>
      <c r="D78" s="55" t="inlineStr">
        <is>
          <t>Sai Desai</t>
        </is>
      </c>
      <c r="E78" s="55" t="inlineStr">
        <is>
          <t>Esha Desai</t>
        </is>
      </c>
      <c r="F78" s="57" t="n">
        <v>43478</v>
      </c>
      <c r="G78" s="54">
        <f>DATEDIF(F78,TODAY(),"Y")</f>
        <v/>
      </c>
      <c r="H78" s="54" t="inlineStr">
        <is>
          <t>B+</t>
        </is>
      </c>
      <c r="I78" s="54" t="inlineStr">
        <is>
          <t>84836 66260</t>
        </is>
      </c>
      <c r="J78" s="62">
        <f>HYPERLINK("https://wa.me/91"&amp;SUBSTITUTE(I78," ",""),"Chat on WhatsApp")</f>
        <v/>
      </c>
      <c r="K78" s="54" t="inlineStr">
        <is>
          <t>sai.desai84@gmail.com</t>
        </is>
      </c>
      <c r="L78" s="62">
        <f>HYPERLINK("mailto:"&amp;K78,"Send Email")</f>
        <v/>
      </c>
      <c r="M78" s="55" t="inlineStr">
        <is>
          <t>361, Station Road, Kanpur</t>
        </is>
      </c>
      <c r="N78" s="54" t="inlineStr">
        <is>
          <t>Kanpur</t>
        </is>
      </c>
      <c r="O78" s="54">
        <f>VLOOKUP(N78,Lists!$A$2:$B$36,2,FALSE())</f>
        <v/>
      </c>
      <c r="P78" s="54" t="inlineStr">
        <is>
          <t>111140</t>
        </is>
      </c>
      <c r="Q78" s="54" t="inlineStr">
        <is>
          <t>78812 20215</t>
        </is>
      </c>
    </row>
    <row r="79" ht="15" customHeight="1" s="39">
      <c r="A79" s="54" t="inlineStr">
        <is>
          <t>STU0078</t>
        </is>
      </c>
      <c r="B79" s="55">
        <f>VLOOKUP(A79,Marks!$A$2:$B$1001,2,FALSE())</f>
        <v/>
      </c>
      <c r="C79" s="54">
        <f>VLOOKUP(A79,Marks!$A$2:$C$1001,3,FALSE())</f>
        <v/>
      </c>
      <c r="D79" s="55" t="inlineStr">
        <is>
          <t>Imran Srivastava</t>
        </is>
      </c>
      <c r="E79" s="55" t="inlineStr">
        <is>
          <t>Aadhya Srivastava</t>
        </is>
      </c>
      <c r="F79" s="57" t="n">
        <v>43324</v>
      </c>
      <c r="G79" s="54">
        <f>DATEDIF(F79,TODAY(),"Y")</f>
        <v/>
      </c>
      <c r="H79" s="54" t="inlineStr">
        <is>
          <t>B-</t>
        </is>
      </c>
      <c r="I79" s="54" t="inlineStr">
        <is>
          <t>73480 63963</t>
        </is>
      </c>
      <c r="J79" s="62">
        <f>HYPERLINK("https://wa.me/91"&amp;SUBSTITUTE(I79," ",""),"Chat on WhatsApp")</f>
        <v/>
      </c>
      <c r="K79" s="54" t="inlineStr">
        <is>
          <t>imran.srivastava79@rediffmail.com</t>
        </is>
      </c>
      <c r="L79" s="62">
        <f>HYPERLINK("mailto:"&amp;K79,"Send Email")</f>
        <v/>
      </c>
      <c r="M79" s="55" t="inlineStr">
        <is>
          <t>441, Model Town, Panaji</t>
        </is>
      </c>
      <c r="N79" s="54" t="inlineStr">
        <is>
          <t>Panaji</t>
        </is>
      </c>
      <c r="O79" s="54">
        <f>VLOOKUP(N79,Lists!$A$2:$B$36,2,FALSE())</f>
        <v/>
      </c>
      <c r="P79" s="54" t="inlineStr">
        <is>
          <t>200899</t>
        </is>
      </c>
      <c r="Q79" s="54" t="inlineStr">
        <is>
          <t>63293 26142</t>
        </is>
      </c>
    </row>
    <row r="80" ht="15" customHeight="1" s="39">
      <c r="A80" s="54" t="inlineStr">
        <is>
          <t>STU0079</t>
        </is>
      </c>
      <c r="B80" s="55">
        <f>VLOOKUP(A80,Marks!$A$2:$B$1001,2,FALSE())</f>
        <v/>
      </c>
      <c r="C80" s="54">
        <f>VLOOKUP(A80,Marks!$A$2:$C$1001,3,FALSE())</f>
        <v/>
      </c>
      <c r="D80" s="55" t="inlineStr">
        <is>
          <t>Uday Naidu</t>
        </is>
      </c>
      <c r="E80" s="55" t="inlineStr">
        <is>
          <t>Falak Naidu</t>
        </is>
      </c>
      <c r="F80" s="57" t="n">
        <v>42841</v>
      </c>
      <c r="G80" s="54">
        <f>DATEDIF(F80,TODAY(),"Y")</f>
        <v/>
      </c>
      <c r="H80" s="54" t="inlineStr">
        <is>
          <t>A+</t>
        </is>
      </c>
      <c r="I80" s="54" t="inlineStr">
        <is>
          <t>69655 11581</t>
        </is>
      </c>
      <c r="J80" s="62">
        <f>HYPERLINK("https://wa.me/91"&amp;SUBSTITUTE(I80," ",""),"Chat on WhatsApp")</f>
        <v/>
      </c>
      <c r="K80" s="54" t="inlineStr">
        <is>
          <t>uday.naidu47@outlook.com</t>
        </is>
      </c>
      <c r="L80" s="62">
        <f>HYPERLINK("mailto:"&amp;K80,"Send Email")</f>
        <v/>
      </c>
      <c r="M80" s="55" t="inlineStr">
        <is>
          <t>68, College Road, Lucknow</t>
        </is>
      </c>
      <c r="N80" s="54" t="inlineStr">
        <is>
          <t>Lucknow</t>
        </is>
      </c>
      <c r="O80" s="54">
        <f>VLOOKUP(N80,Lists!$A$2:$B$36,2,FALSE())</f>
        <v/>
      </c>
      <c r="P80" s="54" t="inlineStr">
        <is>
          <t>705991</t>
        </is>
      </c>
      <c r="Q80" s="54" t="inlineStr">
        <is>
          <t>96986 81612</t>
        </is>
      </c>
    </row>
    <row r="81" ht="15" customHeight="1" s="39">
      <c r="A81" s="54" t="inlineStr">
        <is>
          <t>STU0080</t>
        </is>
      </c>
      <c r="B81" s="55">
        <f>VLOOKUP(A81,Marks!$A$2:$B$1001,2,FALSE())</f>
        <v/>
      </c>
      <c r="C81" s="54">
        <f>VLOOKUP(A81,Marks!$A$2:$C$1001,3,FALSE())</f>
        <v/>
      </c>
      <c r="D81" s="55" t="inlineStr">
        <is>
          <t>Dhruv Yadav</t>
        </is>
      </c>
      <c r="E81" s="55" t="inlineStr">
        <is>
          <t>Zara Yadav</t>
        </is>
      </c>
      <c r="F81" s="57" t="n">
        <v>42570</v>
      </c>
      <c r="G81" s="54">
        <f>DATEDIF(F81,TODAY(),"Y")</f>
        <v/>
      </c>
      <c r="H81" s="54" t="inlineStr">
        <is>
          <t>AB-</t>
        </is>
      </c>
      <c r="I81" s="54" t="inlineStr">
        <is>
          <t>66081 67342</t>
        </is>
      </c>
      <c r="J81" s="62">
        <f>HYPERLINK("https://wa.me/91"&amp;SUBSTITUTE(I81," ",""),"Chat on WhatsApp")</f>
        <v/>
      </c>
      <c r="K81" s="54" t="inlineStr">
        <is>
          <t>dhruv.yadav94@yahoo.com</t>
        </is>
      </c>
      <c r="L81" s="62">
        <f>HYPERLINK("mailto:"&amp;K81,"Send Email")</f>
        <v/>
      </c>
      <c r="M81" s="55" t="inlineStr">
        <is>
          <t>30, Civil Lines, Raipur</t>
        </is>
      </c>
      <c r="N81" s="54" t="inlineStr">
        <is>
          <t>Raipur</t>
        </is>
      </c>
      <c r="O81" s="54">
        <f>VLOOKUP(N81,Lists!$A$2:$B$36,2,FALSE())</f>
        <v/>
      </c>
      <c r="P81" s="54" t="inlineStr">
        <is>
          <t>200401</t>
        </is>
      </c>
      <c r="Q81" s="54" t="inlineStr">
        <is>
          <t>92900 69424</t>
        </is>
      </c>
    </row>
    <row r="82" ht="15" customHeight="1" s="39">
      <c r="A82" s="54" t="inlineStr">
        <is>
          <t>STU0081</t>
        </is>
      </c>
      <c r="B82" s="55">
        <f>VLOOKUP(A82,Marks!$A$2:$B$1001,2,FALSE())</f>
        <v/>
      </c>
      <c r="C82" s="54">
        <f>VLOOKUP(A82,Marks!$A$2:$C$1001,3,FALSE())</f>
        <v/>
      </c>
      <c r="D82" s="55" t="inlineStr">
        <is>
          <t>Mohit Chowdhury</t>
        </is>
      </c>
      <c r="E82" s="55" t="inlineStr">
        <is>
          <t>Sanya Chowdhury</t>
        </is>
      </c>
      <c r="F82" s="57" t="n">
        <v>42962</v>
      </c>
      <c r="G82" s="54">
        <f>DATEDIF(F82,TODAY(),"Y")</f>
        <v/>
      </c>
      <c r="H82" s="54" t="inlineStr">
        <is>
          <t>AB-</t>
        </is>
      </c>
      <c r="I82" s="54" t="inlineStr">
        <is>
          <t>81908 75484</t>
        </is>
      </c>
      <c r="J82" s="62">
        <f>HYPERLINK("https://wa.me/91"&amp;SUBSTITUTE(I82," ",""),"Chat on WhatsApp")</f>
        <v/>
      </c>
      <c r="K82" s="54" t="inlineStr">
        <is>
          <t>mohit.chowdhury73@yahoo.com</t>
        </is>
      </c>
      <c r="L82" s="62">
        <f>HYPERLINK("mailto:"&amp;K82,"Send Email")</f>
        <v/>
      </c>
      <c r="M82" s="55" t="inlineStr">
        <is>
          <t>189, Ring Road, Kanpur</t>
        </is>
      </c>
      <c r="N82" s="54" t="inlineStr">
        <is>
          <t>Kanpur</t>
        </is>
      </c>
      <c r="O82" s="54">
        <f>VLOOKUP(N82,Lists!$A$2:$B$36,2,FALSE())</f>
        <v/>
      </c>
      <c r="P82" s="54" t="inlineStr">
        <is>
          <t>377509</t>
        </is>
      </c>
      <c r="Q82" s="54" t="inlineStr">
        <is>
          <t>62889 39937</t>
        </is>
      </c>
    </row>
    <row r="83" ht="15" customHeight="1" s="39">
      <c r="A83" s="54" t="inlineStr">
        <is>
          <t>STU0082</t>
        </is>
      </c>
      <c r="B83" s="55">
        <f>VLOOKUP(A83,Marks!$A$2:$B$1001,2,FALSE())</f>
        <v/>
      </c>
      <c r="C83" s="54">
        <f>VLOOKUP(A83,Marks!$A$2:$C$1001,3,FALSE())</f>
        <v/>
      </c>
      <c r="D83" s="55" t="inlineStr">
        <is>
          <t>Arjun Shah</t>
        </is>
      </c>
      <c r="E83" s="55" t="inlineStr">
        <is>
          <t>Sanya Shah</t>
        </is>
      </c>
      <c r="F83" s="57" t="n">
        <v>41687</v>
      </c>
      <c r="G83" s="54">
        <f>DATEDIF(F83,TODAY(),"Y")</f>
        <v/>
      </c>
      <c r="H83" s="54" t="inlineStr">
        <is>
          <t>B-</t>
        </is>
      </c>
      <c r="I83" s="54" t="inlineStr">
        <is>
          <t>63938 39253</t>
        </is>
      </c>
      <c r="J83" s="62">
        <f>HYPERLINK("https://wa.me/91"&amp;SUBSTITUTE(I83," ",""),"Chat on WhatsApp")</f>
        <v/>
      </c>
      <c r="K83" s="54" t="inlineStr">
        <is>
          <t>arjun.shah67@gmail.com</t>
        </is>
      </c>
      <c r="L83" s="62">
        <f>HYPERLINK("mailto:"&amp;K83,"Send Email")</f>
        <v/>
      </c>
      <c r="M83" s="55" t="inlineStr">
        <is>
          <t>489, College Road, Varanasi</t>
        </is>
      </c>
      <c r="N83" s="54" t="inlineStr">
        <is>
          <t>Varanasi</t>
        </is>
      </c>
      <c r="O83" s="54">
        <f>VLOOKUP(N83,Lists!$A$2:$B$36,2,FALSE())</f>
        <v/>
      </c>
      <c r="P83" s="54" t="inlineStr">
        <is>
          <t>182275</t>
        </is>
      </c>
      <c r="Q83" s="54" t="inlineStr">
        <is>
          <t>95625 50723</t>
        </is>
      </c>
    </row>
    <row r="84" ht="15" customHeight="1" s="39">
      <c r="A84" s="54" t="inlineStr">
        <is>
          <t>STU0083</t>
        </is>
      </c>
      <c r="B84" s="55">
        <f>VLOOKUP(A84,Marks!$A$2:$B$1001,2,FALSE())</f>
        <v/>
      </c>
      <c r="C84" s="54">
        <f>VLOOKUP(A84,Marks!$A$2:$C$1001,3,FALSE())</f>
        <v/>
      </c>
      <c r="D84" s="55" t="inlineStr">
        <is>
          <t>Yug Sharma</t>
        </is>
      </c>
      <c r="E84" s="55" t="inlineStr">
        <is>
          <t>Divya Sharma</t>
        </is>
      </c>
      <c r="F84" s="57" t="n">
        <v>42156</v>
      </c>
      <c r="G84" s="54">
        <f>DATEDIF(F84,TODAY(),"Y")</f>
        <v/>
      </c>
      <c r="H84" s="54" t="inlineStr">
        <is>
          <t>B+</t>
        </is>
      </c>
      <c r="I84" s="54" t="inlineStr">
        <is>
          <t>96038 23624</t>
        </is>
      </c>
      <c r="J84" s="62">
        <f>HYPERLINK("https://wa.me/91"&amp;SUBSTITUTE(I84," ",""),"Chat on WhatsApp")</f>
        <v/>
      </c>
      <c r="K84" s="54" t="inlineStr">
        <is>
          <t>yug.sharma27@yahoo.com</t>
        </is>
      </c>
      <c r="L84" s="62">
        <f>HYPERLINK("mailto:"&amp;K84,"Send Email")</f>
        <v/>
      </c>
      <c r="M84" s="55" t="inlineStr">
        <is>
          <t>215, Shastri Nagar, Udaipur</t>
        </is>
      </c>
      <c r="N84" s="54" t="inlineStr">
        <is>
          <t>Udaipur</t>
        </is>
      </c>
      <c r="O84" s="54">
        <f>VLOOKUP(N84,Lists!$A$2:$B$36,2,FALSE())</f>
        <v/>
      </c>
      <c r="P84" s="54" t="inlineStr">
        <is>
          <t>172805</t>
        </is>
      </c>
      <c r="Q84" s="54" t="inlineStr">
        <is>
          <t>75584 22193</t>
        </is>
      </c>
    </row>
    <row r="85" ht="15" customHeight="1" s="39">
      <c r="A85" s="54" t="inlineStr">
        <is>
          <t>STU0084</t>
        </is>
      </c>
      <c r="B85" s="55">
        <f>VLOOKUP(A85,Marks!$A$2:$B$1001,2,FALSE())</f>
        <v/>
      </c>
      <c r="C85" s="54">
        <f>VLOOKUP(A85,Marks!$A$2:$C$1001,3,FALSE())</f>
        <v/>
      </c>
      <c r="D85" s="55" t="inlineStr">
        <is>
          <t>Aarush Rawat</t>
        </is>
      </c>
      <c r="E85" s="55" t="inlineStr">
        <is>
          <t>Navya Rawat</t>
        </is>
      </c>
      <c r="F85" s="57" t="n">
        <v>42465</v>
      </c>
      <c r="G85" s="54">
        <f>DATEDIF(F85,TODAY(),"Y")</f>
        <v/>
      </c>
      <c r="H85" s="54" t="inlineStr">
        <is>
          <t>O+</t>
        </is>
      </c>
      <c r="I85" s="54" t="inlineStr">
        <is>
          <t>63546 23848</t>
        </is>
      </c>
      <c r="J85" s="62">
        <f>HYPERLINK("https://wa.me/91"&amp;SUBSTITUTE(I85," ",""),"Chat on WhatsApp")</f>
        <v/>
      </c>
      <c r="K85" s="54" t="inlineStr">
        <is>
          <t>aarush.rawat22@rediffmail.com</t>
        </is>
      </c>
      <c r="L85" s="62">
        <f>HYPERLINK("mailto:"&amp;K85,"Send Email")</f>
        <v/>
      </c>
      <c r="M85" s="55" t="inlineStr">
        <is>
          <t>239, Lake View, Guwahati</t>
        </is>
      </c>
      <c r="N85" s="54" t="inlineStr">
        <is>
          <t>Guwahati</t>
        </is>
      </c>
      <c r="O85" s="54">
        <f>VLOOKUP(N85,Lists!$A$2:$B$36,2,FALSE())</f>
        <v/>
      </c>
      <c r="P85" s="54" t="inlineStr">
        <is>
          <t>536260</t>
        </is>
      </c>
      <c r="Q85" s="54" t="inlineStr">
        <is>
          <t>69780 56961</t>
        </is>
      </c>
    </row>
    <row r="86" ht="15" customHeight="1" s="39">
      <c r="A86" s="54" t="inlineStr">
        <is>
          <t>STU0085</t>
        </is>
      </c>
      <c r="B86" s="55">
        <f>VLOOKUP(A86,Marks!$A$2:$B$1001,2,FALSE())</f>
        <v/>
      </c>
      <c r="C86" s="54">
        <f>VLOOKUP(A86,Marks!$A$2:$C$1001,3,FALSE())</f>
        <v/>
      </c>
      <c r="D86" s="55" t="inlineStr">
        <is>
          <t>Kabir Kumar</t>
        </is>
      </c>
      <c r="E86" s="55" t="inlineStr">
        <is>
          <t>Ananya Kumar</t>
        </is>
      </c>
      <c r="F86" s="57" t="n">
        <v>40043</v>
      </c>
      <c r="G86" s="54">
        <f>DATEDIF(F86,TODAY(),"Y")</f>
        <v/>
      </c>
      <c r="H86" s="54" t="inlineStr">
        <is>
          <t>B-</t>
        </is>
      </c>
      <c r="I86" s="54" t="inlineStr">
        <is>
          <t>72551 70560</t>
        </is>
      </c>
      <c r="J86" s="62">
        <f>HYPERLINK("https://wa.me/91"&amp;SUBSTITUTE(I86," ",""),"Chat on WhatsApp")</f>
        <v/>
      </c>
      <c r="K86" s="54" t="inlineStr">
        <is>
          <t>kabir.kumar14@yahoo.com</t>
        </is>
      </c>
      <c r="L86" s="62">
        <f>HYPERLINK("mailto:"&amp;K86,"Send Email")</f>
        <v/>
      </c>
      <c r="M86" s="55" t="inlineStr">
        <is>
          <t>63, MG Road, Kanpur</t>
        </is>
      </c>
      <c r="N86" s="54" t="inlineStr">
        <is>
          <t>Kanpur</t>
        </is>
      </c>
      <c r="O86" s="54">
        <f>VLOOKUP(N86,Lists!$A$2:$B$36,2,FALSE())</f>
        <v/>
      </c>
      <c r="P86" s="54" t="inlineStr">
        <is>
          <t>174665</t>
        </is>
      </c>
      <c r="Q86" s="54" t="inlineStr">
        <is>
          <t>73141 35969</t>
        </is>
      </c>
    </row>
    <row r="87" ht="15" customHeight="1" s="39">
      <c r="A87" s="54" t="inlineStr">
        <is>
          <t>STU0086</t>
        </is>
      </c>
      <c r="B87" s="55">
        <f>VLOOKUP(A87,Marks!$A$2:$B$1001,2,FALSE())</f>
        <v/>
      </c>
      <c r="C87" s="54">
        <f>VLOOKUP(A87,Marks!$A$2:$C$1001,3,FALSE())</f>
        <v/>
      </c>
      <c r="D87" s="55" t="inlineStr">
        <is>
          <t>Karan Naidu</t>
        </is>
      </c>
      <c r="E87" s="55" t="inlineStr">
        <is>
          <t>Ishita Naidu</t>
        </is>
      </c>
      <c r="F87" s="57" t="n">
        <v>41432</v>
      </c>
      <c r="G87" s="54">
        <f>DATEDIF(F87,TODAY(),"Y")</f>
        <v/>
      </c>
      <c r="H87" s="54" t="inlineStr">
        <is>
          <t>B+</t>
        </is>
      </c>
      <c r="I87" s="54" t="inlineStr">
        <is>
          <t>75505 46681</t>
        </is>
      </c>
      <c r="J87" s="62">
        <f>HYPERLINK("https://wa.me/91"&amp;SUBSTITUTE(I87," ",""),"Chat on WhatsApp")</f>
        <v/>
      </c>
      <c r="K87" s="54" t="inlineStr">
        <is>
          <t>karan.naidu58@yahoo.com</t>
        </is>
      </c>
      <c r="L87" s="62">
        <f>HYPERLINK("mailto:"&amp;K87,"Send Email")</f>
        <v/>
      </c>
      <c r="M87" s="55" t="inlineStr">
        <is>
          <t>18, Civil Lines, Amritsar</t>
        </is>
      </c>
      <c r="N87" s="54" t="inlineStr">
        <is>
          <t>Amritsar</t>
        </is>
      </c>
      <c r="O87" s="54">
        <f>VLOOKUP(N87,Lists!$A$2:$B$36,2,FALSE())</f>
        <v/>
      </c>
      <c r="P87" s="54" t="inlineStr">
        <is>
          <t>788721</t>
        </is>
      </c>
      <c r="Q87" s="54" t="inlineStr">
        <is>
          <t>89173 64000</t>
        </is>
      </c>
    </row>
    <row r="88" ht="15" customHeight="1" s="39">
      <c r="A88" s="54" t="inlineStr">
        <is>
          <t>STU0087</t>
        </is>
      </c>
      <c r="B88" s="55">
        <f>VLOOKUP(A88,Marks!$A$2:$B$1001,2,FALSE())</f>
        <v/>
      </c>
      <c r="C88" s="54">
        <f>VLOOKUP(A88,Marks!$A$2:$C$1001,3,FALSE())</f>
        <v/>
      </c>
      <c r="D88" s="55" t="inlineStr">
        <is>
          <t>Uday Pathak</t>
        </is>
      </c>
      <c r="E88" s="55" t="inlineStr">
        <is>
          <t>Divya Pathak</t>
        </is>
      </c>
      <c r="F88" s="57" t="n">
        <v>42194</v>
      </c>
      <c r="G88" s="54">
        <f>DATEDIF(F88,TODAY(),"Y")</f>
        <v/>
      </c>
      <c r="H88" s="54" t="inlineStr">
        <is>
          <t>B-</t>
        </is>
      </c>
      <c r="I88" s="54" t="inlineStr">
        <is>
          <t>71427 51795</t>
        </is>
      </c>
      <c r="J88" s="62">
        <f>HYPERLINK("https://wa.me/91"&amp;SUBSTITUTE(I88," ",""),"Chat on WhatsApp")</f>
        <v/>
      </c>
      <c r="K88" s="54" t="inlineStr">
        <is>
          <t>uday.pathak77@yahoo.com</t>
        </is>
      </c>
      <c r="L88" s="62">
        <f>HYPERLINK("mailto:"&amp;K88,"Send Email")</f>
        <v/>
      </c>
      <c r="M88" s="55" t="inlineStr">
        <is>
          <t>16, Sector 12, Shimla</t>
        </is>
      </c>
      <c r="N88" s="54" t="inlineStr">
        <is>
          <t>Shimla</t>
        </is>
      </c>
      <c r="O88" s="54">
        <f>VLOOKUP(N88,Lists!$A$2:$B$36,2,FALSE())</f>
        <v/>
      </c>
      <c r="P88" s="54" t="inlineStr">
        <is>
          <t>171438</t>
        </is>
      </c>
      <c r="Q88" s="54" t="inlineStr">
        <is>
          <t>99674 56849</t>
        </is>
      </c>
    </row>
    <row r="89" ht="15" customHeight="1" s="39">
      <c r="A89" s="54" t="inlineStr">
        <is>
          <t>STU0088</t>
        </is>
      </c>
      <c r="B89" s="55">
        <f>VLOOKUP(A89,Marks!$A$2:$B$1001,2,FALSE())</f>
        <v/>
      </c>
      <c r="C89" s="54">
        <f>VLOOKUP(A89,Marks!$A$2:$C$1001,3,FALSE())</f>
        <v/>
      </c>
      <c r="D89" s="55" t="inlineStr">
        <is>
          <t>Uday Dubey</t>
        </is>
      </c>
      <c r="E89" s="55" t="inlineStr">
        <is>
          <t>Pihu Dubey</t>
        </is>
      </c>
      <c r="F89" s="57" t="n">
        <v>42079</v>
      </c>
      <c r="G89" s="54">
        <f>DATEDIF(F89,TODAY(),"Y")</f>
        <v/>
      </c>
      <c r="H89" s="54" t="inlineStr">
        <is>
          <t>A-</t>
        </is>
      </c>
      <c r="I89" s="54" t="inlineStr">
        <is>
          <t>62478 17362</t>
        </is>
      </c>
      <c r="J89" s="62">
        <f>HYPERLINK("https://wa.me/91"&amp;SUBSTITUTE(I89," ",""),"Chat on WhatsApp")</f>
        <v/>
      </c>
      <c r="K89" s="54" t="inlineStr">
        <is>
          <t>uday.dubey30@yahoo.com</t>
        </is>
      </c>
      <c r="L89" s="62">
        <f>HYPERLINK("mailto:"&amp;K89,"Send Email")</f>
        <v/>
      </c>
      <c r="M89" s="55" t="inlineStr">
        <is>
          <t>11, Shastri Nagar, Vadodara</t>
        </is>
      </c>
      <c r="N89" s="54" t="inlineStr">
        <is>
          <t>Vadodara</t>
        </is>
      </c>
      <c r="O89" s="54">
        <f>VLOOKUP(N89,Lists!$A$2:$B$36,2,FALSE())</f>
        <v/>
      </c>
      <c r="P89" s="54" t="inlineStr">
        <is>
          <t>110717</t>
        </is>
      </c>
      <c r="Q89" s="54" t="inlineStr">
        <is>
          <t>84300 27103</t>
        </is>
      </c>
    </row>
    <row r="90" ht="15" customHeight="1" s="39">
      <c r="A90" s="54" t="inlineStr">
        <is>
          <t>STU0089</t>
        </is>
      </c>
      <c r="B90" s="55">
        <f>VLOOKUP(A90,Marks!$A$2:$B$1001,2,FALSE())</f>
        <v/>
      </c>
      <c r="C90" s="54">
        <f>VLOOKUP(A90,Marks!$A$2:$C$1001,3,FALSE())</f>
        <v/>
      </c>
      <c r="D90" s="55" t="inlineStr">
        <is>
          <t>Deepak Tiwari</t>
        </is>
      </c>
      <c r="E90" s="55" t="inlineStr">
        <is>
          <t>Aditi Tiwari</t>
        </is>
      </c>
      <c r="F90" s="57" t="n">
        <v>43452</v>
      </c>
      <c r="G90" s="54">
        <f>DATEDIF(F90,TODAY(),"Y")</f>
        <v/>
      </c>
      <c r="H90" s="54" t="inlineStr">
        <is>
          <t>AB-</t>
        </is>
      </c>
      <c r="I90" s="54" t="inlineStr">
        <is>
          <t>84657 97232</t>
        </is>
      </c>
      <c r="J90" s="62">
        <f>HYPERLINK("https://wa.me/91"&amp;SUBSTITUTE(I90," ",""),"Chat on WhatsApp")</f>
        <v/>
      </c>
      <c r="K90" s="54" t="inlineStr">
        <is>
          <t>deepak.tiwari76@yahoo.com</t>
        </is>
      </c>
      <c r="L90" s="62">
        <f>HYPERLINK("mailto:"&amp;K90,"Send Email")</f>
        <v/>
      </c>
      <c r="M90" s="55" t="inlineStr">
        <is>
          <t>194, Park Street, Dehradun</t>
        </is>
      </c>
      <c r="N90" s="54" t="inlineStr">
        <is>
          <t>Dehradun</t>
        </is>
      </c>
      <c r="O90" s="54">
        <f>VLOOKUP(N90,Lists!$A$2:$B$36,2,FALSE())</f>
        <v/>
      </c>
      <c r="P90" s="54" t="inlineStr">
        <is>
          <t>831943</t>
        </is>
      </c>
      <c r="Q90" s="54" t="inlineStr">
        <is>
          <t>83086 33292</t>
        </is>
      </c>
    </row>
    <row r="91" ht="15" customHeight="1" s="39">
      <c r="A91" s="54" t="inlineStr">
        <is>
          <t>STU0090</t>
        </is>
      </c>
      <c r="B91" s="55">
        <f>VLOOKUP(A91,Marks!$A$2:$B$1001,2,FALSE())</f>
        <v/>
      </c>
      <c r="C91" s="54">
        <f>VLOOKUP(A91,Marks!$A$2:$C$1001,3,FALSE())</f>
        <v/>
      </c>
      <c r="D91" s="55" t="inlineStr">
        <is>
          <t>Lakshay Sharma</t>
        </is>
      </c>
      <c r="E91" s="55" t="inlineStr">
        <is>
          <t>Kavya Sharma</t>
        </is>
      </c>
      <c r="F91" s="57" t="n">
        <v>42516</v>
      </c>
      <c r="G91" s="54">
        <f>DATEDIF(F91,TODAY(),"Y")</f>
        <v/>
      </c>
      <c r="H91" s="54" t="inlineStr">
        <is>
          <t>B+</t>
        </is>
      </c>
      <c r="I91" s="54" t="inlineStr">
        <is>
          <t>61020 16310</t>
        </is>
      </c>
      <c r="J91" s="62">
        <f>HYPERLINK("https://wa.me/91"&amp;SUBSTITUTE(I91," ",""),"Chat on WhatsApp")</f>
        <v/>
      </c>
      <c r="K91" s="54" t="inlineStr">
        <is>
          <t>lakshay.sharma50@rediffmail.com</t>
        </is>
      </c>
      <c r="L91" s="62">
        <f>HYPERLINK("mailto:"&amp;K91,"Send Email")</f>
        <v/>
      </c>
      <c r="M91" s="55" t="inlineStr">
        <is>
          <t>376, Market Yard, Lucknow</t>
        </is>
      </c>
      <c r="N91" s="54" t="inlineStr">
        <is>
          <t>Lucknow</t>
        </is>
      </c>
      <c r="O91" s="54">
        <f>VLOOKUP(N91,Lists!$A$2:$B$36,2,FALSE())</f>
        <v/>
      </c>
      <c r="P91" s="54" t="inlineStr">
        <is>
          <t>284419</t>
        </is>
      </c>
      <c r="Q91" s="54" t="inlineStr">
        <is>
          <t>99078 59638</t>
        </is>
      </c>
    </row>
    <row r="92" ht="15" customHeight="1" s="39">
      <c r="A92" s="54" t="inlineStr">
        <is>
          <t>STU0091</t>
        </is>
      </c>
      <c r="B92" s="55">
        <f>VLOOKUP(A92,Marks!$A$2:$B$1001,2,FALSE())</f>
        <v/>
      </c>
      <c r="C92" s="54">
        <f>VLOOKUP(A92,Marks!$A$2:$C$1001,3,FALSE())</f>
        <v/>
      </c>
      <c r="D92" s="55" t="inlineStr">
        <is>
          <t>Atharv Reddy</t>
        </is>
      </c>
      <c r="E92" s="55" t="inlineStr">
        <is>
          <t>Urvi Reddy</t>
        </is>
      </c>
      <c r="F92" s="57" t="n">
        <v>43070</v>
      </c>
      <c r="G92" s="54">
        <f>DATEDIF(F92,TODAY(),"Y")</f>
        <v/>
      </c>
      <c r="H92" s="54" t="inlineStr">
        <is>
          <t>AB-</t>
        </is>
      </c>
      <c r="I92" s="54" t="inlineStr">
        <is>
          <t>93703 89602</t>
        </is>
      </c>
      <c r="J92" s="62">
        <f>HYPERLINK("https://wa.me/91"&amp;SUBSTITUTE(I92," ",""),"Chat on WhatsApp")</f>
        <v/>
      </c>
      <c r="K92" s="54" t="inlineStr">
        <is>
          <t>atharv.reddy56@yahoo.com</t>
        </is>
      </c>
      <c r="L92" s="62">
        <f>HYPERLINK("mailto:"&amp;K92,"Send Email")</f>
        <v/>
      </c>
      <c r="M92" s="55" t="inlineStr">
        <is>
          <t>28, Station Road, Mysuru</t>
        </is>
      </c>
      <c r="N92" s="54" t="inlineStr">
        <is>
          <t>Mysuru</t>
        </is>
      </c>
      <c r="O92" s="54">
        <f>VLOOKUP(N92,Lists!$A$2:$B$36,2,FALSE())</f>
        <v/>
      </c>
      <c r="P92" s="54" t="inlineStr">
        <is>
          <t>457178</t>
        </is>
      </c>
      <c r="Q92" s="54" t="inlineStr">
        <is>
          <t>74112 63645</t>
        </is>
      </c>
    </row>
    <row r="93" ht="15" customHeight="1" s="39">
      <c r="A93" s="54" t="inlineStr">
        <is>
          <t>STU0092</t>
        </is>
      </c>
      <c r="B93" s="55">
        <f>VLOOKUP(A93,Marks!$A$2:$B$1001,2,FALSE())</f>
        <v/>
      </c>
      <c r="C93" s="54">
        <f>VLOOKUP(A93,Marks!$A$2:$C$1001,3,FALSE())</f>
        <v/>
      </c>
      <c r="D93" s="55" t="inlineStr">
        <is>
          <t>Shaurya Trivedi</t>
        </is>
      </c>
      <c r="E93" s="55" t="inlineStr">
        <is>
          <t>Gauri Trivedi</t>
        </is>
      </c>
      <c r="F93" s="57" t="n">
        <v>43334</v>
      </c>
      <c r="G93" s="54">
        <f>DATEDIF(F93,TODAY(),"Y")</f>
        <v/>
      </c>
      <c r="H93" s="54" t="inlineStr">
        <is>
          <t>A-</t>
        </is>
      </c>
      <c r="I93" s="54" t="inlineStr">
        <is>
          <t>82493 94130</t>
        </is>
      </c>
      <c r="J93" s="62">
        <f>HYPERLINK("https://wa.me/91"&amp;SUBSTITUTE(I93," ",""),"Chat on WhatsApp")</f>
        <v/>
      </c>
      <c r="K93" s="54" t="inlineStr">
        <is>
          <t>shaurya.trivedi70@rediffmail.com</t>
        </is>
      </c>
      <c r="L93" s="62">
        <f>HYPERLINK("mailto:"&amp;K93,"Send Email")</f>
        <v/>
      </c>
      <c r="M93" s="55" t="inlineStr">
        <is>
          <t>95, Temple Road, Coimbatore</t>
        </is>
      </c>
      <c r="N93" s="54" t="inlineStr">
        <is>
          <t>Coimbatore</t>
        </is>
      </c>
      <c r="O93" s="54">
        <f>VLOOKUP(N93,Lists!$A$2:$B$36,2,FALSE())</f>
        <v/>
      </c>
      <c r="P93" s="54" t="inlineStr">
        <is>
          <t>509975</t>
        </is>
      </c>
      <c r="Q93" s="54" t="inlineStr">
        <is>
          <t>84056 68428</t>
        </is>
      </c>
    </row>
    <row r="94" ht="15" customHeight="1" s="39">
      <c r="A94" s="54" t="inlineStr">
        <is>
          <t>STU0093</t>
        </is>
      </c>
      <c r="B94" s="55">
        <f>VLOOKUP(A94,Marks!$A$2:$B$1001,2,FALSE())</f>
        <v/>
      </c>
      <c r="C94" s="54">
        <f>VLOOKUP(A94,Marks!$A$2:$C$1001,3,FALSE())</f>
        <v/>
      </c>
      <c r="D94" s="55" t="inlineStr">
        <is>
          <t>Tejas Rao</t>
        </is>
      </c>
      <c r="E94" s="55" t="inlineStr">
        <is>
          <t>Yashvi Rao</t>
        </is>
      </c>
      <c r="F94" s="57" t="n">
        <v>41483</v>
      </c>
      <c r="G94" s="54">
        <f>DATEDIF(F94,TODAY(),"Y")</f>
        <v/>
      </c>
      <c r="H94" s="54" t="inlineStr">
        <is>
          <t>O+</t>
        </is>
      </c>
      <c r="I94" s="54" t="inlineStr">
        <is>
          <t>69226 84870</t>
        </is>
      </c>
      <c r="J94" s="62">
        <f>HYPERLINK("https://wa.me/91"&amp;SUBSTITUTE(I94," ",""),"Chat on WhatsApp")</f>
        <v/>
      </c>
      <c r="K94" s="54" t="inlineStr">
        <is>
          <t>tejas.rao67@yahoo.com</t>
        </is>
      </c>
      <c r="L94" s="62">
        <f>HYPERLINK("mailto:"&amp;K94,"Send Email")</f>
        <v/>
      </c>
      <c r="M94" s="55" t="inlineStr">
        <is>
          <t>62, Green Park, Lucknow</t>
        </is>
      </c>
      <c r="N94" s="54" t="inlineStr">
        <is>
          <t>Lucknow</t>
        </is>
      </c>
      <c r="O94" s="54">
        <f>VLOOKUP(N94,Lists!$A$2:$B$36,2,FALSE())</f>
        <v/>
      </c>
      <c r="P94" s="54" t="inlineStr">
        <is>
          <t>291277</t>
        </is>
      </c>
      <c r="Q94" s="54" t="inlineStr">
        <is>
          <t>74471 35260</t>
        </is>
      </c>
    </row>
    <row r="95" ht="15" customHeight="1" s="39">
      <c r="A95" s="54" t="inlineStr">
        <is>
          <t>STU0094</t>
        </is>
      </c>
      <c r="B95" s="55">
        <f>VLOOKUP(A95,Marks!$A$2:$B$1001,2,FALSE())</f>
        <v/>
      </c>
      <c r="C95" s="54">
        <f>VLOOKUP(A95,Marks!$A$2:$C$1001,3,FALSE())</f>
        <v/>
      </c>
      <c r="D95" s="55" t="inlineStr">
        <is>
          <t>Reyansh Rao</t>
        </is>
      </c>
      <c r="E95" s="55" t="inlineStr">
        <is>
          <t>Sanya Rao</t>
        </is>
      </c>
      <c r="F95" s="57" t="n">
        <v>43613</v>
      </c>
      <c r="G95" s="54">
        <f>DATEDIF(F95,TODAY(),"Y")</f>
        <v/>
      </c>
      <c r="H95" s="54" t="inlineStr">
        <is>
          <t>AB-</t>
        </is>
      </c>
      <c r="I95" s="54" t="inlineStr">
        <is>
          <t>87732 44620</t>
        </is>
      </c>
      <c r="J95" s="62">
        <f>HYPERLINK("https://wa.me/91"&amp;SUBSTITUTE(I95," ",""),"Chat on WhatsApp")</f>
        <v/>
      </c>
      <c r="K95" s="54" t="inlineStr">
        <is>
          <t>reyansh.rao50@rediffmail.com</t>
        </is>
      </c>
      <c r="L95" s="62">
        <f>HYPERLINK("mailto:"&amp;K95,"Send Email")</f>
        <v/>
      </c>
      <c r="M95" s="55" t="inlineStr">
        <is>
          <t>293, Shastri Nagar, Chennai</t>
        </is>
      </c>
      <c r="N95" s="54" t="inlineStr">
        <is>
          <t>Chennai</t>
        </is>
      </c>
      <c r="O95" s="54">
        <f>VLOOKUP(N95,Lists!$A$2:$B$36,2,FALSE())</f>
        <v/>
      </c>
      <c r="P95" s="54" t="inlineStr">
        <is>
          <t>149286</t>
        </is>
      </c>
      <c r="Q95" s="54" t="inlineStr">
        <is>
          <t>75512 62818</t>
        </is>
      </c>
    </row>
    <row r="96" ht="15" customHeight="1" s="39">
      <c r="A96" s="54" t="inlineStr">
        <is>
          <t>STU0095</t>
        </is>
      </c>
      <c r="B96" s="55">
        <f>VLOOKUP(A96,Marks!$A$2:$B$1001,2,FALSE())</f>
        <v/>
      </c>
      <c r="C96" s="54">
        <f>VLOOKUP(A96,Marks!$A$2:$C$1001,3,FALSE())</f>
        <v/>
      </c>
      <c r="D96" s="55" t="inlineStr">
        <is>
          <t>Aarush Tiwari</t>
        </is>
      </c>
      <c r="E96" s="55" t="inlineStr">
        <is>
          <t>Nisha Tiwari</t>
        </is>
      </c>
      <c r="F96" s="57" t="n">
        <v>42298</v>
      </c>
      <c r="G96" s="54">
        <f>DATEDIF(F96,TODAY(),"Y")</f>
        <v/>
      </c>
      <c r="H96" s="54" t="inlineStr">
        <is>
          <t>A+</t>
        </is>
      </c>
      <c r="I96" s="54" t="inlineStr">
        <is>
          <t>64079 67896</t>
        </is>
      </c>
      <c r="J96" s="62">
        <f>HYPERLINK("https://wa.me/91"&amp;SUBSTITUTE(I96," ",""),"Chat on WhatsApp")</f>
        <v/>
      </c>
      <c r="K96" s="54" t="inlineStr">
        <is>
          <t>aarush.tiwari28@rediffmail.com</t>
        </is>
      </c>
      <c r="L96" s="62">
        <f>HYPERLINK("mailto:"&amp;K96,"Send Email")</f>
        <v/>
      </c>
      <c r="M96" s="55" t="inlineStr">
        <is>
          <t>380, Shastri Nagar, Patna</t>
        </is>
      </c>
      <c r="N96" s="54" t="inlineStr">
        <is>
          <t>Patna</t>
        </is>
      </c>
      <c r="O96" s="54">
        <f>VLOOKUP(N96,Lists!$A$2:$B$36,2,FALSE())</f>
        <v/>
      </c>
      <c r="P96" s="54" t="inlineStr">
        <is>
          <t>651591</t>
        </is>
      </c>
      <c r="Q96" s="54" t="inlineStr">
        <is>
          <t>81920 77537</t>
        </is>
      </c>
    </row>
    <row r="97" ht="15" customHeight="1" s="39">
      <c r="A97" s="54" t="inlineStr">
        <is>
          <t>STU0096</t>
        </is>
      </c>
      <c r="B97" s="55">
        <f>VLOOKUP(A97,Marks!$A$2:$B$1001,2,FALSE())</f>
        <v/>
      </c>
      <c r="C97" s="54">
        <f>VLOOKUP(A97,Marks!$A$2:$C$1001,3,FALSE())</f>
        <v/>
      </c>
      <c r="D97" s="55" t="inlineStr">
        <is>
          <t>Aakash Verma</t>
        </is>
      </c>
      <c r="E97" s="55" t="inlineStr">
        <is>
          <t>Jiya Verma</t>
        </is>
      </c>
      <c r="F97" s="57" t="n">
        <v>42966</v>
      </c>
      <c r="G97" s="54">
        <f>DATEDIF(F97,TODAY(),"Y")</f>
        <v/>
      </c>
      <c r="H97" s="54" t="inlineStr">
        <is>
          <t>A+</t>
        </is>
      </c>
      <c r="I97" s="54" t="inlineStr">
        <is>
          <t>86640 31432</t>
        </is>
      </c>
      <c r="J97" s="62">
        <f>HYPERLINK("https://wa.me/91"&amp;SUBSTITUTE(I97," ",""),"Chat on WhatsApp")</f>
        <v/>
      </c>
      <c r="K97" s="54" t="inlineStr">
        <is>
          <t>aakash.verma34@gmail.com</t>
        </is>
      </c>
      <c r="L97" s="62">
        <f>HYPERLINK("mailto:"&amp;K97,"Send Email")</f>
        <v/>
      </c>
      <c r="M97" s="55" t="inlineStr">
        <is>
          <t>146, MG Road, Dehradun</t>
        </is>
      </c>
      <c r="N97" s="54" t="inlineStr">
        <is>
          <t>Dehradun</t>
        </is>
      </c>
      <c r="O97" s="54">
        <f>VLOOKUP(N97,Lists!$A$2:$B$36,2,FALSE())</f>
        <v/>
      </c>
      <c r="P97" s="54" t="inlineStr">
        <is>
          <t>515344</t>
        </is>
      </c>
      <c r="Q97" s="54" t="inlineStr">
        <is>
          <t>63669 85007</t>
        </is>
      </c>
    </row>
    <row r="98" ht="15" customHeight="1" s="39">
      <c r="A98" s="54" t="inlineStr">
        <is>
          <t>STU0097</t>
        </is>
      </c>
      <c r="B98" s="55">
        <f>VLOOKUP(A98,Marks!$A$2:$B$1001,2,FALSE())</f>
        <v/>
      </c>
      <c r="C98" s="54">
        <f>VLOOKUP(A98,Marks!$A$2:$C$1001,3,FALSE())</f>
        <v/>
      </c>
      <c r="D98" s="55" t="inlineStr">
        <is>
          <t>Manav Pathak</t>
        </is>
      </c>
      <c r="E98" s="55" t="inlineStr">
        <is>
          <t>Divya Pathak</t>
        </is>
      </c>
      <c r="F98" s="57" t="n">
        <v>39940</v>
      </c>
      <c r="G98" s="54">
        <f>DATEDIF(F98,TODAY(),"Y")</f>
        <v/>
      </c>
      <c r="H98" s="54" t="inlineStr">
        <is>
          <t>O+</t>
        </is>
      </c>
      <c r="I98" s="54" t="inlineStr">
        <is>
          <t>95950 98761</t>
        </is>
      </c>
      <c r="J98" s="62">
        <f>HYPERLINK("https://wa.me/91"&amp;SUBSTITUTE(I98," ",""),"Chat on WhatsApp")</f>
        <v/>
      </c>
      <c r="K98" s="54" t="inlineStr">
        <is>
          <t>manav.pathak67@rediffmail.com</t>
        </is>
      </c>
      <c r="L98" s="62">
        <f>HYPERLINK("mailto:"&amp;K98,"Send Email")</f>
        <v/>
      </c>
      <c r="M98" s="55" t="inlineStr">
        <is>
          <t>300, Station Road, Thiruvananthapuram</t>
        </is>
      </c>
      <c r="N98" s="54" t="inlineStr">
        <is>
          <t>Thiruvananthapuram</t>
        </is>
      </c>
      <c r="O98" s="54">
        <f>VLOOKUP(N98,Lists!$A$2:$B$36,2,FALSE())</f>
        <v/>
      </c>
      <c r="P98" s="54" t="inlineStr">
        <is>
          <t>117705</t>
        </is>
      </c>
      <c r="Q98" s="54" t="inlineStr">
        <is>
          <t>85631 49121</t>
        </is>
      </c>
    </row>
    <row r="99" ht="15" customHeight="1" s="39">
      <c r="A99" s="54" t="inlineStr">
        <is>
          <t>STU0098</t>
        </is>
      </c>
      <c r="B99" s="55">
        <f>VLOOKUP(A99,Marks!$A$2:$B$1001,2,FALSE())</f>
        <v/>
      </c>
      <c r="C99" s="54">
        <f>VLOOKUP(A99,Marks!$A$2:$C$1001,3,FALSE())</f>
        <v/>
      </c>
      <c r="D99" s="55" t="inlineStr">
        <is>
          <t>Advait Tiwari</t>
        </is>
      </c>
      <c r="E99" s="55" t="inlineStr">
        <is>
          <t>Siya Tiwari</t>
        </is>
      </c>
      <c r="F99" s="57" t="n">
        <v>39642</v>
      </c>
      <c r="G99" s="54">
        <f>DATEDIF(F99,TODAY(),"Y")</f>
        <v/>
      </c>
      <c r="H99" s="54" t="inlineStr">
        <is>
          <t>O-</t>
        </is>
      </c>
      <c r="I99" s="54" t="inlineStr">
        <is>
          <t>64111 54979</t>
        </is>
      </c>
      <c r="J99" s="62">
        <f>HYPERLINK("https://wa.me/91"&amp;SUBSTITUTE(I99," ",""),"Chat on WhatsApp")</f>
        <v/>
      </c>
      <c r="K99" s="54" t="inlineStr">
        <is>
          <t>advait.tiwari93@yahoo.com</t>
        </is>
      </c>
      <c r="L99" s="62">
        <f>HYPERLINK("mailto:"&amp;K99,"Send Email")</f>
        <v/>
      </c>
      <c r="M99" s="55" t="inlineStr">
        <is>
          <t>352, Shastri Nagar, Dehradun</t>
        </is>
      </c>
      <c r="N99" s="54" t="inlineStr">
        <is>
          <t>Dehradun</t>
        </is>
      </c>
      <c r="O99" s="54">
        <f>VLOOKUP(N99,Lists!$A$2:$B$36,2,FALSE())</f>
        <v/>
      </c>
      <c r="P99" s="54" t="inlineStr">
        <is>
          <t>814506</t>
        </is>
      </c>
      <c r="Q99" s="54" t="inlineStr">
        <is>
          <t>89311 49347</t>
        </is>
      </c>
    </row>
    <row r="100" ht="15" customHeight="1" s="39">
      <c r="A100" s="54" t="inlineStr">
        <is>
          <t>STU0099</t>
        </is>
      </c>
      <c r="B100" s="55">
        <f>VLOOKUP(A100,Marks!$A$2:$B$1001,2,FALSE())</f>
        <v/>
      </c>
      <c r="C100" s="54">
        <f>VLOOKUP(A100,Marks!$A$2:$C$1001,3,FALSE())</f>
        <v/>
      </c>
      <c r="D100" s="55" t="inlineStr">
        <is>
          <t>Vihaan Trivedi</t>
        </is>
      </c>
      <c r="E100" s="55" t="inlineStr">
        <is>
          <t>Aisha Trivedi</t>
        </is>
      </c>
      <c r="F100" s="57" t="n">
        <v>41858</v>
      </c>
      <c r="G100" s="54">
        <f>DATEDIF(F100,TODAY(),"Y")</f>
        <v/>
      </c>
      <c r="H100" s="54" t="inlineStr">
        <is>
          <t>B+</t>
        </is>
      </c>
      <c r="I100" s="54" t="inlineStr">
        <is>
          <t>67253 79446</t>
        </is>
      </c>
      <c r="J100" s="62">
        <f>HYPERLINK("https://wa.me/91"&amp;SUBSTITUTE(I100," ",""),"Chat on WhatsApp")</f>
        <v/>
      </c>
      <c r="K100" s="54" t="inlineStr">
        <is>
          <t>vihaan.trivedi39@rediffmail.com</t>
        </is>
      </c>
      <c r="L100" s="62">
        <f>HYPERLINK("mailto:"&amp;K100,"Send Email")</f>
        <v/>
      </c>
      <c r="M100" s="55" t="inlineStr">
        <is>
          <t>28, Church Street, Ranchi</t>
        </is>
      </c>
      <c r="N100" s="54" t="inlineStr">
        <is>
          <t>Ranchi</t>
        </is>
      </c>
      <c r="O100" s="54">
        <f>VLOOKUP(N100,Lists!$A$2:$B$36,2,FALSE())</f>
        <v/>
      </c>
      <c r="P100" s="54" t="inlineStr">
        <is>
          <t>254038</t>
        </is>
      </c>
      <c r="Q100" s="54" t="inlineStr">
        <is>
          <t>76614 63633</t>
        </is>
      </c>
    </row>
    <row r="101" ht="15" customHeight="1" s="39">
      <c r="A101" s="54" t="inlineStr">
        <is>
          <t>STU0100</t>
        </is>
      </c>
      <c r="B101" s="55">
        <f>VLOOKUP(A101,Marks!$A$2:$B$1001,2,FALSE())</f>
        <v/>
      </c>
      <c r="C101" s="54">
        <f>VLOOKUP(A101,Marks!$A$2:$C$1001,3,FALSE())</f>
        <v/>
      </c>
      <c r="D101" s="55" t="inlineStr">
        <is>
          <t>Rahul Bhatia</t>
        </is>
      </c>
      <c r="E101" s="55" t="inlineStr">
        <is>
          <t>Lavanya Bhatia</t>
        </is>
      </c>
      <c r="F101" s="57" t="n">
        <v>41276</v>
      </c>
      <c r="G101" s="54">
        <f>DATEDIF(F101,TODAY(),"Y")</f>
        <v/>
      </c>
      <c r="H101" s="54" t="inlineStr">
        <is>
          <t>AB-</t>
        </is>
      </c>
      <c r="I101" s="54" t="inlineStr">
        <is>
          <t>77112 11845</t>
        </is>
      </c>
      <c r="J101" s="62">
        <f>HYPERLINK("https://wa.me/91"&amp;SUBSTITUTE(I101," ",""),"Chat on WhatsApp")</f>
        <v/>
      </c>
      <c r="K101" s="54" t="inlineStr">
        <is>
          <t>rahul.bhatia42@yahoo.com</t>
        </is>
      </c>
      <c r="L101" s="62">
        <f>HYPERLINK("mailto:"&amp;K101,"Send Email")</f>
        <v/>
      </c>
      <c r="M101" s="55" t="inlineStr">
        <is>
          <t>10, MG Road, Ludhiana</t>
        </is>
      </c>
      <c r="N101" s="54" t="inlineStr">
        <is>
          <t>Ludhiana</t>
        </is>
      </c>
      <c r="O101" s="54">
        <f>VLOOKUP(N101,Lists!$A$2:$B$36,2,FALSE())</f>
        <v/>
      </c>
      <c r="P101" s="54" t="inlineStr">
        <is>
          <t>767129</t>
        </is>
      </c>
      <c r="Q101" s="54" t="inlineStr">
        <is>
          <t>74707 55134</t>
        </is>
      </c>
    </row>
    <row r="102" ht="15" customHeight="1" s="39">
      <c r="A102" s="54" t="inlineStr">
        <is>
          <t>STU0101</t>
        </is>
      </c>
      <c r="B102" s="55">
        <f>VLOOKUP(A102,Marks!$A$2:$B$1001,2,FALSE())</f>
        <v/>
      </c>
      <c r="C102" s="54">
        <f>VLOOKUP(A102,Marks!$A$2:$C$1001,3,FALSE())</f>
        <v/>
      </c>
      <c r="D102" s="55" t="inlineStr">
        <is>
          <t>Naveen Naidu</t>
        </is>
      </c>
      <c r="E102" s="55" t="inlineStr">
        <is>
          <t>Sara Naidu</t>
        </is>
      </c>
      <c r="F102" s="57" t="n">
        <v>44166</v>
      </c>
      <c r="G102" s="54">
        <f>DATEDIF(F102,TODAY(),"Y")</f>
        <v/>
      </c>
      <c r="H102" s="54" t="inlineStr">
        <is>
          <t>AB+</t>
        </is>
      </c>
      <c r="I102" s="54" t="inlineStr">
        <is>
          <t>73017 58049</t>
        </is>
      </c>
      <c r="J102" s="62">
        <f>HYPERLINK("https://wa.me/91"&amp;SUBSTITUTE(I102," ",""),"Chat on WhatsApp")</f>
        <v/>
      </c>
      <c r="K102" s="54" t="inlineStr">
        <is>
          <t>naveen.naidu92@gmail.com</t>
        </is>
      </c>
      <c r="L102" s="62">
        <f>HYPERLINK("mailto:"&amp;K102,"Send Email")</f>
        <v/>
      </c>
      <c r="M102" s="55" t="inlineStr">
        <is>
          <t>193, Sector 12, Udaipur</t>
        </is>
      </c>
      <c r="N102" s="54" t="inlineStr">
        <is>
          <t>Udaipur</t>
        </is>
      </c>
      <c r="O102" s="54">
        <f>VLOOKUP(N102,Lists!$A$2:$B$36,2,FALSE())</f>
        <v/>
      </c>
      <c r="P102" s="54" t="inlineStr">
        <is>
          <t>670709</t>
        </is>
      </c>
      <c r="Q102" s="54" t="inlineStr">
        <is>
          <t>61785 96765</t>
        </is>
      </c>
    </row>
    <row r="103" ht="15" customHeight="1" s="39">
      <c r="A103" s="54" t="inlineStr">
        <is>
          <t>STU0102</t>
        </is>
      </c>
      <c r="B103" s="55">
        <f>VLOOKUP(A103,Marks!$A$2:$B$1001,2,FALSE())</f>
        <v/>
      </c>
      <c r="C103" s="54">
        <f>VLOOKUP(A103,Marks!$A$2:$C$1001,3,FALSE())</f>
        <v/>
      </c>
      <c r="D103" s="55" t="inlineStr">
        <is>
          <t>Reyansh Arora</t>
        </is>
      </c>
      <c r="E103" s="55" t="inlineStr">
        <is>
          <t>Neha Arora</t>
        </is>
      </c>
      <c r="F103" s="57" t="n">
        <v>40302</v>
      </c>
      <c r="G103" s="54">
        <f>DATEDIF(F103,TODAY(),"Y")</f>
        <v/>
      </c>
      <c r="H103" s="54" t="inlineStr">
        <is>
          <t>A+</t>
        </is>
      </c>
      <c r="I103" s="54" t="inlineStr">
        <is>
          <t>69154 36037</t>
        </is>
      </c>
      <c r="J103" s="62">
        <f>HYPERLINK("https://wa.me/91"&amp;SUBSTITUTE(I103," ",""),"Chat on WhatsApp")</f>
        <v/>
      </c>
      <c r="K103" s="54" t="inlineStr">
        <is>
          <t>reyansh.arora78@yahoo.com</t>
        </is>
      </c>
      <c r="L103" s="62">
        <f>HYPERLINK("mailto:"&amp;K103,"Send Email")</f>
        <v/>
      </c>
      <c r="M103" s="55" t="inlineStr">
        <is>
          <t>399, Sector 12, Kochi</t>
        </is>
      </c>
      <c r="N103" s="54" t="inlineStr">
        <is>
          <t>Kochi</t>
        </is>
      </c>
      <c r="O103" s="54">
        <f>VLOOKUP(N103,Lists!$A$2:$B$36,2,FALSE())</f>
        <v/>
      </c>
      <c r="P103" s="54" t="inlineStr">
        <is>
          <t>658559</t>
        </is>
      </c>
      <c r="Q103" s="54" t="inlineStr">
        <is>
          <t>76864 63707</t>
        </is>
      </c>
    </row>
    <row r="104" ht="15" customHeight="1" s="39">
      <c r="A104" s="54" t="inlineStr">
        <is>
          <t>STU0103</t>
        </is>
      </c>
      <c r="B104" s="55">
        <f>VLOOKUP(A104,Marks!$A$2:$B$1001,2,FALSE())</f>
        <v/>
      </c>
      <c r="C104" s="54">
        <f>VLOOKUP(A104,Marks!$A$2:$C$1001,3,FALSE())</f>
        <v/>
      </c>
      <c r="D104" s="55" t="inlineStr">
        <is>
          <t>Yash Ahluwalia</t>
        </is>
      </c>
      <c r="E104" s="55" t="inlineStr">
        <is>
          <t>Kajal Ahluwalia</t>
        </is>
      </c>
      <c r="F104" s="57" t="n">
        <v>43158</v>
      </c>
      <c r="G104" s="54">
        <f>DATEDIF(F104,TODAY(),"Y")</f>
        <v/>
      </c>
      <c r="H104" s="54" t="inlineStr">
        <is>
          <t>B+</t>
        </is>
      </c>
      <c r="I104" s="54" t="inlineStr">
        <is>
          <t>71646 48085</t>
        </is>
      </c>
      <c r="J104" s="62">
        <f>HYPERLINK("https://wa.me/91"&amp;SUBSTITUTE(I104," ",""),"Chat on WhatsApp")</f>
        <v/>
      </c>
      <c r="K104" s="54" t="inlineStr">
        <is>
          <t>yash.ahluwalia47@outlook.com</t>
        </is>
      </c>
      <c r="L104" s="62">
        <f>HYPERLINK("mailto:"&amp;K104,"Send Email")</f>
        <v/>
      </c>
      <c r="M104" s="55" t="inlineStr">
        <is>
          <t>219, Station Road, Kolkata</t>
        </is>
      </c>
      <c r="N104" s="54" t="inlineStr">
        <is>
          <t>Kolkata</t>
        </is>
      </c>
      <c r="O104" s="54">
        <f>VLOOKUP(N104,Lists!$A$2:$B$36,2,FALSE())</f>
        <v/>
      </c>
      <c r="P104" s="54" t="inlineStr">
        <is>
          <t>209614</t>
        </is>
      </c>
      <c r="Q104" s="54" t="inlineStr">
        <is>
          <t>61158 28139</t>
        </is>
      </c>
    </row>
    <row r="105" ht="15" customHeight="1" s="39">
      <c r="A105" s="54" t="inlineStr">
        <is>
          <t>STU0104</t>
        </is>
      </c>
      <c r="B105" s="55">
        <f>VLOOKUP(A105,Marks!$A$2:$B$1001,2,FALSE())</f>
        <v/>
      </c>
      <c r="C105" s="54">
        <f>VLOOKUP(A105,Marks!$A$2:$C$1001,3,FALSE())</f>
        <v/>
      </c>
      <c r="D105" s="55" t="inlineStr">
        <is>
          <t>Reyansh Tiwari</t>
        </is>
      </c>
      <c r="E105" s="55" t="inlineStr">
        <is>
          <t>Heer Tiwari</t>
        </is>
      </c>
      <c r="F105" s="57" t="n">
        <v>39743</v>
      </c>
      <c r="G105" s="54">
        <f>DATEDIF(F105,TODAY(),"Y")</f>
        <v/>
      </c>
      <c r="H105" s="54" t="inlineStr">
        <is>
          <t>O-</t>
        </is>
      </c>
      <c r="I105" s="54" t="inlineStr">
        <is>
          <t>93969 90127</t>
        </is>
      </c>
      <c r="J105" s="62">
        <f>HYPERLINK("https://wa.me/91"&amp;SUBSTITUTE(I105," ",""),"Chat on WhatsApp")</f>
        <v/>
      </c>
      <c r="K105" s="54" t="inlineStr">
        <is>
          <t>reyansh.tiwari49@outlook.com</t>
        </is>
      </c>
      <c r="L105" s="62">
        <f>HYPERLINK("mailto:"&amp;K105,"Send Email")</f>
        <v/>
      </c>
      <c r="M105" s="55" t="inlineStr">
        <is>
          <t>314, MG Road, Ahmedabad</t>
        </is>
      </c>
      <c r="N105" s="54" t="inlineStr">
        <is>
          <t>Ahmedabad</t>
        </is>
      </c>
      <c r="O105" s="54">
        <f>VLOOKUP(N105,Lists!$A$2:$B$36,2,FALSE())</f>
        <v/>
      </c>
      <c r="P105" s="54" t="inlineStr">
        <is>
          <t>827713</t>
        </is>
      </c>
      <c r="Q105" s="54" t="inlineStr">
        <is>
          <t>78914 73979</t>
        </is>
      </c>
    </row>
    <row r="106" ht="15" customHeight="1" s="39">
      <c r="A106" s="54" t="inlineStr">
        <is>
          <t>STU0105</t>
        </is>
      </c>
      <c r="B106" s="55">
        <f>VLOOKUP(A106,Marks!$A$2:$B$1001,2,FALSE())</f>
        <v/>
      </c>
      <c r="C106" s="54">
        <f>VLOOKUP(A106,Marks!$A$2:$C$1001,3,FALSE())</f>
        <v/>
      </c>
      <c r="D106" s="55" t="inlineStr">
        <is>
          <t>Varun Bhatia</t>
        </is>
      </c>
      <c r="E106" s="55" t="inlineStr">
        <is>
          <t>Lavanya Bhatia</t>
        </is>
      </c>
      <c r="F106" s="57" t="n">
        <v>43527</v>
      </c>
      <c r="G106" s="54">
        <f>DATEDIF(F106,TODAY(),"Y")</f>
        <v/>
      </c>
      <c r="H106" s="54" t="inlineStr">
        <is>
          <t>AB-</t>
        </is>
      </c>
      <c r="I106" s="54" t="inlineStr">
        <is>
          <t>96253 41574</t>
        </is>
      </c>
      <c r="J106" s="62">
        <f>HYPERLINK("https://wa.me/91"&amp;SUBSTITUTE(I106," ",""),"Chat on WhatsApp")</f>
        <v/>
      </c>
      <c r="K106" s="54" t="inlineStr">
        <is>
          <t>varun.bhatia43@outlook.com</t>
        </is>
      </c>
      <c r="L106" s="62">
        <f>HYPERLINK("mailto:"&amp;K106,"Send Email")</f>
        <v/>
      </c>
      <c r="M106" s="55" t="inlineStr">
        <is>
          <t>26, Civil Lines, Ahmedabad</t>
        </is>
      </c>
      <c r="N106" s="54" t="inlineStr">
        <is>
          <t>Ahmedabad</t>
        </is>
      </c>
      <c r="O106" s="54">
        <f>VLOOKUP(N106,Lists!$A$2:$B$36,2,FALSE())</f>
        <v/>
      </c>
      <c r="P106" s="54" t="inlineStr">
        <is>
          <t>687237</t>
        </is>
      </c>
      <c r="Q106" s="54" t="inlineStr">
        <is>
          <t>97607 40801</t>
        </is>
      </c>
    </row>
    <row r="107" ht="15" customHeight="1" s="39">
      <c r="A107" s="54" t="inlineStr">
        <is>
          <t>STU0106</t>
        </is>
      </c>
      <c r="B107" s="55">
        <f>VLOOKUP(A107,Marks!$A$2:$B$1001,2,FALSE())</f>
        <v/>
      </c>
      <c r="C107" s="54">
        <f>VLOOKUP(A107,Marks!$A$2:$C$1001,3,FALSE())</f>
        <v/>
      </c>
      <c r="D107" s="55" t="inlineStr">
        <is>
          <t>Vihaan Saxena</t>
        </is>
      </c>
      <c r="E107" s="55" t="inlineStr">
        <is>
          <t>Navya Saxena</t>
        </is>
      </c>
      <c r="F107" s="57" t="n">
        <v>41078</v>
      </c>
      <c r="G107" s="54">
        <f>DATEDIF(F107,TODAY(),"Y")</f>
        <v/>
      </c>
      <c r="H107" s="54" t="inlineStr">
        <is>
          <t>B+</t>
        </is>
      </c>
      <c r="I107" s="54" t="inlineStr">
        <is>
          <t>96952 69314</t>
        </is>
      </c>
      <c r="J107" s="62">
        <f>HYPERLINK("https://wa.me/91"&amp;SUBSTITUTE(I107," ",""),"Chat on WhatsApp")</f>
        <v/>
      </c>
      <c r="K107" s="54" t="inlineStr">
        <is>
          <t>vihaan.saxena15@gmail.com</t>
        </is>
      </c>
      <c r="L107" s="62">
        <f>HYPERLINK("mailto:"&amp;K107,"Send Email")</f>
        <v/>
      </c>
      <c r="M107" s="55" t="inlineStr">
        <is>
          <t>389, Civil Lines, Chandigarh</t>
        </is>
      </c>
      <c r="N107" s="54" t="inlineStr">
        <is>
          <t>Chandigarh</t>
        </is>
      </c>
      <c r="O107" s="54">
        <f>VLOOKUP(N107,Lists!$A$2:$B$36,2,FALSE())</f>
        <v/>
      </c>
      <c r="P107" s="54" t="inlineStr">
        <is>
          <t>112304</t>
        </is>
      </c>
      <c r="Q107" s="54" t="inlineStr">
        <is>
          <t>86818 93055</t>
        </is>
      </c>
    </row>
    <row r="108" ht="15" customHeight="1" s="39">
      <c r="A108" s="54" t="inlineStr">
        <is>
          <t>STU0107</t>
        </is>
      </c>
      <c r="B108" s="55">
        <f>VLOOKUP(A108,Marks!$A$2:$B$1001,2,FALSE())</f>
        <v/>
      </c>
      <c r="C108" s="54">
        <f>VLOOKUP(A108,Marks!$A$2:$C$1001,3,FALSE())</f>
        <v/>
      </c>
      <c r="D108" s="55" t="inlineStr">
        <is>
          <t>Chirag Menon</t>
        </is>
      </c>
      <c r="E108" s="55" t="inlineStr">
        <is>
          <t>Zoya Menon</t>
        </is>
      </c>
      <c r="F108" s="57" t="n">
        <v>44058</v>
      </c>
      <c r="G108" s="54">
        <f>DATEDIF(F108,TODAY(),"Y")</f>
        <v/>
      </c>
      <c r="H108" s="54" t="inlineStr">
        <is>
          <t>AB+</t>
        </is>
      </c>
      <c r="I108" s="54" t="inlineStr">
        <is>
          <t>79172 10568</t>
        </is>
      </c>
      <c r="J108" s="62">
        <f>HYPERLINK("https://wa.me/91"&amp;SUBSTITUTE(I108," ",""),"Chat on WhatsApp")</f>
        <v/>
      </c>
      <c r="K108" s="54" t="inlineStr">
        <is>
          <t>chirag.menon68@gmail.com</t>
        </is>
      </c>
      <c r="L108" s="62">
        <f>HYPERLINK("mailto:"&amp;K108,"Send Email")</f>
        <v/>
      </c>
      <c r="M108" s="55" t="inlineStr">
        <is>
          <t>284, Market Yard, Nagpur</t>
        </is>
      </c>
      <c r="N108" s="54" t="inlineStr">
        <is>
          <t>Nagpur</t>
        </is>
      </c>
      <c r="O108" s="54">
        <f>VLOOKUP(N108,Lists!$A$2:$B$36,2,FALSE())</f>
        <v/>
      </c>
      <c r="P108" s="54" t="inlineStr">
        <is>
          <t>723544</t>
        </is>
      </c>
      <c r="Q108" s="54" t="inlineStr">
        <is>
          <t>99328 33226</t>
        </is>
      </c>
    </row>
    <row r="109" ht="15" customHeight="1" s="39">
      <c r="A109" s="54" t="inlineStr">
        <is>
          <t>STU0108</t>
        </is>
      </c>
      <c r="B109" s="55">
        <f>VLOOKUP(A109,Marks!$A$2:$B$1001,2,FALSE())</f>
        <v/>
      </c>
      <c r="C109" s="54">
        <f>VLOOKUP(A109,Marks!$A$2:$C$1001,3,FALSE())</f>
        <v/>
      </c>
      <c r="D109" s="55" t="inlineStr">
        <is>
          <t>Dhruv Malhotra</t>
        </is>
      </c>
      <c r="E109" s="55" t="inlineStr">
        <is>
          <t>Vidhi Malhotra</t>
        </is>
      </c>
      <c r="F109" s="57" t="n">
        <v>42320</v>
      </c>
      <c r="G109" s="54">
        <f>DATEDIF(F109,TODAY(),"Y")</f>
        <v/>
      </c>
      <c r="H109" s="54" t="inlineStr">
        <is>
          <t>A+</t>
        </is>
      </c>
      <c r="I109" s="54" t="inlineStr">
        <is>
          <t>73913 76046</t>
        </is>
      </c>
      <c r="J109" s="62">
        <f>HYPERLINK("https://wa.me/91"&amp;SUBSTITUTE(I109," ",""),"Chat on WhatsApp")</f>
        <v/>
      </c>
      <c r="K109" s="54" t="inlineStr">
        <is>
          <t>dhruv.malhotra70@outlook.com</t>
        </is>
      </c>
      <c r="L109" s="62">
        <f>HYPERLINK("mailto:"&amp;K109,"Send Email")</f>
        <v/>
      </c>
      <c r="M109" s="55" t="inlineStr">
        <is>
          <t>364, Station Road, Vadodara</t>
        </is>
      </c>
      <c r="N109" s="54" t="inlineStr">
        <is>
          <t>Vadodara</t>
        </is>
      </c>
      <c r="O109" s="54">
        <f>VLOOKUP(N109,Lists!$A$2:$B$36,2,FALSE())</f>
        <v/>
      </c>
      <c r="P109" s="54" t="inlineStr">
        <is>
          <t>479349</t>
        </is>
      </c>
      <c r="Q109" s="54" t="inlineStr">
        <is>
          <t>97839 98374</t>
        </is>
      </c>
    </row>
    <row r="110" ht="15" customHeight="1" s="39">
      <c r="A110" s="54" t="inlineStr">
        <is>
          <t>STU0109</t>
        </is>
      </c>
      <c r="B110" s="55">
        <f>VLOOKUP(A110,Marks!$A$2:$B$1001,2,FALSE())</f>
        <v/>
      </c>
      <c r="C110" s="54">
        <f>VLOOKUP(A110,Marks!$A$2:$C$1001,3,FALSE())</f>
        <v/>
      </c>
      <c r="D110" s="55" t="inlineStr">
        <is>
          <t>Rishabh Trivedi</t>
        </is>
      </c>
      <c r="E110" s="55" t="inlineStr">
        <is>
          <t>Riya Trivedi</t>
        </is>
      </c>
      <c r="F110" s="57" t="n">
        <v>43090</v>
      </c>
      <c r="G110" s="54">
        <f>DATEDIF(F110,TODAY(),"Y")</f>
        <v/>
      </c>
      <c r="H110" s="54" t="inlineStr">
        <is>
          <t>B-</t>
        </is>
      </c>
      <c r="I110" s="54" t="inlineStr">
        <is>
          <t>94892 76967</t>
        </is>
      </c>
      <c r="J110" s="62">
        <f>HYPERLINK("https://wa.me/91"&amp;SUBSTITUTE(I110," ",""),"Chat on WhatsApp")</f>
        <v/>
      </c>
      <c r="K110" s="54" t="inlineStr">
        <is>
          <t>rishabh.trivedi90@outlook.com</t>
        </is>
      </c>
      <c r="L110" s="62">
        <f>HYPERLINK("mailto:"&amp;K110,"Send Email")</f>
        <v/>
      </c>
      <c r="M110" s="55" t="inlineStr">
        <is>
          <t>355, Nehru Nagar, Indore</t>
        </is>
      </c>
      <c r="N110" s="54" t="inlineStr">
        <is>
          <t>Indore</t>
        </is>
      </c>
      <c r="O110" s="54">
        <f>VLOOKUP(N110,Lists!$A$2:$B$36,2,FALSE())</f>
        <v/>
      </c>
      <c r="P110" s="54" t="inlineStr">
        <is>
          <t>510119</t>
        </is>
      </c>
      <c r="Q110" s="54" t="inlineStr">
        <is>
          <t>97825 99803</t>
        </is>
      </c>
    </row>
    <row r="111" ht="15" customHeight="1" s="39">
      <c r="A111" s="54" t="inlineStr">
        <is>
          <t>STU0110</t>
        </is>
      </c>
      <c r="B111" s="55">
        <f>VLOOKUP(A111,Marks!$A$2:$B$1001,2,FALSE())</f>
        <v/>
      </c>
      <c r="C111" s="54">
        <f>VLOOKUP(A111,Marks!$A$2:$C$1001,3,FALSE())</f>
        <v/>
      </c>
      <c r="D111" s="55" t="inlineStr">
        <is>
          <t>Kabir Banerjee</t>
        </is>
      </c>
      <c r="E111" s="55" t="inlineStr">
        <is>
          <t>Simran Banerjee</t>
        </is>
      </c>
      <c r="F111" s="57" t="n">
        <v>43648</v>
      </c>
      <c r="G111" s="54">
        <f>DATEDIF(F111,TODAY(),"Y")</f>
        <v/>
      </c>
      <c r="H111" s="54" t="inlineStr">
        <is>
          <t>A-</t>
        </is>
      </c>
      <c r="I111" s="54" t="inlineStr">
        <is>
          <t>95572 82954</t>
        </is>
      </c>
      <c r="J111" s="62">
        <f>HYPERLINK("https://wa.me/91"&amp;SUBSTITUTE(I111," ",""),"Chat on WhatsApp")</f>
        <v/>
      </c>
      <c r="K111" s="54" t="inlineStr">
        <is>
          <t>kabir.banerjee34@yahoo.com</t>
        </is>
      </c>
      <c r="L111" s="62">
        <f>HYPERLINK("mailto:"&amp;K111,"Send Email")</f>
        <v/>
      </c>
      <c r="M111" s="55" t="inlineStr">
        <is>
          <t>83, Sector 12, Surat</t>
        </is>
      </c>
      <c r="N111" s="54" t="inlineStr">
        <is>
          <t>Surat</t>
        </is>
      </c>
      <c r="O111" s="54">
        <f>VLOOKUP(N111,Lists!$A$2:$B$36,2,FALSE())</f>
        <v/>
      </c>
      <c r="P111" s="54" t="inlineStr">
        <is>
          <t>115920</t>
        </is>
      </c>
      <c r="Q111" s="54" t="inlineStr">
        <is>
          <t>88640 30290</t>
        </is>
      </c>
    </row>
    <row r="112" ht="15" customHeight="1" s="39">
      <c r="A112" s="54" t="inlineStr">
        <is>
          <t>STU0111</t>
        </is>
      </c>
      <c r="B112" s="55">
        <f>VLOOKUP(A112,Marks!$A$2:$B$1001,2,FALSE())</f>
        <v/>
      </c>
      <c r="C112" s="54">
        <f>VLOOKUP(A112,Marks!$A$2:$C$1001,3,FALSE())</f>
        <v/>
      </c>
      <c r="D112" s="55" t="inlineStr">
        <is>
          <t>Atharv Pillai</t>
        </is>
      </c>
      <c r="E112" s="55" t="inlineStr">
        <is>
          <t>Esha Pillai</t>
        </is>
      </c>
      <c r="F112" s="57" t="n">
        <v>42850</v>
      </c>
      <c r="G112" s="54">
        <f>DATEDIF(F112,TODAY(),"Y")</f>
        <v/>
      </c>
      <c r="H112" s="54" t="inlineStr">
        <is>
          <t>O-</t>
        </is>
      </c>
      <c r="I112" s="54" t="inlineStr">
        <is>
          <t>91144 25036</t>
        </is>
      </c>
      <c r="J112" s="62">
        <f>HYPERLINK("https://wa.me/91"&amp;SUBSTITUTE(I112," ",""),"Chat on WhatsApp")</f>
        <v/>
      </c>
      <c r="K112" s="54" t="inlineStr">
        <is>
          <t>atharv.pillai86@outlook.com</t>
        </is>
      </c>
      <c r="L112" s="62">
        <f>HYPERLINK("mailto:"&amp;K112,"Send Email")</f>
        <v/>
      </c>
      <c r="M112" s="55" t="inlineStr">
        <is>
          <t>229, Civil Lines, Bhopal</t>
        </is>
      </c>
      <c r="N112" s="54" t="inlineStr">
        <is>
          <t>Bhopal</t>
        </is>
      </c>
      <c r="O112" s="54">
        <f>VLOOKUP(N112,Lists!$A$2:$B$36,2,FALSE())</f>
        <v/>
      </c>
      <c r="P112" s="54" t="inlineStr">
        <is>
          <t>783463</t>
        </is>
      </c>
      <c r="Q112" s="54" t="inlineStr">
        <is>
          <t>71653 99463</t>
        </is>
      </c>
    </row>
    <row r="113" ht="15" customHeight="1" s="39">
      <c r="A113" s="54" t="inlineStr">
        <is>
          <t>STU0112</t>
        </is>
      </c>
      <c r="B113" s="55">
        <f>VLOOKUP(A113,Marks!$A$2:$B$1001,2,FALSE())</f>
        <v/>
      </c>
      <c r="C113" s="54">
        <f>VLOOKUP(A113,Marks!$A$2:$C$1001,3,FALSE())</f>
        <v/>
      </c>
      <c r="D113" s="55" t="inlineStr">
        <is>
          <t>Reyansh Singh</t>
        </is>
      </c>
      <c r="E113" s="55" t="inlineStr">
        <is>
          <t>Meera Singh</t>
        </is>
      </c>
      <c r="F113" s="57" t="n">
        <v>42701</v>
      </c>
      <c r="G113" s="54">
        <f>DATEDIF(F113,TODAY(),"Y")</f>
        <v/>
      </c>
      <c r="H113" s="54" t="inlineStr">
        <is>
          <t>AB+</t>
        </is>
      </c>
      <c r="I113" s="54" t="inlineStr">
        <is>
          <t>63519 13113</t>
        </is>
      </c>
      <c r="J113" s="62">
        <f>HYPERLINK("https://wa.me/91"&amp;SUBSTITUTE(I113," ",""),"Chat on WhatsApp")</f>
        <v/>
      </c>
      <c r="K113" s="54" t="inlineStr">
        <is>
          <t>reyansh.singh59@outlook.com</t>
        </is>
      </c>
      <c r="L113" s="62">
        <f>HYPERLINK("mailto:"&amp;K113,"Send Email")</f>
        <v/>
      </c>
      <c r="M113" s="55" t="inlineStr">
        <is>
          <t>20, Gandhi Chowk, Thiruvananthapuram</t>
        </is>
      </c>
      <c r="N113" s="54" t="inlineStr">
        <is>
          <t>Thiruvananthapuram</t>
        </is>
      </c>
      <c r="O113" s="54">
        <f>VLOOKUP(N113,Lists!$A$2:$B$36,2,FALSE())</f>
        <v/>
      </c>
      <c r="P113" s="54" t="inlineStr">
        <is>
          <t>186807</t>
        </is>
      </c>
      <c r="Q113" s="54" t="inlineStr">
        <is>
          <t>63916 43018</t>
        </is>
      </c>
    </row>
    <row r="114" ht="15" customHeight="1" s="39">
      <c r="A114" s="54" t="inlineStr">
        <is>
          <t>STU0113</t>
        </is>
      </c>
      <c r="B114" s="55">
        <f>VLOOKUP(A114,Marks!$A$2:$B$1001,2,FALSE())</f>
        <v/>
      </c>
      <c r="C114" s="54">
        <f>VLOOKUP(A114,Marks!$A$2:$C$1001,3,FALSE())</f>
        <v/>
      </c>
      <c r="D114" s="55" t="inlineStr">
        <is>
          <t>Karan Singh</t>
        </is>
      </c>
      <c r="E114" s="55" t="inlineStr">
        <is>
          <t>Yashvi Singh</t>
        </is>
      </c>
      <c r="F114" s="57" t="n">
        <v>42515</v>
      </c>
      <c r="G114" s="54">
        <f>DATEDIF(F114,TODAY(),"Y")</f>
        <v/>
      </c>
      <c r="H114" s="54" t="inlineStr">
        <is>
          <t>A-</t>
        </is>
      </c>
      <c r="I114" s="54" t="inlineStr">
        <is>
          <t>97249 61788</t>
        </is>
      </c>
      <c r="J114" s="62">
        <f>HYPERLINK("https://wa.me/91"&amp;SUBSTITUTE(I114," ",""),"Chat on WhatsApp")</f>
        <v/>
      </c>
      <c r="K114" s="54" t="inlineStr">
        <is>
          <t>karan.singh85@gmail.com</t>
        </is>
      </c>
      <c r="L114" s="62">
        <f>HYPERLINK("mailto:"&amp;K114,"Send Email")</f>
        <v/>
      </c>
      <c r="M114" s="55" t="inlineStr">
        <is>
          <t>243, Ring Road, Kolkata</t>
        </is>
      </c>
      <c r="N114" s="54" t="inlineStr">
        <is>
          <t>Kolkata</t>
        </is>
      </c>
      <c r="O114" s="54">
        <f>VLOOKUP(N114,Lists!$A$2:$B$36,2,FALSE())</f>
        <v/>
      </c>
      <c r="P114" s="54" t="inlineStr">
        <is>
          <t>669382</t>
        </is>
      </c>
      <c r="Q114" s="54" t="inlineStr">
        <is>
          <t>73234 61248</t>
        </is>
      </c>
    </row>
    <row r="115" ht="15" customHeight="1" s="39">
      <c r="A115" s="54" t="inlineStr">
        <is>
          <t>STU0114</t>
        </is>
      </c>
      <c r="B115" s="55">
        <f>VLOOKUP(A115,Marks!$A$2:$B$1001,2,FALSE())</f>
        <v/>
      </c>
      <c r="C115" s="54">
        <f>VLOOKUP(A115,Marks!$A$2:$C$1001,3,FALSE())</f>
        <v/>
      </c>
      <c r="D115" s="55" t="inlineStr">
        <is>
          <t>Kabir Ahluwalia</t>
        </is>
      </c>
      <c r="E115" s="55" t="inlineStr">
        <is>
          <t>Navya Ahluwalia</t>
        </is>
      </c>
      <c r="F115" s="57" t="n">
        <v>41003</v>
      </c>
      <c r="G115" s="54">
        <f>DATEDIF(F115,TODAY(),"Y")</f>
        <v/>
      </c>
      <c r="H115" s="54" t="inlineStr">
        <is>
          <t>B-</t>
        </is>
      </c>
      <c r="I115" s="54" t="inlineStr">
        <is>
          <t>71891 81939</t>
        </is>
      </c>
      <c r="J115" s="62">
        <f>HYPERLINK("https://wa.me/91"&amp;SUBSTITUTE(I115," ",""),"Chat on WhatsApp")</f>
        <v/>
      </c>
      <c r="K115" s="54" t="inlineStr">
        <is>
          <t>kabir.ahluwalia60@gmail.com</t>
        </is>
      </c>
      <c r="L115" s="62">
        <f>HYPERLINK("mailto:"&amp;K115,"Send Email")</f>
        <v/>
      </c>
      <c r="M115" s="55" t="inlineStr">
        <is>
          <t>149, Gandhi Chowk, Ahmedabad</t>
        </is>
      </c>
      <c r="N115" s="54" t="inlineStr">
        <is>
          <t>Ahmedabad</t>
        </is>
      </c>
      <c r="O115" s="54">
        <f>VLOOKUP(N115,Lists!$A$2:$B$36,2,FALSE())</f>
        <v/>
      </c>
      <c r="P115" s="54" t="inlineStr">
        <is>
          <t>372866</t>
        </is>
      </c>
      <c r="Q115" s="54" t="inlineStr">
        <is>
          <t>64234 86099</t>
        </is>
      </c>
    </row>
    <row r="116" ht="15" customHeight="1" s="39">
      <c r="A116" s="54" t="inlineStr">
        <is>
          <t>STU0115</t>
        </is>
      </c>
      <c r="B116" s="55">
        <f>VLOOKUP(A116,Marks!$A$2:$B$1001,2,FALSE())</f>
        <v/>
      </c>
      <c r="C116" s="54">
        <f>VLOOKUP(A116,Marks!$A$2:$C$1001,3,FALSE())</f>
        <v/>
      </c>
      <c r="D116" s="55" t="inlineStr">
        <is>
          <t>Rudra Chowdhury</t>
        </is>
      </c>
      <c r="E116" s="55" t="inlineStr">
        <is>
          <t>Navya Chowdhury</t>
        </is>
      </c>
      <c r="F116" s="57" t="n">
        <v>42882</v>
      </c>
      <c r="G116" s="54">
        <f>DATEDIF(F116,TODAY(),"Y")</f>
        <v/>
      </c>
      <c r="H116" s="54" t="inlineStr">
        <is>
          <t>A-</t>
        </is>
      </c>
      <c r="I116" s="54" t="inlineStr">
        <is>
          <t>83200 99073</t>
        </is>
      </c>
      <c r="J116" s="62">
        <f>HYPERLINK("https://wa.me/91"&amp;SUBSTITUTE(I116," ",""),"Chat on WhatsApp")</f>
        <v/>
      </c>
      <c r="K116" s="54" t="inlineStr">
        <is>
          <t>rudra.chowdhury94@outlook.com</t>
        </is>
      </c>
      <c r="L116" s="62">
        <f>HYPERLINK("mailto:"&amp;K116,"Send Email")</f>
        <v/>
      </c>
      <c r="M116" s="55" t="inlineStr">
        <is>
          <t>450, Shastri Nagar, Patna</t>
        </is>
      </c>
      <c r="N116" s="54" t="inlineStr">
        <is>
          <t>Patna</t>
        </is>
      </c>
      <c r="O116" s="54">
        <f>VLOOKUP(N116,Lists!$A$2:$B$36,2,FALSE())</f>
        <v/>
      </c>
      <c r="P116" s="54" t="inlineStr">
        <is>
          <t>595332</t>
        </is>
      </c>
      <c r="Q116" s="54" t="inlineStr">
        <is>
          <t>96877 50038</t>
        </is>
      </c>
    </row>
    <row r="117" ht="15" customHeight="1" s="39">
      <c r="A117" s="54" t="inlineStr">
        <is>
          <t>STU0116</t>
        </is>
      </c>
      <c r="B117" s="55">
        <f>VLOOKUP(A117,Marks!$A$2:$B$1001,2,FALSE())</f>
        <v/>
      </c>
      <c r="C117" s="54">
        <f>VLOOKUP(A117,Marks!$A$2:$C$1001,3,FALSE())</f>
        <v/>
      </c>
      <c r="D117" s="55" t="inlineStr">
        <is>
          <t>Nikhil Kapoor</t>
        </is>
      </c>
      <c r="E117" s="55" t="inlineStr">
        <is>
          <t>Navya Kapoor</t>
        </is>
      </c>
      <c r="F117" s="57" t="n">
        <v>41348</v>
      </c>
      <c r="G117" s="54">
        <f>DATEDIF(F117,TODAY(),"Y")</f>
        <v/>
      </c>
      <c r="H117" s="54" t="inlineStr">
        <is>
          <t>AB-</t>
        </is>
      </c>
      <c r="I117" s="54" t="inlineStr">
        <is>
          <t>67500 57692</t>
        </is>
      </c>
      <c r="J117" s="62">
        <f>HYPERLINK("https://wa.me/91"&amp;SUBSTITUTE(I117," ",""),"Chat on WhatsApp")</f>
        <v/>
      </c>
      <c r="K117" s="54" t="inlineStr">
        <is>
          <t>nikhil.kapoor65@gmail.com</t>
        </is>
      </c>
      <c r="L117" s="62">
        <f>HYPERLINK("mailto:"&amp;K117,"Send Email")</f>
        <v/>
      </c>
      <c r="M117" s="55" t="inlineStr">
        <is>
          <t>340, Civil Lines, Chandigarh</t>
        </is>
      </c>
      <c r="N117" s="54" t="inlineStr">
        <is>
          <t>Chandigarh</t>
        </is>
      </c>
      <c r="O117" s="54">
        <f>VLOOKUP(N117,Lists!$A$2:$B$36,2,FALSE())</f>
        <v/>
      </c>
      <c r="P117" s="54" t="inlineStr">
        <is>
          <t>753864</t>
        </is>
      </c>
      <c r="Q117" s="54" t="inlineStr">
        <is>
          <t>79423 28398</t>
        </is>
      </c>
    </row>
    <row r="118" ht="15" customHeight="1" s="39">
      <c r="A118" s="54" t="inlineStr">
        <is>
          <t>STU0117</t>
        </is>
      </c>
      <c r="B118" s="55">
        <f>VLOOKUP(A118,Marks!$A$2:$B$1001,2,FALSE())</f>
        <v/>
      </c>
      <c r="C118" s="54">
        <f>VLOOKUP(A118,Marks!$A$2:$C$1001,3,FALSE())</f>
        <v/>
      </c>
      <c r="D118" s="55" t="inlineStr">
        <is>
          <t>Reyansh Mukherjee</t>
        </is>
      </c>
      <c r="E118" s="55" t="inlineStr">
        <is>
          <t>Pooja Mukherjee</t>
        </is>
      </c>
      <c r="F118" s="57" t="n">
        <v>44174</v>
      </c>
      <c r="G118" s="54">
        <f>DATEDIF(F118,TODAY(),"Y")</f>
        <v/>
      </c>
      <c r="H118" s="54" t="inlineStr">
        <is>
          <t>AB-</t>
        </is>
      </c>
      <c r="I118" s="54" t="inlineStr">
        <is>
          <t>77171 95678</t>
        </is>
      </c>
      <c r="J118" s="62">
        <f>HYPERLINK("https://wa.me/91"&amp;SUBSTITUTE(I118," ",""),"Chat on WhatsApp")</f>
        <v/>
      </c>
      <c r="K118" s="54" t="inlineStr">
        <is>
          <t>reyansh.mukherjee49@outlook.com</t>
        </is>
      </c>
      <c r="L118" s="62">
        <f>HYPERLINK("mailto:"&amp;K118,"Send Email")</f>
        <v/>
      </c>
      <c r="M118" s="55" t="inlineStr">
        <is>
          <t>301, Gandhi Chowk, Patna</t>
        </is>
      </c>
      <c r="N118" s="54" t="inlineStr">
        <is>
          <t>Patna</t>
        </is>
      </c>
      <c r="O118" s="54">
        <f>VLOOKUP(N118,Lists!$A$2:$B$36,2,FALSE())</f>
        <v/>
      </c>
      <c r="P118" s="54" t="inlineStr">
        <is>
          <t>651761</t>
        </is>
      </c>
      <c r="Q118" s="54" t="inlineStr">
        <is>
          <t>87165 39215</t>
        </is>
      </c>
    </row>
    <row r="119" ht="15" customHeight="1" s="39">
      <c r="A119" s="54" t="inlineStr">
        <is>
          <t>STU0118</t>
        </is>
      </c>
      <c r="B119" s="55">
        <f>VLOOKUP(A119,Marks!$A$2:$B$1001,2,FALSE())</f>
        <v/>
      </c>
      <c r="C119" s="54">
        <f>VLOOKUP(A119,Marks!$A$2:$C$1001,3,FALSE())</f>
        <v/>
      </c>
      <c r="D119" s="55" t="inlineStr">
        <is>
          <t>Karan Menon</t>
        </is>
      </c>
      <c r="E119" s="55" t="inlineStr">
        <is>
          <t>Lavanya Menon</t>
        </is>
      </c>
      <c r="F119" s="57" t="n">
        <v>39557</v>
      </c>
      <c r="G119" s="54">
        <f>DATEDIF(F119,TODAY(),"Y")</f>
        <v/>
      </c>
      <c r="H119" s="54" t="inlineStr">
        <is>
          <t>AB-</t>
        </is>
      </c>
      <c r="I119" s="54" t="inlineStr">
        <is>
          <t>77732 12942</t>
        </is>
      </c>
      <c r="J119" s="62">
        <f>HYPERLINK("https://wa.me/91"&amp;SUBSTITUTE(I119," ",""),"Chat on WhatsApp")</f>
        <v/>
      </c>
      <c r="K119" s="54" t="inlineStr">
        <is>
          <t>karan.menon32@gmail.com</t>
        </is>
      </c>
      <c r="L119" s="62">
        <f>HYPERLINK("mailto:"&amp;K119,"Send Email")</f>
        <v/>
      </c>
      <c r="M119" s="55" t="inlineStr">
        <is>
          <t>66, Ring Road, Ranchi</t>
        </is>
      </c>
      <c r="N119" s="54" t="inlineStr">
        <is>
          <t>Ranchi</t>
        </is>
      </c>
      <c r="O119" s="54">
        <f>VLOOKUP(N119,Lists!$A$2:$B$36,2,FALSE())</f>
        <v/>
      </c>
      <c r="P119" s="54" t="inlineStr">
        <is>
          <t>251269</t>
        </is>
      </c>
      <c r="Q119" s="54" t="inlineStr">
        <is>
          <t>63406 17328</t>
        </is>
      </c>
    </row>
    <row r="120" ht="15" customHeight="1" s="39">
      <c r="A120" s="54" t="inlineStr">
        <is>
          <t>STU0119</t>
        </is>
      </c>
      <c r="B120" s="55">
        <f>VLOOKUP(A120,Marks!$A$2:$B$1001,2,FALSE())</f>
        <v/>
      </c>
      <c r="C120" s="54">
        <f>VLOOKUP(A120,Marks!$A$2:$C$1001,3,FALSE())</f>
        <v/>
      </c>
      <c r="D120" s="55" t="inlineStr">
        <is>
          <t>Naveen Saxena</t>
        </is>
      </c>
      <c r="E120" s="55" t="inlineStr">
        <is>
          <t>Zoya Saxena</t>
        </is>
      </c>
      <c r="F120" s="57" t="n">
        <v>41141</v>
      </c>
      <c r="G120" s="54">
        <f>DATEDIF(F120,TODAY(),"Y")</f>
        <v/>
      </c>
      <c r="H120" s="54" t="inlineStr">
        <is>
          <t>A+</t>
        </is>
      </c>
      <c r="I120" s="54" t="inlineStr">
        <is>
          <t>64765 59572</t>
        </is>
      </c>
      <c r="J120" s="62">
        <f>HYPERLINK("https://wa.me/91"&amp;SUBSTITUTE(I120," ",""),"Chat on WhatsApp")</f>
        <v/>
      </c>
      <c r="K120" s="54" t="inlineStr">
        <is>
          <t>naveen.saxena50@yahoo.com</t>
        </is>
      </c>
      <c r="L120" s="62">
        <f>HYPERLINK("mailto:"&amp;K120,"Send Email")</f>
        <v/>
      </c>
      <c r="M120" s="55" t="inlineStr">
        <is>
          <t>56, MG Road, Ahmedabad</t>
        </is>
      </c>
      <c r="N120" s="54" t="inlineStr">
        <is>
          <t>Ahmedabad</t>
        </is>
      </c>
      <c r="O120" s="54">
        <f>VLOOKUP(N120,Lists!$A$2:$B$36,2,FALSE())</f>
        <v/>
      </c>
      <c r="P120" s="54" t="inlineStr">
        <is>
          <t>322178</t>
        </is>
      </c>
      <c r="Q120" s="54" t="inlineStr">
        <is>
          <t>93450 89365</t>
        </is>
      </c>
    </row>
    <row r="121" ht="15" customHeight="1" s="39">
      <c r="A121" s="54" t="inlineStr">
        <is>
          <t>STU0120</t>
        </is>
      </c>
      <c r="B121" s="55">
        <f>VLOOKUP(A121,Marks!$A$2:$B$1001,2,FALSE())</f>
        <v/>
      </c>
      <c r="C121" s="54">
        <f>VLOOKUP(A121,Marks!$A$2:$C$1001,3,FALSE())</f>
        <v/>
      </c>
      <c r="D121" s="55" t="inlineStr">
        <is>
          <t>Sai Tiwari</t>
        </is>
      </c>
      <c r="E121" s="55" t="inlineStr">
        <is>
          <t>Vanya Tiwari</t>
        </is>
      </c>
      <c r="F121" s="57" t="n">
        <v>42131</v>
      </c>
      <c r="G121" s="54">
        <f>DATEDIF(F121,TODAY(),"Y")</f>
        <v/>
      </c>
      <c r="H121" s="54" t="inlineStr">
        <is>
          <t>AB+</t>
        </is>
      </c>
      <c r="I121" s="54" t="inlineStr">
        <is>
          <t>61116 85757</t>
        </is>
      </c>
      <c r="J121" s="62">
        <f>HYPERLINK("https://wa.me/91"&amp;SUBSTITUTE(I121," ",""),"Chat on WhatsApp")</f>
        <v/>
      </c>
      <c r="K121" s="54" t="inlineStr">
        <is>
          <t>sai.tiwari67@gmail.com</t>
        </is>
      </c>
      <c r="L121" s="62">
        <f>HYPERLINK("mailto:"&amp;K121,"Send Email")</f>
        <v/>
      </c>
      <c r="M121" s="55" t="inlineStr">
        <is>
          <t>267, MG Road, Udaipur</t>
        </is>
      </c>
      <c r="N121" s="54" t="inlineStr">
        <is>
          <t>Udaipur</t>
        </is>
      </c>
      <c r="O121" s="54">
        <f>VLOOKUP(N121,Lists!$A$2:$B$36,2,FALSE())</f>
        <v/>
      </c>
      <c r="P121" s="54" t="inlineStr">
        <is>
          <t>503248</t>
        </is>
      </c>
      <c r="Q121" s="54" t="inlineStr">
        <is>
          <t>76175 63588</t>
        </is>
      </c>
    </row>
    <row r="122" ht="15" customHeight="1" s="39">
      <c r="A122" s="54" t="inlineStr">
        <is>
          <t>STU0121</t>
        </is>
      </c>
      <c r="B122" s="55">
        <f>VLOOKUP(A122,Marks!$A$2:$B$1001,2,FALSE())</f>
        <v/>
      </c>
      <c r="C122" s="54">
        <f>VLOOKUP(A122,Marks!$A$2:$C$1001,3,FALSE())</f>
        <v/>
      </c>
      <c r="D122" s="55" t="inlineStr">
        <is>
          <t>Gaurav Pillai</t>
        </is>
      </c>
      <c r="E122" s="55" t="inlineStr">
        <is>
          <t>Saanvi Pillai</t>
        </is>
      </c>
      <c r="F122" s="57" t="n">
        <v>40051</v>
      </c>
      <c r="G122" s="54">
        <f>DATEDIF(F122,TODAY(),"Y")</f>
        <v/>
      </c>
      <c r="H122" s="54" t="inlineStr">
        <is>
          <t>A-</t>
        </is>
      </c>
      <c r="I122" s="54" t="inlineStr">
        <is>
          <t>72642 38109</t>
        </is>
      </c>
      <c r="J122" s="62">
        <f>HYPERLINK("https://wa.me/91"&amp;SUBSTITUTE(I122," ",""),"Chat on WhatsApp")</f>
        <v/>
      </c>
      <c r="K122" s="54" t="inlineStr">
        <is>
          <t>gaurav.pillai66@rediffmail.com</t>
        </is>
      </c>
      <c r="L122" s="62">
        <f>HYPERLINK("mailto:"&amp;K122,"Send Email")</f>
        <v/>
      </c>
      <c r="M122" s="55" t="inlineStr">
        <is>
          <t>403, Lake View, Hyderabad</t>
        </is>
      </c>
      <c r="N122" s="54" t="inlineStr">
        <is>
          <t>Hyderabad</t>
        </is>
      </c>
      <c r="O122" s="54">
        <f>VLOOKUP(N122,Lists!$A$2:$B$36,2,FALSE())</f>
        <v/>
      </c>
      <c r="P122" s="54" t="inlineStr">
        <is>
          <t>687322</t>
        </is>
      </c>
      <c r="Q122" s="54" t="inlineStr">
        <is>
          <t>63633 61000</t>
        </is>
      </c>
    </row>
    <row r="123" ht="15" customHeight="1" s="39">
      <c r="A123" s="54" t="inlineStr">
        <is>
          <t>STU0122</t>
        </is>
      </c>
      <c r="B123" s="55">
        <f>VLOOKUP(A123,Marks!$A$2:$B$1001,2,FALSE())</f>
        <v/>
      </c>
      <c r="C123" s="54">
        <f>VLOOKUP(A123,Marks!$A$2:$C$1001,3,FALSE())</f>
        <v/>
      </c>
      <c r="D123" s="55" t="inlineStr">
        <is>
          <t>Aarav Agarwal</t>
        </is>
      </c>
      <c r="E123" s="55" t="inlineStr">
        <is>
          <t>Kiara Agarwal</t>
        </is>
      </c>
      <c r="F123" s="57" t="n">
        <v>40270</v>
      </c>
      <c r="G123" s="54">
        <f>DATEDIF(F123,TODAY(),"Y")</f>
        <v/>
      </c>
      <c r="H123" s="54" t="inlineStr">
        <is>
          <t>O-</t>
        </is>
      </c>
      <c r="I123" s="54" t="inlineStr">
        <is>
          <t>73776 98345</t>
        </is>
      </c>
      <c r="J123" s="62">
        <f>HYPERLINK("https://wa.me/91"&amp;SUBSTITUTE(I123," ",""),"Chat on WhatsApp")</f>
        <v/>
      </c>
      <c r="K123" s="54" t="inlineStr">
        <is>
          <t>aarav.agarwal5@outlook.com</t>
        </is>
      </c>
      <c r="L123" s="62">
        <f>HYPERLINK("mailto:"&amp;K123,"Send Email")</f>
        <v/>
      </c>
      <c r="M123" s="55" t="inlineStr">
        <is>
          <t>123, MG Road, Guwahati</t>
        </is>
      </c>
      <c r="N123" s="54" t="inlineStr">
        <is>
          <t>Guwahati</t>
        </is>
      </c>
      <c r="O123" s="54">
        <f>VLOOKUP(N123,Lists!$A$2:$B$36,2,FALSE())</f>
        <v/>
      </c>
      <c r="P123" s="54" t="inlineStr">
        <is>
          <t>275093</t>
        </is>
      </c>
      <c r="Q123" s="54" t="inlineStr">
        <is>
          <t>65520 62354</t>
        </is>
      </c>
    </row>
    <row r="124" ht="15" customHeight="1" s="39">
      <c r="A124" s="54" t="inlineStr">
        <is>
          <t>STU0123</t>
        </is>
      </c>
      <c r="B124" s="55">
        <f>VLOOKUP(A124,Marks!$A$2:$B$1001,2,FALSE())</f>
        <v/>
      </c>
      <c r="C124" s="54">
        <f>VLOOKUP(A124,Marks!$A$2:$C$1001,3,FALSE())</f>
        <v/>
      </c>
      <c r="D124" s="55" t="inlineStr">
        <is>
          <t>Advait Sen</t>
        </is>
      </c>
      <c r="E124" s="55" t="inlineStr">
        <is>
          <t>Bhavya Sen</t>
        </is>
      </c>
      <c r="F124" s="57" t="n">
        <v>44083</v>
      </c>
      <c r="G124" s="54">
        <f>DATEDIF(F124,TODAY(),"Y")</f>
        <v/>
      </c>
      <c r="H124" s="54" t="inlineStr">
        <is>
          <t>B-</t>
        </is>
      </c>
      <c r="I124" s="54" t="inlineStr">
        <is>
          <t>88254 59424</t>
        </is>
      </c>
      <c r="J124" s="62">
        <f>HYPERLINK("https://wa.me/91"&amp;SUBSTITUTE(I124," ",""),"Chat on WhatsApp")</f>
        <v/>
      </c>
      <c r="K124" s="54" t="inlineStr">
        <is>
          <t>advait.sen73@rediffmail.com</t>
        </is>
      </c>
      <c r="L124" s="62">
        <f>HYPERLINK("mailto:"&amp;K124,"Send Email")</f>
        <v/>
      </c>
      <c r="M124" s="55" t="inlineStr">
        <is>
          <t>395, Civil Lines, Raipur</t>
        </is>
      </c>
      <c r="N124" s="54" t="inlineStr">
        <is>
          <t>Raipur</t>
        </is>
      </c>
      <c r="O124" s="54">
        <f>VLOOKUP(N124,Lists!$A$2:$B$36,2,FALSE())</f>
        <v/>
      </c>
      <c r="P124" s="54" t="inlineStr">
        <is>
          <t>466161</t>
        </is>
      </c>
      <c r="Q124" s="54" t="inlineStr">
        <is>
          <t>98548 86916</t>
        </is>
      </c>
    </row>
    <row r="125" ht="15" customHeight="1" s="39">
      <c r="A125" s="54" t="inlineStr">
        <is>
          <t>STU0124</t>
        </is>
      </c>
      <c r="B125" s="55">
        <f>VLOOKUP(A125,Marks!$A$2:$B$1001,2,FALSE())</f>
        <v/>
      </c>
      <c r="C125" s="54">
        <f>VLOOKUP(A125,Marks!$A$2:$C$1001,3,FALSE())</f>
        <v/>
      </c>
      <c r="D125" s="55" t="inlineStr">
        <is>
          <t>Devansh Malhotra</t>
        </is>
      </c>
      <c r="E125" s="55" t="inlineStr">
        <is>
          <t>Meera Malhotra</t>
        </is>
      </c>
      <c r="F125" s="57" t="n">
        <v>43183</v>
      </c>
      <c r="G125" s="54">
        <f>DATEDIF(F125,TODAY(),"Y")</f>
        <v/>
      </c>
      <c r="H125" s="54" t="inlineStr">
        <is>
          <t>A+</t>
        </is>
      </c>
      <c r="I125" s="54" t="inlineStr">
        <is>
          <t>79175 36170</t>
        </is>
      </c>
      <c r="J125" s="62">
        <f>HYPERLINK("https://wa.me/91"&amp;SUBSTITUTE(I125," ",""),"Chat on WhatsApp")</f>
        <v/>
      </c>
      <c r="K125" s="54" t="inlineStr">
        <is>
          <t>devansh.malhotra31@yahoo.com</t>
        </is>
      </c>
      <c r="L125" s="62">
        <f>HYPERLINK("mailto:"&amp;K125,"Send Email")</f>
        <v/>
      </c>
      <c r="M125" s="55" t="inlineStr">
        <is>
          <t>447, Sector 12, Patna</t>
        </is>
      </c>
      <c r="N125" s="54" t="inlineStr">
        <is>
          <t>Patna</t>
        </is>
      </c>
      <c r="O125" s="54">
        <f>VLOOKUP(N125,Lists!$A$2:$B$36,2,FALSE())</f>
        <v/>
      </c>
      <c r="P125" s="54" t="inlineStr">
        <is>
          <t>326824</t>
        </is>
      </c>
      <c r="Q125" s="54" t="inlineStr">
        <is>
          <t>74322 42728</t>
        </is>
      </c>
    </row>
    <row r="126" ht="15" customHeight="1" s="39">
      <c r="A126" s="54" t="inlineStr">
        <is>
          <t>STU0125</t>
        </is>
      </c>
      <c r="B126" s="55">
        <f>VLOOKUP(A126,Marks!$A$2:$B$1001,2,FALSE())</f>
        <v/>
      </c>
      <c r="C126" s="54">
        <f>VLOOKUP(A126,Marks!$A$2:$C$1001,3,FALSE())</f>
        <v/>
      </c>
      <c r="D126" s="55" t="inlineStr">
        <is>
          <t>Kartik Bhat</t>
        </is>
      </c>
      <c r="E126" s="55" t="inlineStr">
        <is>
          <t>Tanvi Bhat</t>
        </is>
      </c>
      <c r="F126" s="57" t="n">
        <v>40925</v>
      </c>
      <c r="G126" s="54">
        <f>DATEDIF(F126,TODAY(),"Y")</f>
        <v/>
      </c>
      <c r="H126" s="54" t="inlineStr">
        <is>
          <t>O-</t>
        </is>
      </c>
      <c r="I126" s="54" t="inlineStr">
        <is>
          <t>98836 80879</t>
        </is>
      </c>
      <c r="J126" s="62">
        <f>HYPERLINK("https://wa.me/91"&amp;SUBSTITUTE(I126," ",""),"Chat on WhatsApp")</f>
        <v/>
      </c>
      <c r="K126" s="54" t="inlineStr">
        <is>
          <t>kartik.bhat5@outlook.com</t>
        </is>
      </c>
      <c r="L126" s="62">
        <f>HYPERLINK("mailto:"&amp;K126,"Send Email")</f>
        <v/>
      </c>
      <c r="M126" s="55" t="inlineStr">
        <is>
          <t>202, Ring Road, Ludhiana</t>
        </is>
      </c>
      <c r="N126" s="54" t="inlineStr">
        <is>
          <t>Ludhiana</t>
        </is>
      </c>
      <c r="O126" s="54">
        <f>VLOOKUP(N126,Lists!$A$2:$B$36,2,FALSE())</f>
        <v/>
      </c>
      <c r="P126" s="54" t="inlineStr">
        <is>
          <t>589405</t>
        </is>
      </c>
      <c r="Q126" s="54" t="inlineStr">
        <is>
          <t>69490 70302</t>
        </is>
      </c>
    </row>
    <row r="127" ht="15" customHeight="1" s="39">
      <c r="A127" s="54" t="inlineStr">
        <is>
          <t>STU0126</t>
        </is>
      </c>
      <c r="B127" s="55">
        <f>VLOOKUP(A127,Marks!$A$2:$B$1001,2,FALSE())</f>
        <v/>
      </c>
      <c r="C127" s="54">
        <f>VLOOKUP(A127,Marks!$A$2:$C$1001,3,FALSE())</f>
        <v/>
      </c>
      <c r="D127" s="55" t="inlineStr">
        <is>
          <t>Aarush Bhat</t>
        </is>
      </c>
      <c r="E127" s="55" t="inlineStr">
        <is>
          <t>Jiya Bhat</t>
        </is>
      </c>
      <c r="F127" s="57" t="n">
        <v>42282</v>
      </c>
      <c r="G127" s="54">
        <f>DATEDIF(F127,TODAY(),"Y")</f>
        <v/>
      </c>
      <c r="H127" s="54" t="inlineStr">
        <is>
          <t>A+</t>
        </is>
      </c>
      <c r="I127" s="54" t="inlineStr">
        <is>
          <t>72636 45382</t>
        </is>
      </c>
      <c r="J127" s="62">
        <f>HYPERLINK("https://wa.me/91"&amp;SUBSTITUTE(I127," ",""),"Chat on WhatsApp")</f>
        <v/>
      </c>
      <c r="K127" s="54" t="inlineStr">
        <is>
          <t>aarush.bhat31@rediffmail.com</t>
        </is>
      </c>
      <c r="L127" s="62">
        <f>HYPERLINK("mailto:"&amp;K127,"Send Email")</f>
        <v/>
      </c>
      <c r="M127" s="55" t="inlineStr">
        <is>
          <t>439, College Road, Ludhiana</t>
        </is>
      </c>
      <c r="N127" s="54" t="inlineStr">
        <is>
          <t>Ludhiana</t>
        </is>
      </c>
      <c r="O127" s="54">
        <f>VLOOKUP(N127,Lists!$A$2:$B$36,2,FALSE())</f>
        <v/>
      </c>
      <c r="P127" s="54" t="inlineStr">
        <is>
          <t>315588</t>
        </is>
      </c>
      <c r="Q127" s="54" t="inlineStr">
        <is>
          <t>73450 71995</t>
        </is>
      </c>
    </row>
    <row r="128" ht="15" customHeight="1" s="39">
      <c r="A128" s="54" t="inlineStr">
        <is>
          <t>STU0127</t>
        </is>
      </c>
      <c r="B128" s="55">
        <f>VLOOKUP(A128,Marks!$A$2:$B$1001,2,FALSE())</f>
        <v/>
      </c>
      <c r="C128" s="54">
        <f>VLOOKUP(A128,Marks!$A$2:$C$1001,3,FALSE())</f>
        <v/>
      </c>
      <c r="D128" s="55" t="inlineStr">
        <is>
          <t>Zaid Menon</t>
        </is>
      </c>
      <c r="E128" s="55" t="inlineStr">
        <is>
          <t>Radha Menon</t>
        </is>
      </c>
      <c r="F128" s="57" t="n">
        <v>42522</v>
      </c>
      <c r="G128" s="54">
        <f>DATEDIF(F128,TODAY(),"Y")</f>
        <v/>
      </c>
      <c r="H128" s="54" t="inlineStr">
        <is>
          <t>AB-</t>
        </is>
      </c>
      <c r="I128" s="54" t="inlineStr">
        <is>
          <t>92986 56018</t>
        </is>
      </c>
      <c r="J128" s="62">
        <f>HYPERLINK("https://wa.me/91"&amp;SUBSTITUTE(I128," ",""),"Chat on WhatsApp")</f>
        <v/>
      </c>
      <c r="K128" s="54" t="inlineStr">
        <is>
          <t>zaid.menon87@yahoo.com</t>
        </is>
      </c>
      <c r="L128" s="62">
        <f>HYPERLINK("mailto:"&amp;K128,"Send Email")</f>
        <v/>
      </c>
      <c r="M128" s="55" t="inlineStr">
        <is>
          <t>296, Ring Road, Chandigarh</t>
        </is>
      </c>
      <c r="N128" s="54" t="inlineStr">
        <is>
          <t>Chandigarh</t>
        </is>
      </c>
      <c r="O128" s="54">
        <f>VLOOKUP(N128,Lists!$A$2:$B$36,2,FALSE())</f>
        <v/>
      </c>
      <c r="P128" s="54" t="inlineStr">
        <is>
          <t>408434</t>
        </is>
      </c>
      <c r="Q128" s="54" t="inlineStr">
        <is>
          <t>86326 98236</t>
        </is>
      </c>
    </row>
    <row r="129" ht="15" customHeight="1" s="39">
      <c r="A129" s="54" t="inlineStr">
        <is>
          <t>STU0128</t>
        </is>
      </c>
      <c r="B129" s="55">
        <f>VLOOKUP(A129,Marks!$A$2:$B$1001,2,FALSE())</f>
        <v/>
      </c>
      <c r="C129" s="54">
        <f>VLOOKUP(A129,Marks!$A$2:$C$1001,3,FALSE())</f>
        <v/>
      </c>
      <c r="D129" s="55" t="inlineStr">
        <is>
          <t>Aakash Nair</t>
        </is>
      </c>
      <c r="E129" s="55" t="inlineStr">
        <is>
          <t>Fatima Nair</t>
        </is>
      </c>
      <c r="F129" s="57" t="n">
        <v>41774</v>
      </c>
      <c r="G129" s="54">
        <f>DATEDIF(F129,TODAY(),"Y")</f>
        <v/>
      </c>
      <c r="H129" s="54" t="inlineStr">
        <is>
          <t>A+</t>
        </is>
      </c>
      <c r="I129" s="54" t="inlineStr">
        <is>
          <t>89535 69020</t>
        </is>
      </c>
      <c r="J129" s="62">
        <f>HYPERLINK("https://wa.me/91"&amp;SUBSTITUTE(I129," ",""),"Chat on WhatsApp")</f>
        <v/>
      </c>
      <c r="K129" s="54" t="inlineStr">
        <is>
          <t>aakash.nair53@yahoo.com</t>
        </is>
      </c>
      <c r="L129" s="62">
        <f>HYPERLINK("mailto:"&amp;K129,"Send Email")</f>
        <v/>
      </c>
      <c r="M129" s="55" t="inlineStr">
        <is>
          <t>95, MG Road, Varanasi</t>
        </is>
      </c>
      <c r="N129" s="54" t="inlineStr">
        <is>
          <t>Varanasi</t>
        </is>
      </c>
      <c r="O129" s="54">
        <f>VLOOKUP(N129,Lists!$A$2:$B$36,2,FALSE())</f>
        <v/>
      </c>
      <c r="P129" s="54" t="inlineStr">
        <is>
          <t>241114</t>
        </is>
      </c>
      <c r="Q129" s="54" t="inlineStr">
        <is>
          <t>75122 20494</t>
        </is>
      </c>
    </row>
    <row r="130" ht="15" customHeight="1" s="39">
      <c r="A130" s="54" t="inlineStr">
        <is>
          <t>STU0129</t>
        </is>
      </c>
      <c r="B130" s="55">
        <f>VLOOKUP(A130,Marks!$A$2:$B$1001,2,FALSE())</f>
        <v/>
      </c>
      <c r="C130" s="54">
        <f>VLOOKUP(A130,Marks!$A$2:$C$1001,3,FALSE())</f>
        <v/>
      </c>
      <c r="D130" s="55" t="inlineStr">
        <is>
          <t>Chirag Mehta</t>
        </is>
      </c>
      <c r="E130" s="55" t="inlineStr">
        <is>
          <t>Sara Mehta</t>
        </is>
      </c>
      <c r="F130" s="57" t="n">
        <v>43005</v>
      </c>
      <c r="G130" s="54">
        <f>DATEDIF(F130,TODAY(),"Y")</f>
        <v/>
      </c>
      <c r="H130" s="54" t="inlineStr">
        <is>
          <t>O-</t>
        </is>
      </c>
      <c r="I130" s="54" t="inlineStr">
        <is>
          <t>71468 14607</t>
        </is>
      </c>
      <c r="J130" s="62">
        <f>HYPERLINK("https://wa.me/91"&amp;SUBSTITUTE(I130," ",""),"Chat on WhatsApp")</f>
        <v/>
      </c>
      <c r="K130" s="54" t="inlineStr">
        <is>
          <t>chirag.mehta85@outlook.com</t>
        </is>
      </c>
      <c r="L130" s="62">
        <f>HYPERLINK("mailto:"&amp;K130,"Send Email")</f>
        <v/>
      </c>
      <c r="M130" s="55" t="inlineStr">
        <is>
          <t>441, Lake View, Guwahati</t>
        </is>
      </c>
      <c r="N130" s="54" t="inlineStr">
        <is>
          <t>Guwahati</t>
        </is>
      </c>
      <c r="O130" s="54">
        <f>VLOOKUP(N130,Lists!$A$2:$B$36,2,FALSE())</f>
        <v/>
      </c>
      <c r="P130" s="54" t="inlineStr">
        <is>
          <t>609285</t>
        </is>
      </c>
      <c r="Q130" s="54" t="inlineStr">
        <is>
          <t>99856 45705</t>
        </is>
      </c>
    </row>
    <row r="131" ht="15" customHeight="1" s="39">
      <c r="A131" s="54" t="inlineStr">
        <is>
          <t>STU0130</t>
        </is>
      </c>
      <c r="B131" s="55">
        <f>VLOOKUP(A131,Marks!$A$2:$B$1001,2,FALSE())</f>
        <v/>
      </c>
      <c r="C131" s="54">
        <f>VLOOKUP(A131,Marks!$A$2:$C$1001,3,FALSE())</f>
        <v/>
      </c>
      <c r="D131" s="55" t="inlineStr">
        <is>
          <t>Rajat Trivedi</t>
        </is>
      </c>
      <c r="E131" s="55" t="inlineStr">
        <is>
          <t>Lavanya Trivedi</t>
        </is>
      </c>
      <c r="F131" s="57" t="n">
        <v>41299</v>
      </c>
      <c r="G131" s="54">
        <f>DATEDIF(F131,TODAY(),"Y")</f>
        <v/>
      </c>
      <c r="H131" s="54" t="inlineStr">
        <is>
          <t>O+</t>
        </is>
      </c>
      <c r="I131" s="54" t="inlineStr">
        <is>
          <t>95799 88250</t>
        </is>
      </c>
      <c r="J131" s="62">
        <f>HYPERLINK("https://wa.me/91"&amp;SUBSTITUTE(I131," ",""),"Chat on WhatsApp")</f>
        <v/>
      </c>
      <c r="K131" s="54" t="inlineStr">
        <is>
          <t>rajat.trivedi30@gmail.com</t>
        </is>
      </c>
      <c r="L131" s="62">
        <f>HYPERLINK("mailto:"&amp;K131,"Send Email")</f>
        <v/>
      </c>
      <c r="M131" s="55" t="inlineStr">
        <is>
          <t>281, Temple Road, Dehradun</t>
        </is>
      </c>
      <c r="N131" s="54" t="inlineStr">
        <is>
          <t>Dehradun</t>
        </is>
      </c>
      <c r="O131" s="54">
        <f>VLOOKUP(N131,Lists!$A$2:$B$36,2,FALSE())</f>
        <v/>
      </c>
      <c r="P131" s="54" t="inlineStr">
        <is>
          <t>307732</t>
        </is>
      </c>
      <c r="Q131" s="54" t="inlineStr">
        <is>
          <t>98161 61740</t>
        </is>
      </c>
    </row>
    <row r="132" ht="15" customHeight="1" s="39">
      <c r="A132" s="54" t="inlineStr">
        <is>
          <t>STU0131</t>
        </is>
      </c>
      <c r="B132" s="55">
        <f>VLOOKUP(A132,Marks!$A$2:$B$1001,2,FALSE())</f>
        <v/>
      </c>
      <c r="C132" s="54">
        <f>VLOOKUP(A132,Marks!$A$2:$C$1001,3,FALSE())</f>
        <v/>
      </c>
      <c r="D132" s="55" t="inlineStr">
        <is>
          <t>Om Dubey</t>
        </is>
      </c>
      <c r="E132" s="55" t="inlineStr">
        <is>
          <t>Ananya Dubey</t>
        </is>
      </c>
      <c r="F132" s="57" t="n">
        <v>40561</v>
      </c>
      <c r="G132" s="54">
        <f>DATEDIF(F132,TODAY(),"Y")</f>
        <v/>
      </c>
      <c r="H132" s="54" t="inlineStr">
        <is>
          <t>O-</t>
        </is>
      </c>
      <c r="I132" s="54" t="inlineStr">
        <is>
          <t>64046 23405</t>
        </is>
      </c>
      <c r="J132" s="62">
        <f>HYPERLINK("https://wa.me/91"&amp;SUBSTITUTE(I132," ",""),"Chat on WhatsApp")</f>
        <v/>
      </c>
      <c r="K132" s="54" t="inlineStr">
        <is>
          <t>om.dubey37@outlook.com</t>
        </is>
      </c>
      <c r="L132" s="62">
        <f>HYPERLINK("mailto:"&amp;K132,"Send Email")</f>
        <v/>
      </c>
      <c r="M132" s="55" t="inlineStr">
        <is>
          <t>65, Green Park, Vadodara</t>
        </is>
      </c>
      <c r="N132" s="54" t="inlineStr">
        <is>
          <t>Vadodara</t>
        </is>
      </c>
      <c r="O132" s="54">
        <f>VLOOKUP(N132,Lists!$A$2:$B$36,2,FALSE())</f>
        <v/>
      </c>
      <c r="P132" s="54" t="inlineStr">
        <is>
          <t>118603</t>
        </is>
      </c>
      <c r="Q132" s="54" t="inlineStr">
        <is>
          <t>72477 29750</t>
        </is>
      </c>
    </row>
    <row r="133" ht="15" customHeight="1" s="39">
      <c r="A133" s="54" t="inlineStr">
        <is>
          <t>STU0132</t>
        </is>
      </c>
      <c r="B133" s="55">
        <f>VLOOKUP(A133,Marks!$A$2:$B$1001,2,FALSE())</f>
        <v/>
      </c>
      <c r="C133" s="54">
        <f>VLOOKUP(A133,Marks!$A$2:$C$1001,3,FALSE())</f>
        <v/>
      </c>
      <c r="D133" s="55" t="inlineStr">
        <is>
          <t>Sahil Kulkarni</t>
        </is>
      </c>
      <c r="E133" s="55" t="inlineStr">
        <is>
          <t>Jiya Kulkarni</t>
        </is>
      </c>
      <c r="F133" s="57" t="n">
        <v>40149</v>
      </c>
      <c r="G133" s="54">
        <f>DATEDIF(F133,TODAY(),"Y")</f>
        <v/>
      </c>
      <c r="H133" s="54" t="inlineStr">
        <is>
          <t>A+</t>
        </is>
      </c>
      <c r="I133" s="54" t="inlineStr">
        <is>
          <t>78550 22315</t>
        </is>
      </c>
      <c r="J133" s="62">
        <f>HYPERLINK("https://wa.me/91"&amp;SUBSTITUTE(I133," ",""),"Chat on WhatsApp")</f>
        <v/>
      </c>
      <c r="K133" s="54" t="inlineStr">
        <is>
          <t>sahil.kulkarni67@yahoo.com</t>
        </is>
      </c>
      <c r="L133" s="62">
        <f>HYPERLINK("mailto:"&amp;K133,"Send Email")</f>
        <v/>
      </c>
      <c r="M133" s="55" t="inlineStr">
        <is>
          <t>243, College Road, Amritsar</t>
        </is>
      </c>
      <c r="N133" s="54" t="inlineStr">
        <is>
          <t>Amritsar</t>
        </is>
      </c>
      <c r="O133" s="54">
        <f>VLOOKUP(N133,Lists!$A$2:$B$36,2,FALSE())</f>
        <v/>
      </c>
      <c r="P133" s="54" t="inlineStr">
        <is>
          <t>824545</t>
        </is>
      </c>
      <c r="Q133" s="54" t="inlineStr">
        <is>
          <t>86293 30789</t>
        </is>
      </c>
    </row>
    <row r="134" ht="15" customHeight="1" s="39">
      <c r="A134" s="54" t="inlineStr">
        <is>
          <t>STU0133</t>
        </is>
      </c>
      <c r="B134" s="55">
        <f>VLOOKUP(A134,Marks!$A$2:$B$1001,2,FALSE())</f>
        <v/>
      </c>
      <c r="C134" s="54">
        <f>VLOOKUP(A134,Marks!$A$2:$C$1001,3,FALSE())</f>
        <v/>
      </c>
      <c r="D134" s="55" t="inlineStr">
        <is>
          <t>Harsh Sharma</t>
        </is>
      </c>
      <c r="E134" s="55" t="inlineStr">
        <is>
          <t>Yamini Sharma</t>
        </is>
      </c>
      <c r="F134" s="57" t="n">
        <v>44292</v>
      </c>
      <c r="G134" s="54">
        <f>DATEDIF(F134,TODAY(),"Y")</f>
        <v/>
      </c>
      <c r="H134" s="54" t="inlineStr">
        <is>
          <t>AB+</t>
        </is>
      </c>
      <c r="I134" s="54" t="inlineStr">
        <is>
          <t>92497 99908</t>
        </is>
      </c>
      <c r="J134" s="62">
        <f>HYPERLINK("https://wa.me/91"&amp;SUBSTITUTE(I134," ",""),"Chat on WhatsApp")</f>
        <v/>
      </c>
      <c r="K134" s="54" t="inlineStr">
        <is>
          <t>harsh.sharma80@outlook.com</t>
        </is>
      </c>
      <c r="L134" s="62">
        <f>HYPERLINK("mailto:"&amp;K134,"Send Email")</f>
        <v/>
      </c>
      <c r="M134" s="55" t="inlineStr">
        <is>
          <t>477, Nehru Nagar, Warangal</t>
        </is>
      </c>
      <c r="N134" s="54" t="inlineStr">
        <is>
          <t>Warangal</t>
        </is>
      </c>
      <c r="O134" s="54">
        <f>VLOOKUP(N134,Lists!$A$2:$B$36,2,FALSE())</f>
        <v/>
      </c>
      <c r="P134" s="54" t="inlineStr">
        <is>
          <t>172679</t>
        </is>
      </c>
      <c r="Q134" s="54" t="inlineStr">
        <is>
          <t>83521 80300</t>
        </is>
      </c>
    </row>
    <row r="135" ht="15" customHeight="1" s="39">
      <c r="A135" s="54" t="inlineStr">
        <is>
          <t>STU0134</t>
        </is>
      </c>
      <c r="B135" s="55">
        <f>VLOOKUP(A135,Marks!$A$2:$B$1001,2,FALSE())</f>
        <v/>
      </c>
      <c r="C135" s="54">
        <f>VLOOKUP(A135,Marks!$A$2:$C$1001,3,FALSE())</f>
        <v/>
      </c>
      <c r="D135" s="55" t="inlineStr">
        <is>
          <t>Arjun Thakur</t>
        </is>
      </c>
      <c r="E135" s="55" t="inlineStr">
        <is>
          <t>Ojasvi Thakur</t>
        </is>
      </c>
      <c r="F135" s="57" t="n">
        <v>41496</v>
      </c>
      <c r="G135" s="54">
        <f>DATEDIF(F135,TODAY(),"Y")</f>
        <v/>
      </c>
      <c r="H135" s="54" t="inlineStr">
        <is>
          <t>O-</t>
        </is>
      </c>
      <c r="I135" s="54" t="inlineStr">
        <is>
          <t>89873 58118</t>
        </is>
      </c>
      <c r="J135" s="62">
        <f>HYPERLINK("https://wa.me/91"&amp;SUBSTITUTE(I135," ",""),"Chat on WhatsApp")</f>
        <v/>
      </c>
      <c r="K135" s="54" t="inlineStr">
        <is>
          <t>arjun.thakur59@gmail.com</t>
        </is>
      </c>
      <c r="L135" s="62">
        <f>HYPERLINK("mailto:"&amp;K135,"Send Email")</f>
        <v/>
      </c>
      <c r="M135" s="55" t="inlineStr">
        <is>
          <t>398, College Road, Ahmedabad</t>
        </is>
      </c>
      <c r="N135" s="54" t="inlineStr">
        <is>
          <t>Ahmedabad</t>
        </is>
      </c>
      <c r="O135" s="54">
        <f>VLOOKUP(N135,Lists!$A$2:$B$36,2,FALSE())</f>
        <v/>
      </c>
      <c r="P135" s="54" t="inlineStr">
        <is>
          <t>304547</t>
        </is>
      </c>
      <c r="Q135" s="54" t="inlineStr">
        <is>
          <t>66965 91290</t>
        </is>
      </c>
    </row>
    <row r="136" ht="15" customHeight="1" s="39">
      <c r="A136" s="54" t="inlineStr">
        <is>
          <t>STU0135</t>
        </is>
      </c>
      <c r="B136" s="55">
        <f>VLOOKUP(A136,Marks!$A$2:$B$1001,2,FALSE())</f>
        <v/>
      </c>
      <c r="C136" s="54">
        <f>VLOOKUP(A136,Marks!$A$2:$C$1001,3,FALSE())</f>
        <v/>
      </c>
      <c r="D136" s="55" t="inlineStr">
        <is>
          <t>Aditya Mishra</t>
        </is>
      </c>
      <c r="E136" s="55" t="inlineStr">
        <is>
          <t>Sanya Mishra</t>
        </is>
      </c>
      <c r="F136" s="57" t="n">
        <v>41229</v>
      </c>
      <c r="G136" s="54">
        <f>DATEDIF(F136,TODAY(),"Y")</f>
        <v/>
      </c>
      <c r="H136" s="54" t="inlineStr">
        <is>
          <t>A-</t>
        </is>
      </c>
      <c r="I136" s="54" t="inlineStr">
        <is>
          <t>81804 58018</t>
        </is>
      </c>
      <c r="J136" s="62">
        <f>HYPERLINK("https://wa.me/91"&amp;SUBSTITUTE(I136," ",""),"Chat on WhatsApp")</f>
        <v/>
      </c>
      <c r="K136" s="54" t="inlineStr">
        <is>
          <t>aditya.mishra29@gmail.com</t>
        </is>
      </c>
      <c r="L136" s="62">
        <f>HYPERLINK("mailto:"&amp;K136,"Send Email")</f>
        <v/>
      </c>
      <c r="M136" s="55" t="inlineStr">
        <is>
          <t>7, Model Town, Chennai</t>
        </is>
      </c>
      <c r="N136" s="54" t="inlineStr">
        <is>
          <t>Chennai</t>
        </is>
      </c>
      <c r="O136" s="54">
        <f>VLOOKUP(N136,Lists!$A$2:$B$36,2,FALSE())</f>
        <v/>
      </c>
      <c r="P136" s="54" t="inlineStr">
        <is>
          <t>797604</t>
        </is>
      </c>
      <c r="Q136" s="54" t="inlineStr">
        <is>
          <t>92310 71349</t>
        </is>
      </c>
    </row>
    <row r="137" ht="15" customHeight="1" s="39">
      <c r="A137" s="54" t="inlineStr">
        <is>
          <t>STU0136</t>
        </is>
      </c>
      <c r="B137" s="55">
        <f>VLOOKUP(A137,Marks!$A$2:$B$1001,2,FALSE())</f>
        <v/>
      </c>
      <c r="C137" s="54">
        <f>VLOOKUP(A137,Marks!$A$2:$C$1001,3,FALSE())</f>
        <v/>
      </c>
      <c r="D137" s="55" t="inlineStr">
        <is>
          <t>Sahil Sethi</t>
        </is>
      </c>
      <c r="E137" s="55" t="inlineStr">
        <is>
          <t>Aisha Sethi</t>
        </is>
      </c>
      <c r="F137" s="57" t="n">
        <v>43419</v>
      </c>
      <c r="G137" s="54">
        <f>DATEDIF(F137,TODAY(),"Y")</f>
        <v/>
      </c>
      <c r="H137" s="54" t="inlineStr">
        <is>
          <t>B-</t>
        </is>
      </c>
      <c r="I137" s="54" t="inlineStr">
        <is>
          <t>92705 31864</t>
        </is>
      </c>
      <c r="J137" s="62">
        <f>HYPERLINK("https://wa.me/91"&amp;SUBSTITUTE(I137," ",""),"Chat on WhatsApp")</f>
        <v/>
      </c>
      <c r="K137" s="54" t="inlineStr">
        <is>
          <t>sahil.sethi24@rediffmail.com</t>
        </is>
      </c>
      <c r="L137" s="62">
        <f>HYPERLINK("mailto:"&amp;K137,"Send Email")</f>
        <v/>
      </c>
      <c r="M137" s="55" t="inlineStr">
        <is>
          <t>259, Lake View, Chennai</t>
        </is>
      </c>
      <c r="N137" s="54" t="inlineStr">
        <is>
          <t>Chennai</t>
        </is>
      </c>
      <c r="O137" s="54">
        <f>VLOOKUP(N137,Lists!$A$2:$B$36,2,FALSE())</f>
        <v/>
      </c>
      <c r="P137" s="54" t="inlineStr">
        <is>
          <t>799473</t>
        </is>
      </c>
      <c r="Q137" s="54" t="inlineStr">
        <is>
          <t>79747 88632</t>
        </is>
      </c>
    </row>
    <row r="138" ht="15" customHeight="1" s="39">
      <c r="A138" s="54" t="inlineStr">
        <is>
          <t>STU0137</t>
        </is>
      </c>
      <c r="B138" s="55">
        <f>VLOOKUP(A138,Marks!$A$2:$B$1001,2,FALSE())</f>
        <v/>
      </c>
      <c r="C138" s="54">
        <f>VLOOKUP(A138,Marks!$A$2:$C$1001,3,FALSE())</f>
        <v/>
      </c>
      <c r="D138" s="55" t="inlineStr">
        <is>
          <t>Aarav Verma</t>
        </is>
      </c>
      <c r="E138" s="55" t="inlineStr">
        <is>
          <t>Yashvi Verma</t>
        </is>
      </c>
      <c r="F138" s="57" t="n">
        <v>41027</v>
      </c>
      <c r="G138" s="54">
        <f>DATEDIF(F138,TODAY(),"Y")</f>
        <v/>
      </c>
      <c r="H138" s="54" t="inlineStr">
        <is>
          <t>B-</t>
        </is>
      </c>
      <c r="I138" s="54" t="inlineStr">
        <is>
          <t>81355 46170</t>
        </is>
      </c>
      <c r="J138" s="62">
        <f>HYPERLINK("https://wa.me/91"&amp;SUBSTITUTE(I138," ",""),"Chat on WhatsApp")</f>
        <v/>
      </c>
      <c r="K138" s="54" t="inlineStr">
        <is>
          <t>aarav.verma71@yahoo.com</t>
        </is>
      </c>
      <c r="L138" s="62">
        <f>HYPERLINK("mailto:"&amp;K138,"Send Email")</f>
        <v/>
      </c>
      <c r="M138" s="55" t="inlineStr">
        <is>
          <t>49, Nehru Nagar, Howrah</t>
        </is>
      </c>
      <c r="N138" s="54" t="inlineStr">
        <is>
          <t>Howrah</t>
        </is>
      </c>
      <c r="O138" s="54">
        <f>VLOOKUP(N138,Lists!$A$2:$B$36,2,FALSE())</f>
        <v/>
      </c>
      <c r="P138" s="54" t="inlineStr">
        <is>
          <t>592733</t>
        </is>
      </c>
      <c r="Q138" s="54" t="inlineStr">
        <is>
          <t>83557 28141</t>
        </is>
      </c>
    </row>
    <row r="139" ht="15" customHeight="1" s="39">
      <c r="A139" s="54" t="inlineStr">
        <is>
          <t>STU0138</t>
        </is>
      </c>
      <c r="B139" s="55">
        <f>VLOOKUP(A139,Marks!$A$2:$B$1001,2,FALSE())</f>
        <v/>
      </c>
      <c r="C139" s="54">
        <f>VLOOKUP(A139,Marks!$A$2:$C$1001,3,FALSE())</f>
        <v/>
      </c>
      <c r="D139" s="55" t="inlineStr">
        <is>
          <t>Sahil Thakur</t>
        </is>
      </c>
      <c r="E139" s="55" t="inlineStr">
        <is>
          <t>Isha Thakur</t>
        </is>
      </c>
      <c r="F139" s="57" t="n">
        <v>40721</v>
      </c>
      <c r="G139" s="54">
        <f>DATEDIF(F139,TODAY(),"Y")</f>
        <v/>
      </c>
      <c r="H139" s="54" t="inlineStr">
        <is>
          <t>AB-</t>
        </is>
      </c>
      <c r="I139" s="54" t="inlineStr">
        <is>
          <t>97824 25799</t>
        </is>
      </c>
      <c r="J139" s="62">
        <f>HYPERLINK("https://wa.me/91"&amp;SUBSTITUTE(I139," ",""),"Chat on WhatsApp")</f>
        <v/>
      </c>
      <c r="K139" s="54" t="inlineStr">
        <is>
          <t>sahil.thakur99@yahoo.com</t>
        </is>
      </c>
      <c r="L139" s="62">
        <f>HYPERLINK("mailto:"&amp;K139,"Send Email")</f>
        <v/>
      </c>
      <c r="M139" s="55" t="inlineStr">
        <is>
          <t>383, MG Road, Mysuru</t>
        </is>
      </c>
      <c r="N139" s="54" t="inlineStr">
        <is>
          <t>Mysuru</t>
        </is>
      </c>
      <c r="O139" s="54">
        <f>VLOOKUP(N139,Lists!$A$2:$B$36,2,FALSE())</f>
        <v/>
      </c>
      <c r="P139" s="54" t="inlineStr">
        <is>
          <t>774679</t>
        </is>
      </c>
      <c r="Q139" s="54" t="inlineStr">
        <is>
          <t>91886 49948</t>
        </is>
      </c>
    </row>
    <row r="140" ht="15" customHeight="1" s="39">
      <c r="A140" s="54" t="inlineStr">
        <is>
          <t>STU0139</t>
        </is>
      </c>
      <c r="B140" s="55">
        <f>VLOOKUP(A140,Marks!$A$2:$B$1001,2,FALSE())</f>
        <v/>
      </c>
      <c r="C140" s="54">
        <f>VLOOKUP(A140,Marks!$A$2:$C$1001,3,FALSE())</f>
        <v/>
      </c>
      <c r="D140" s="55" t="inlineStr">
        <is>
          <t>Varun Naidu</t>
        </is>
      </c>
      <c r="E140" s="55" t="inlineStr">
        <is>
          <t>Ishita Naidu</t>
        </is>
      </c>
      <c r="F140" s="57" t="n">
        <v>42445</v>
      </c>
      <c r="G140" s="54">
        <f>DATEDIF(F140,TODAY(),"Y")</f>
        <v/>
      </c>
      <c r="H140" s="54" t="inlineStr">
        <is>
          <t>AB+</t>
        </is>
      </c>
      <c r="I140" s="54" t="inlineStr">
        <is>
          <t>78993 61815</t>
        </is>
      </c>
      <c r="J140" s="62">
        <f>HYPERLINK("https://wa.me/91"&amp;SUBSTITUTE(I140," ",""),"Chat on WhatsApp")</f>
        <v/>
      </c>
      <c r="K140" s="54" t="inlineStr">
        <is>
          <t>varun.naidu84@yahoo.com</t>
        </is>
      </c>
      <c r="L140" s="62">
        <f>HYPERLINK("mailto:"&amp;K140,"Send Email")</f>
        <v/>
      </c>
      <c r="M140" s="55" t="inlineStr">
        <is>
          <t>288, Civil Lines, Ludhiana</t>
        </is>
      </c>
      <c r="N140" s="54" t="inlineStr">
        <is>
          <t>Ludhiana</t>
        </is>
      </c>
      <c r="O140" s="54">
        <f>VLOOKUP(N140,Lists!$A$2:$B$36,2,FALSE())</f>
        <v/>
      </c>
      <c r="P140" s="54" t="inlineStr">
        <is>
          <t>364086</t>
        </is>
      </c>
      <c r="Q140" s="54" t="inlineStr">
        <is>
          <t>65362 66369</t>
        </is>
      </c>
    </row>
    <row r="141" ht="15" customHeight="1" s="39">
      <c r="A141" s="54" t="inlineStr">
        <is>
          <t>STU0140</t>
        </is>
      </c>
      <c r="B141" s="55">
        <f>VLOOKUP(A141,Marks!$A$2:$B$1001,2,FALSE())</f>
        <v/>
      </c>
      <c r="C141" s="54">
        <f>VLOOKUP(A141,Marks!$A$2:$C$1001,3,FALSE())</f>
        <v/>
      </c>
      <c r="D141" s="55" t="inlineStr">
        <is>
          <t>Aryan Chauhan</t>
        </is>
      </c>
      <c r="E141" s="55" t="inlineStr">
        <is>
          <t>Zoya Chauhan</t>
        </is>
      </c>
      <c r="F141" s="57" t="n">
        <v>41358</v>
      </c>
      <c r="G141" s="54">
        <f>DATEDIF(F141,TODAY(),"Y")</f>
        <v/>
      </c>
      <c r="H141" s="54" t="inlineStr">
        <is>
          <t>AB-</t>
        </is>
      </c>
      <c r="I141" s="54" t="inlineStr">
        <is>
          <t>62841 17148</t>
        </is>
      </c>
      <c r="J141" s="62">
        <f>HYPERLINK("https://wa.me/91"&amp;SUBSTITUTE(I141," ",""),"Chat on WhatsApp")</f>
        <v/>
      </c>
      <c r="K141" s="54" t="inlineStr">
        <is>
          <t>aryan.chauhan32@yahoo.com</t>
        </is>
      </c>
      <c r="L141" s="62">
        <f>HYPERLINK("mailto:"&amp;K141,"Send Email")</f>
        <v/>
      </c>
      <c r="M141" s="55" t="inlineStr">
        <is>
          <t>445, Park Street, Udaipur</t>
        </is>
      </c>
      <c r="N141" s="54" t="inlineStr">
        <is>
          <t>Udaipur</t>
        </is>
      </c>
      <c r="O141" s="54">
        <f>VLOOKUP(N141,Lists!$A$2:$B$36,2,FALSE())</f>
        <v/>
      </c>
      <c r="P141" s="54" t="inlineStr">
        <is>
          <t>124401</t>
        </is>
      </c>
      <c r="Q141" s="54" t="inlineStr">
        <is>
          <t>82823 49992</t>
        </is>
      </c>
    </row>
    <row r="142" ht="15" customHeight="1" s="39">
      <c r="A142" s="54" t="inlineStr">
        <is>
          <t>STU0141</t>
        </is>
      </c>
      <c r="B142" s="55">
        <f>VLOOKUP(A142,Marks!$A$2:$B$1001,2,FALSE())</f>
        <v/>
      </c>
      <c r="C142" s="54">
        <f>VLOOKUP(A142,Marks!$A$2:$C$1001,3,FALSE())</f>
        <v/>
      </c>
      <c r="D142" s="55" t="inlineStr">
        <is>
          <t>Vihaan Kumar</t>
        </is>
      </c>
      <c r="E142" s="55" t="inlineStr">
        <is>
          <t>Kajal Kumar</t>
        </is>
      </c>
      <c r="F142" s="57" t="n">
        <v>42779</v>
      </c>
      <c r="G142" s="54">
        <f>DATEDIF(F142,TODAY(),"Y")</f>
        <v/>
      </c>
      <c r="H142" s="54" t="inlineStr">
        <is>
          <t>A+</t>
        </is>
      </c>
      <c r="I142" s="54" t="inlineStr">
        <is>
          <t>86901 24141</t>
        </is>
      </c>
      <c r="J142" s="62">
        <f>HYPERLINK("https://wa.me/91"&amp;SUBSTITUTE(I142," ",""),"Chat on WhatsApp")</f>
        <v/>
      </c>
      <c r="K142" s="54" t="inlineStr">
        <is>
          <t>vihaan.kumar3@outlook.com</t>
        </is>
      </c>
      <c r="L142" s="62">
        <f>HYPERLINK("mailto:"&amp;K142,"Send Email")</f>
        <v/>
      </c>
      <c r="M142" s="55" t="inlineStr">
        <is>
          <t>445, College Road, Varanasi</t>
        </is>
      </c>
      <c r="N142" s="54" t="inlineStr">
        <is>
          <t>Varanasi</t>
        </is>
      </c>
      <c r="O142" s="54">
        <f>VLOOKUP(N142,Lists!$A$2:$B$36,2,FALSE())</f>
        <v/>
      </c>
      <c r="P142" s="54" t="inlineStr">
        <is>
          <t>352398</t>
        </is>
      </c>
      <c r="Q142" s="54" t="inlineStr">
        <is>
          <t>99331 23055</t>
        </is>
      </c>
    </row>
    <row r="143" ht="15" customHeight="1" s="39">
      <c r="A143" s="54" t="inlineStr">
        <is>
          <t>STU0142</t>
        </is>
      </c>
      <c r="B143" s="55">
        <f>VLOOKUP(A143,Marks!$A$2:$B$1001,2,FALSE())</f>
        <v/>
      </c>
      <c r="C143" s="54">
        <f>VLOOKUP(A143,Marks!$A$2:$C$1001,3,FALSE())</f>
        <v/>
      </c>
      <c r="D143" s="55" t="inlineStr">
        <is>
          <t>Zaid Sethi</t>
        </is>
      </c>
      <c r="E143" s="55" t="inlineStr">
        <is>
          <t>Tara Sethi</t>
        </is>
      </c>
      <c r="F143" s="57" t="n">
        <v>42440</v>
      </c>
      <c r="G143" s="54">
        <f>DATEDIF(F143,TODAY(),"Y")</f>
        <v/>
      </c>
      <c r="H143" s="54" t="inlineStr">
        <is>
          <t>B+</t>
        </is>
      </c>
      <c r="I143" s="54" t="inlineStr">
        <is>
          <t>93248 21507</t>
        </is>
      </c>
      <c r="J143" s="62">
        <f>HYPERLINK("https://wa.me/91"&amp;SUBSTITUTE(I143," ",""),"Chat on WhatsApp")</f>
        <v/>
      </c>
      <c r="K143" s="54" t="inlineStr">
        <is>
          <t>zaid.sethi94@rediffmail.com</t>
        </is>
      </c>
      <c r="L143" s="62">
        <f>HYPERLINK("mailto:"&amp;K143,"Send Email")</f>
        <v/>
      </c>
      <c r="M143" s="55" t="inlineStr">
        <is>
          <t>267, Civil Lines, Pune</t>
        </is>
      </c>
      <c r="N143" s="54" t="inlineStr">
        <is>
          <t>Pune</t>
        </is>
      </c>
      <c r="O143" s="54">
        <f>VLOOKUP(N143,Lists!$A$2:$B$36,2,FALSE())</f>
        <v/>
      </c>
      <c r="P143" s="54" t="inlineStr">
        <is>
          <t>547606</t>
        </is>
      </c>
      <c r="Q143" s="54" t="inlineStr">
        <is>
          <t>73502 65897</t>
        </is>
      </c>
    </row>
    <row r="144" ht="15" customHeight="1" s="39">
      <c r="A144" s="54" t="inlineStr">
        <is>
          <t>STU0143</t>
        </is>
      </c>
      <c r="B144" s="55">
        <f>VLOOKUP(A144,Marks!$A$2:$B$1001,2,FALSE())</f>
        <v/>
      </c>
      <c r="C144" s="54">
        <f>VLOOKUP(A144,Marks!$A$2:$C$1001,3,FALSE())</f>
        <v/>
      </c>
      <c r="D144" s="55" t="inlineStr">
        <is>
          <t>Om Singh</t>
        </is>
      </c>
      <c r="E144" s="55" t="inlineStr">
        <is>
          <t>Zara Singh</t>
        </is>
      </c>
      <c r="F144" s="57" t="n">
        <v>41439</v>
      </c>
      <c r="G144" s="54">
        <f>DATEDIF(F144,TODAY(),"Y")</f>
        <v/>
      </c>
      <c r="H144" s="54" t="inlineStr">
        <is>
          <t>A-</t>
        </is>
      </c>
      <c r="I144" s="54" t="inlineStr">
        <is>
          <t>95970 68065</t>
        </is>
      </c>
      <c r="J144" s="62">
        <f>HYPERLINK("https://wa.me/91"&amp;SUBSTITUTE(I144," ",""),"Chat on WhatsApp")</f>
        <v/>
      </c>
      <c r="K144" s="54" t="inlineStr">
        <is>
          <t>om.singh96@outlook.com</t>
        </is>
      </c>
      <c r="L144" s="62">
        <f>HYPERLINK("mailto:"&amp;K144,"Send Email")</f>
        <v/>
      </c>
      <c r="M144" s="55" t="inlineStr">
        <is>
          <t>78, Model Town, Surat</t>
        </is>
      </c>
      <c r="N144" s="54" t="inlineStr">
        <is>
          <t>Surat</t>
        </is>
      </c>
      <c r="O144" s="54">
        <f>VLOOKUP(N144,Lists!$A$2:$B$36,2,FALSE())</f>
        <v/>
      </c>
      <c r="P144" s="54" t="inlineStr">
        <is>
          <t>221958</t>
        </is>
      </c>
      <c r="Q144" s="54" t="inlineStr">
        <is>
          <t>74026 13433</t>
        </is>
      </c>
    </row>
    <row r="145" ht="15" customHeight="1" s="39">
      <c r="A145" s="54" t="inlineStr">
        <is>
          <t>STU0144</t>
        </is>
      </c>
      <c r="B145" s="55">
        <f>VLOOKUP(A145,Marks!$A$2:$B$1001,2,FALSE())</f>
        <v/>
      </c>
      <c r="C145" s="54">
        <f>VLOOKUP(A145,Marks!$A$2:$C$1001,3,FALSE())</f>
        <v/>
      </c>
      <c r="D145" s="55" t="inlineStr">
        <is>
          <t>Pranav Gupta</t>
        </is>
      </c>
      <c r="E145" s="55" t="inlineStr">
        <is>
          <t>Navya Gupta</t>
        </is>
      </c>
      <c r="F145" s="57" t="n">
        <v>41732</v>
      </c>
      <c r="G145" s="54">
        <f>DATEDIF(F145,TODAY(),"Y")</f>
        <v/>
      </c>
      <c r="H145" s="54" t="inlineStr">
        <is>
          <t>AB-</t>
        </is>
      </c>
      <c r="I145" s="54" t="inlineStr">
        <is>
          <t>78197 90879</t>
        </is>
      </c>
      <c r="J145" s="62">
        <f>HYPERLINK("https://wa.me/91"&amp;SUBSTITUTE(I145," ",""),"Chat on WhatsApp")</f>
        <v/>
      </c>
      <c r="K145" s="54" t="inlineStr">
        <is>
          <t>pranav.gupta63@outlook.com</t>
        </is>
      </c>
      <c r="L145" s="62">
        <f>HYPERLINK("mailto:"&amp;K145,"Send Email")</f>
        <v/>
      </c>
      <c r="M145" s="55" t="inlineStr">
        <is>
          <t>444, Green Park, Varanasi</t>
        </is>
      </c>
      <c r="N145" s="54" t="inlineStr">
        <is>
          <t>Varanasi</t>
        </is>
      </c>
      <c r="O145" s="54">
        <f>VLOOKUP(N145,Lists!$A$2:$B$36,2,FALSE())</f>
        <v/>
      </c>
      <c r="P145" s="54" t="inlineStr">
        <is>
          <t>368772</t>
        </is>
      </c>
      <c r="Q145" s="54" t="inlineStr">
        <is>
          <t>97633 15482</t>
        </is>
      </c>
    </row>
    <row r="146" ht="15" customHeight="1" s="39">
      <c r="A146" s="54" t="inlineStr">
        <is>
          <t>STU0145</t>
        </is>
      </c>
      <c r="B146" s="55">
        <f>VLOOKUP(A146,Marks!$A$2:$B$1001,2,FALSE())</f>
        <v/>
      </c>
      <c r="C146" s="54">
        <f>VLOOKUP(A146,Marks!$A$2:$C$1001,3,FALSE())</f>
        <v/>
      </c>
      <c r="D146" s="55" t="inlineStr">
        <is>
          <t>Sahil Trivedi</t>
        </is>
      </c>
      <c r="E146" s="55" t="inlineStr">
        <is>
          <t>Vanya Trivedi</t>
        </is>
      </c>
      <c r="F146" s="57" t="n">
        <v>40982</v>
      </c>
      <c r="G146" s="54">
        <f>DATEDIF(F146,TODAY(),"Y")</f>
        <v/>
      </c>
      <c r="H146" s="54" t="inlineStr">
        <is>
          <t>AB-</t>
        </is>
      </c>
      <c r="I146" s="54" t="inlineStr">
        <is>
          <t>81893 77760</t>
        </is>
      </c>
      <c r="J146" s="62">
        <f>HYPERLINK("https://wa.me/91"&amp;SUBSTITUTE(I146," ",""),"Chat on WhatsApp")</f>
        <v/>
      </c>
      <c r="K146" s="54" t="inlineStr">
        <is>
          <t>sahil.trivedi19@rediffmail.com</t>
        </is>
      </c>
      <c r="L146" s="62">
        <f>HYPERLINK("mailto:"&amp;K146,"Send Email")</f>
        <v/>
      </c>
      <c r="M146" s="55" t="inlineStr">
        <is>
          <t>425, Green Park, Howrah</t>
        </is>
      </c>
      <c r="N146" s="54" t="inlineStr">
        <is>
          <t>Howrah</t>
        </is>
      </c>
      <c r="O146" s="54">
        <f>VLOOKUP(N146,Lists!$A$2:$B$36,2,FALSE())</f>
        <v/>
      </c>
      <c r="P146" s="54" t="inlineStr">
        <is>
          <t>204835</t>
        </is>
      </c>
      <c r="Q146" s="54" t="inlineStr">
        <is>
          <t>63945 86735</t>
        </is>
      </c>
    </row>
    <row r="147" ht="15" customHeight="1" s="39">
      <c r="A147" s="54" t="inlineStr">
        <is>
          <t>STU0146</t>
        </is>
      </c>
      <c r="B147" s="55">
        <f>VLOOKUP(A147,Marks!$A$2:$B$1001,2,FALSE())</f>
        <v/>
      </c>
      <c r="C147" s="54">
        <f>VLOOKUP(A147,Marks!$A$2:$C$1001,3,FALSE())</f>
        <v/>
      </c>
      <c r="D147" s="55" t="inlineStr">
        <is>
          <t>Vikram Pathak</t>
        </is>
      </c>
      <c r="E147" s="55" t="inlineStr">
        <is>
          <t>Pooja Pathak</t>
        </is>
      </c>
      <c r="F147" s="57" t="n">
        <v>41269</v>
      </c>
      <c r="G147" s="54">
        <f>DATEDIF(F147,TODAY(),"Y")</f>
        <v/>
      </c>
      <c r="H147" s="54" t="inlineStr">
        <is>
          <t>B+</t>
        </is>
      </c>
      <c r="I147" s="54" t="inlineStr">
        <is>
          <t>77204 82134</t>
        </is>
      </c>
      <c r="J147" s="62">
        <f>HYPERLINK("https://wa.me/91"&amp;SUBSTITUTE(I147," ",""),"Chat on WhatsApp")</f>
        <v/>
      </c>
      <c r="K147" s="54" t="inlineStr">
        <is>
          <t>vikram.pathak49@gmail.com</t>
        </is>
      </c>
      <c r="L147" s="62">
        <f>HYPERLINK("mailto:"&amp;K147,"Send Email")</f>
        <v/>
      </c>
      <c r="M147" s="55" t="inlineStr">
        <is>
          <t>394, Ring Road, Mysuru</t>
        </is>
      </c>
      <c r="N147" s="54" t="inlineStr">
        <is>
          <t>Mysuru</t>
        </is>
      </c>
      <c r="O147" s="54">
        <f>VLOOKUP(N147,Lists!$A$2:$B$36,2,FALSE())</f>
        <v/>
      </c>
      <c r="P147" s="54" t="inlineStr">
        <is>
          <t>461476</t>
        </is>
      </c>
      <c r="Q147" s="54" t="inlineStr">
        <is>
          <t>73656 28953</t>
        </is>
      </c>
    </row>
    <row r="148" ht="15" customHeight="1" s="39">
      <c r="A148" s="54" t="inlineStr">
        <is>
          <t>STU0147</t>
        </is>
      </c>
      <c r="B148" s="55">
        <f>VLOOKUP(A148,Marks!$A$2:$B$1001,2,FALSE())</f>
        <v/>
      </c>
      <c r="C148" s="54">
        <f>VLOOKUP(A148,Marks!$A$2:$C$1001,3,FALSE())</f>
        <v/>
      </c>
      <c r="D148" s="55" t="inlineStr">
        <is>
          <t>Siddharth Das</t>
        </is>
      </c>
      <c r="E148" s="55" t="inlineStr">
        <is>
          <t>Heer Das</t>
        </is>
      </c>
      <c r="F148" s="57" t="n">
        <v>42420</v>
      </c>
      <c r="G148" s="54">
        <f>DATEDIF(F148,TODAY(),"Y")</f>
        <v/>
      </c>
      <c r="H148" s="54" t="inlineStr">
        <is>
          <t>B+</t>
        </is>
      </c>
      <c r="I148" s="54" t="inlineStr">
        <is>
          <t>65009 81741</t>
        </is>
      </c>
      <c r="J148" s="62">
        <f>HYPERLINK("https://wa.me/91"&amp;SUBSTITUTE(I148," ",""),"Chat on WhatsApp")</f>
        <v/>
      </c>
      <c r="K148" s="54" t="inlineStr">
        <is>
          <t>siddharth.das36@yahoo.com</t>
        </is>
      </c>
      <c r="L148" s="62">
        <f>HYPERLINK("mailto:"&amp;K148,"Send Email")</f>
        <v/>
      </c>
      <c r="M148" s="55" t="inlineStr">
        <is>
          <t>26, Ring Road, Ranchi</t>
        </is>
      </c>
      <c r="N148" s="54" t="inlineStr">
        <is>
          <t>Ranchi</t>
        </is>
      </c>
      <c r="O148" s="54">
        <f>VLOOKUP(N148,Lists!$A$2:$B$36,2,FALSE())</f>
        <v/>
      </c>
      <c r="P148" s="54" t="inlineStr">
        <is>
          <t>265458</t>
        </is>
      </c>
      <c r="Q148" s="54" t="inlineStr">
        <is>
          <t>66718 14813</t>
        </is>
      </c>
    </row>
    <row r="149" ht="15" customHeight="1" s="39">
      <c r="A149" s="54" t="inlineStr">
        <is>
          <t>STU0148</t>
        </is>
      </c>
      <c r="B149" s="55">
        <f>VLOOKUP(A149,Marks!$A$2:$B$1001,2,FALSE())</f>
        <v/>
      </c>
      <c r="C149" s="54">
        <f>VLOOKUP(A149,Marks!$A$2:$C$1001,3,FALSE())</f>
        <v/>
      </c>
      <c r="D149" s="55" t="inlineStr">
        <is>
          <t>Manav Kulkarni</t>
        </is>
      </c>
      <c r="E149" s="55" t="inlineStr">
        <is>
          <t>Kavya Kulkarni</t>
        </is>
      </c>
      <c r="F149" s="57" t="n">
        <v>42250</v>
      </c>
      <c r="G149" s="54">
        <f>DATEDIF(F149,TODAY(),"Y")</f>
        <v/>
      </c>
      <c r="H149" s="54" t="inlineStr">
        <is>
          <t>O+</t>
        </is>
      </c>
      <c r="I149" s="54" t="inlineStr">
        <is>
          <t>88713 27635</t>
        </is>
      </c>
      <c r="J149" s="62">
        <f>HYPERLINK("https://wa.me/91"&amp;SUBSTITUTE(I149," ",""),"Chat on WhatsApp")</f>
        <v/>
      </c>
      <c r="K149" s="54" t="inlineStr">
        <is>
          <t>manav.kulkarni16@outlook.com</t>
        </is>
      </c>
      <c r="L149" s="62">
        <f>HYPERLINK("mailto:"&amp;K149,"Send Email")</f>
        <v/>
      </c>
      <c r="M149" s="55" t="inlineStr">
        <is>
          <t>169, Market Yard, Chandigarh</t>
        </is>
      </c>
      <c r="N149" s="54" t="inlineStr">
        <is>
          <t>Chandigarh</t>
        </is>
      </c>
      <c r="O149" s="54">
        <f>VLOOKUP(N149,Lists!$A$2:$B$36,2,FALSE())</f>
        <v/>
      </c>
      <c r="P149" s="54" t="inlineStr">
        <is>
          <t>660132</t>
        </is>
      </c>
      <c r="Q149" s="54" t="inlineStr">
        <is>
          <t>74425 90223</t>
        </is>
      </c>
    </row>
    <row r="150" ht="15" customHeight="1" s="39">
      <c r="A150" s="54" t="inlineStr">
        <is>
          <t>STU0149</t>
        </is>
      </c>
      <c r="B150" s="55">
        <f>VLOOKUP(A150,Marks!$A$2:$B$1001,2,FALSE())</f>
        <v/>
      </c>
      <c r="C150" s="54">
        <f>VLOOKUP(A150,Marks!$A$2:$C$1001,3,FALSE())</f>
        <v/>
      </c>
      <c r="D150" s="55" t="inlineStr">
        <is>
          <t>Aarav Mehta</t>
        </is>
      </c>
      <c r="E150" s="55" t="inlineStr">
        <is>
          <t>Saanvi Mehta</t>
        </is>
      </c>
      <c r="F150" s="57" t="n">
        <v>40411</v>
      </c>
      <c r="G150" s="54">
        <f>DATEDIF(F150,TODAY(),"Y")</f>
        <v/>
      </c>
      <c r="H150" s="54" t="inlineStr">
        <is>
          <t>A+</t>
        </is>
      </c>
      <c r="I150" s="54" t="inlineStr">
        <is>
          <t>64396 90649</t>
        </is>
      </c>
      <c r="J150" s="62">
        <f>HYPERLINK("https://wa.me/91"&amp;SUBSTITUTE(I150," ",""),"Chat on WhatsApp")</f>
        <v/>
      </c>
      <c r="K150" s="54" t="inlineStr">
        <is>
          <t>aarav.mehta54@rediffmail.com</t>
        </is>
      </c>
      <c r="L150" s="62">
        <f>HYPERLINK("mailto:"&amp;K150,"Send Email")</f>
        <v/>
      </c>
      <c r="M150" s="55" t="inlineStr">
        <is>
          <t>24, Lake View, Vadodara</t>
        </is>
      </c>
      <c r="N150" s="54" t="inlineStr">
        <is>
          <t>Vadodara</t>
        </is>
      </c>
      <c r="O150" s="54">
        <f>VLOOKUP(N150,Lists!$A$2:$B$36,2,FALSE())</f>
        <v/>
      </c>
      <c r="P150" s="54" t="inlineStr">
        <is>
          <t>476635</t>
        </is>
      </c>
      <c r="Q150" s="54" t="inlineStr">
        <is>
          <t>71185 93967</t>
        </is>
      </c>
    </row>
    <row r="151" ht="15" customHeight="1" s="39">
      <c r="A151" s="54" t="inlineStr">
        <is>
          <t>STU0150</t>
        </is>
      </c>
      <c r="B151" s="55">
        <f>VLOOKUP(A151,Marks!$A$2:$B$1001,2,FALSE())</f>
        <v/>
      </c>
      <c r="C151" s="54">
        <f>VLOOKUP(A151,Marks!$A$2:$C$1001,3,FALSE())</f>
        <v/>
      </c>
      <c r="D151" s="55" t="inlineStr">
        <is>
          <t>Ishaan Gupta</t>
        </is>
      </c>
      <c r="E151" s="55" t="inlineStr">
        <is>
          <t>Aisha Gupta</t>
        </is>
      </c>
      <c r="F151" s="57" t="n">
        <v>40067</v>
      </c>
      <c r="G151" s="54">
        <f>DATEDIF(F151,TODAY(),"Y")</f>
        <v/>
      </c>
      <c r="H151" s="54" t="inlineStr">
        <is>
          <t>O-</t>
        </is>
      </c>
      <c r="I151" s="54" t="inlineStr">
        <is>
          <t>97782 17342</t>
        </is>
      </c>
      <c r="J151" s="62">
        <f>HYPERLINK("https://wa.me/91"&amp;SUBSTITUTE(I151," ",""),"Chat on WhatsApp")</f>
        <v/>
      </c>
      <c r="K151" s="54" t="inlineStr">
        <is>
          <t>ishaan.gupta67@outlook.com</t>
        </is>
      </c>
      <c r="L151" s="62">
        <f>HYPERLINK("mailto:"&amp;K151,"Send Email")</f>
        <v/>
      </c>
      <c r="M151" s="55" t="inlineStr">
        <is>
          <t>290, Lake View, Ranchi</t>
        </is>
      </c>
      <c r="N151" s="54" t="inlineStr">
        <is>
          <t>Ranchi</t>
        </is>
      </c>
      <c r="O151" s="54">
        <f>VLOOKUP(N151,Lists!$A$2:$B$36,2,FALSE())</f>
        <v/>
      </c>
      <c r="P151" s="54" t="inlineStr">
        <is>
          <t>692146</t>
        </is>
      </c>
      <c r="Q151" s="54" t="inlineStr">
        <is>
          <t>64412 85680</t>
        </is>
      </c>
    </row>
    <row r="152" ht="15" customHeight="1" s="39">
      <c r="A152" s="54" t="inlineStr">
        <is>
          <t>STU0151</t>
        </is>
      </c>
      <c r="B152" s="55">
        <f>VLOOKUP(A152,Marks!$A$2:$B$1001,2,FALSE())</f>
        <v/>
      </c>
      <c r="C152" s="54">
        <f>VLOOKUP(A152,Marks!$A$2:$C$1001,3,FALSE())</f>
        <v/>
      </c>
      <c r="D152" s="55" t="inlineStr">
        <is>
          <t>Uday Gupta</t>
        </is>
      </c>
      <c r="E152" s="55" t="inlineStr">
        <is>
          <t>Pari Gupta</t>
        </is>
      </c>
      <c r="F152" s="57" t="n">
        <v>42609</v>
      </c>
      <c r="G152" s="54">
        <f>DATEDIF(F152,TODAY(),"Y")</f>
        <v/>
      </c>
      <c r="H152" s="54" t="inlineStr">
        <is>
          <t>O-</t>
        </is>
      </c>
      <c r="I152" s="54" t="inlineStr">
        <is>
          <t>84541 78825</t>
        </is>
      </c>
      <c r="J152" s="62">
        <f>HYPERLINK("https://wa.me/91"&amp;SUBSTITUTE(I152," ",""),"Chat on WhatsApp")</f>
        <v/>
      </c>
      <c r="K152" s="54" t="inlineStr">
        <is>
          <t>uday.gupta39@yahoo.com</t>
        </is>
      </c>
      <c r="L152" s="62">
        <f>HYPERLINK("mailto:"&amp;K152,"Send Email")</f>
        <v/>
      </c>
      <c r="M152" s="55" t="inlineStr">
        <is>
          <t>58, Temple Road, Mysuru</t>
        </is>
      </c>
      <c r="N152" s="54" t="inlineStr">
        <is>
          <t>Mysuru</t>
        </is>
      </c>
      <c r="O152" s="54">
        <f>VLOOKUP(N152,Lists!$A$2:$B$36,2,FALSE())</f>
        <v/>
      </c>
      <c r="P152" s="54" t="inlineStr">
        <is>
          <t>149212</t>
        </is>
      </c>
      <c r="Q152" s="54" t="inlineStr">
        <is>
          <t>72517 68166</t>
        </is>
      </c>
    </row>
    <row r="153" ht="15" customHeight="1" s="39">
      <c r="A153" s="54" t="inlineStr">
        <is>
          <t>STU0152</t>
        </is>
      </c>
      <c r="B153" s="55">
        <f>VLOOKUP(A153,Marks!$A$2:$B$1001,2,FALSE())</f>
        <v/>
      </c>
      <c r="C153" s="54">
        <f>VLOOKUP(A153,Marks!$A$2:$C$1001,3,FALSE())</f>
        <v/>
      </c>
      <c r="D153" s="55" t="inlineStr">
        <is>
          <t>Siddharth Joshi</t>
        </is>
      </c>
      <c r="E153" s="55" t="inlineStr">
        <is>
          <t>Diya Joshi</t>
        </is>
      </c>
      <c r="F153" s="57" t="n">
        <v>44464</v>
      </c>
      <c r="G153" s="54">
        <f>DATEDIF(F153,TODAY(),"Y")</f>
        <v/>
      </c>
      <c r="H153" s="54" t="inlineStr">
        <is>
          <t>O+</t>
        </is>
      </c>
      <c r="I153" s="54" t="inlineStr">
        <is>
          <t>81368 85701</t>
        </is>
      </c>
      <c r="J153" s="62">
        <f>HYPERLINK("https://wa.me/91"&amp;SUBSTITUTE(I153," ",""),"Chat on WhatsApp")</f>
        <v/>
      </c>
      <c r="K153" s="54" t="inlineStr">
        <is>
          <t>siddharth.joshi98@outlook.com</t>
        </is>
      </c>
      <c r="L153" s="62">
        <f>HYPERLINK("mailto:"&amp;K153,"Send Email")</f>
        <v/>
      </c>
      <c r="M153" s="55" t="inlineStr">
        <is>
          <t>328, Model Town, Bhopal</t>
        </is>
      </c>
      <c r="N153" s="54" t="inlineStr">
        <is>
          <t>Bhopal</t>
        </is>
      </c>
      <c r="O153" s="54">
        <f>VLOOKUP(N153,Lists!$A$2:$B$36,2,FALSE())</f>
        <v/>
      </c>
      <c r="P153" s="54" t="inlineStr">
        <is>
          <t>446468</t>
        </is>
      </c>
      <c r="Q153" s="54" t="inlineStr">
        <is>
          <t>74154 47560</t>
        </is>
      </c>
    </row>
    <row r="154" ht="15" customHeight="1" s="39">
      <c r="A154" s="54" t="inlineStr">
        <is>
          <t>STU0153</t>
        </is>
      </c>
      <c r="B154" s="55">
        <f>VLOOKUP(A154,Marks!$A$2:$B$1001,2,FALSE())</f>
        <v/>
      </c>
      <c r="C154" s="54">
        <f>VLOOKUP(A154,Marks!$A$2:$C$1001,3,FALSE())</f>
        <v/>
      </c>
      <c r="D154" s="55" t="inlineStr">
        <is>
          <t>Arjun Pathak</t>
        </is>
      </c>
      <c r="E154" s="55" t="inlineStr">
        <is>
          <t>Yashvi Pathak</t>
        </is>
      </c>
      <c r="F154" s="57" t="n">
        <v>42628</v>
      </c>
      <c r="G154" s="54">
        <f>DATEDIF(F154,TODAY(),"Y")</f>
        <v/>
      </c>
      <c r="H154" s="54" t="inlineStr">
        <is>
          <t>A-</t>
        </is>
      </c>
      <c r="I154" s="54" t="inlineStr">
        <is>
          <t>63131 13800</t>
        </is>
      </c>
      <c r="J154" s="62">
        <f>HYPERLINK("https://wa.me/91"&amp;SUBSTITUTE(I154," ",""),"Chat on WhatsApp")</f>
        <v/>
      </c>
      <c r="K154" s="54" t="inlineStr">
        <is>
          <t>arjun.pathak61@gmail.com</t>
        </is>
      </c>
      <c r="L154" s="62">
        <f>HYPERLINK("mailto:"&amp;K154,"Send Email")</f>
        <v/>
      </c>
      <c r="M154" s="55" t="inlineStr">
        <is>
          <t>55, College Road, Ahmedabad</t>
        </is>
      </c>
      <c r="N154" s="54" t="inlineStr">
        <is>
          <t>Ahmedabad</t>
        </is>
      </c>
      <c r="O154" s="54">
        <f>VLOOKUP(N154,Lists!$A$2:$B$36,2,FALSE())</f>
        <v/>
      </c>
      <c r="P154" s="54" t="inlineStr">
        <is>
          <t>166414</t>
        </is>
      </c>
      <c r="Q154" s="54" t="inlineStr">
        <is>
          <t>67987 61369</t>
        </is>
      </c>
    </row>
    <row r="155" ht="15" customHeight="1" s="39">
      <c r="A155" s="54" t="inlineStr">
        <is>
          <t>STU0154</t>
        </is>
      </c>
      <c r="B155" s="55">
        <f>VLOOKUP(A155,Marks!$A$2:$B$1001,2,FALSE())</f>
        <v/>
      </c>
      <c r="C155" s="54">
        <f>VLOOKUP(A155,Marks!$A$2:$C$1001,3,FALSE())</f>
        <v/>
      </c>
      <c r="D155" s="55" t="inlineStr">
        <is>
          <t>Nikhil Mehta</t>
        </is>
      </c>
      <c r="E155" s="55" t="inlineStr">
        <is>
          <t>Ira Mehta</t>
        </is>
      </c>
      <c r="F155" s="57" t="n">
        <v>43266</v>
      </c>
      <c r="G155" s="54">
        <f>DATEDIF(F155,TODAY(),"Y")</f>
        <v/>
      </c>
      <c r="H155" s="54" t="inlineStr">
        <is>
          <t>O+</t>
        </is>
      </c>
      <c r="I155" s="54" t="inlineStr">
        <is>
          <t>91495 18567</t>
        </is>
      </c>
      <c r="J155" s="62">
        <f>HYPERLINK("https://wa.me/91"&amp;SUBSTITUTE(I155," ",""),"Chat on WhatsApp")</f>
        <v/>
      </c>
      <c r="K155" s="54" t="inlineStr">
        <is>
          <t>nikhil.mehta61@gmail.com</t>
        </is>
      </c>
      <c r="L155" s="62">
        <f>HYPERLINK("mailto:"&amp;K155,"Send Email")</f>
        <v/>
      </c>
      <c r="M155" s="55" t="inlineStr">
        <is>
          <t>180, Shastri Nagar, Chandigarh</t>
        </is>
      </c>
      <c r="N155" s="54" t="inlineStr">
        <is>
          <t>Chandigarh</t>
        </is>
      </c>
      <c r="O155" s="54">
        <f>VLOOKUP(N155,Lists!$A$2:$B$36,2,FALSE())</f>
        <v/>
      </c>
      <c r="P155" s="54" t="inlineStr">
        <is>
          <t>593647</t>
        </is>
      </c>
      <c r="Q155" s="54" t="inlineStr">
        <is>
          <t>75624 55693</t>
        </is>
      </c>
    </row>
    <row r="156" ht="15" customHeight="1" s="39">
      <c r="A156" s="54" t="inlineStr">
        <is>
          <t>STU0155</t>
        </is>
      </c>
      <c r="B156" s="55">
        <f>VLOOKUP(A156,Marks!$A$2:$B$1001,2,FALSE())</f>
        <v/>
      </c>
      <c r="C156" s="54">
        <f>VLOOKUP(A156,Marks!$A$2:$C$1001,3,FALSE())</f>
        <v/>
      </c>
      <c r="D156" s="55" t="inlineStr">
        <is>
          <t>Imran Menon</t>
        </is>
      </c>
      <c r="E156" s="55" t="inlineStr">
        <is>
          <t>Bhavya Menon</t>
        </is>
      </c>
      <c r="F156" s="57" t="n">
        <v>42816</v>
      </c>
      <c r="G156" s="54">
        <f>DATEDIF(F156,TODAY(),"Y")</f>
        <v/>
      </c>
      <c r="H156" s="54" t="inlineStr">
        <is>
          <t>B+</t>
        </is>
      </c>
      <c r="I156" s="54" t="inlineStr">
        <is>
          <t>68972 24984</t>
        </is>
      </c>
      <c r="J156" s="62">
        <f>HYPERLINK("https://wa.me/91"&amp;SUBSTITUTE(I156," ",""),"Chat on WhatsApp")</f>
        <v/>
      </c>
      <c r="K156" s="54" t="inlineStr">
        <is>
          <t>imran.menon76@rediffmail.com</t>
        </is>
      </c>
      <c r="L156" s="62">
        <f>HYPERLINK("mailto:"&amp;K156,"Send Email")</f>
        <v/>
      </c>
      <c r="M156" s="55" t="inlineStr">
        <is>
          <t>167, Station Road, Thiruvananthapuram</t>
        </is>
      </c>
      <c r="N156" s="54" t="inlineStr">
        <is>
          <t>Thiruvananthapuram</t>
        </is>
      </c>
      <c r="O156" s="54">
        <f>VLOOKUP(N156,Lists!$A$2:$B$36,2,FALSE())</f>
        <v/>
      </c>
      <c r="P156" s="54" t="inlineStr">
        <is>
          <t>576844</t>
        </is>
      </c>
      <c r="Q156" s="54" t="inlineStr">
        <is>
          <t>76046 63188</t>
        </is>
      </c>
    </row>
    <row r="157" ht="15" customHeight="1" s="39">
      <c r="A157" s="54" t="inlineStr">
        <is>
          <t>STU0156</t>
        </is>
      </c>
      <c r="B157" s="55">
        <f>VLOOKUP(A157,Marks!$A$2:$B$1001,2,FALSE())</f>
        <v/>
      </c>
      <c r="C157" s="54">
        <f>VLOOKUP(A157,Marks!$A$2:$C$1001,3,FALSE())</f>
        <v/>
      </c>
      <c r="D157" s="55" t="inlineStr">
        <is>
          <t>Mohit Khanna</t>
        </is>
      </c>
      <c r="E157" s="55" t="inlineStr">
        <is>
          <t>Divya Khanna</t>
        </is>
      </c>
      <c r="F157" s="57" t="n">
        <v>40817</v>
      </c>
      <c r="G157" s="54">
        <f>DATEDIF(F157,TODAY(),"Y")</f>
        <v/>
      </c>
      <c r="H157" s="54" t="inlineStr">
        <is>
          <t>AB+</t>
        </is>
      </c>
      <c r="I157" s="54" t="inlineStr">
        <is>
          <t>93089 48559</t>
        </is>
      </c>
      <c r="J157" s="62">
        <f>HYPERLINK("https://wa.me/91"&amp;SUBSTITUTE(I157," ",""),"Chat on WhatsApp")</f>
        <v/>
      </c>
      <c r="K157" s="54" t="inlineStr">
        <is>
          <t>mohit.khanna8@outlook.com</t>
        </is>
      </c>
      <c r="L157" s="62">
        <f>HYPERLINK("mailto:"&amp;K157,"Send Email")</f>
        <v/>
      </c>
      <c r="M157" s="55" t="inlineStr">
        <is>
          <t>462, Nehru Nagar, Thiruvananthapuram</t>
        </is>
      </c>
      <c r="N157" s="54" t="inlineStr">
        <is>
          <t>Thiruvananthapuram</t>
        </is>
      </c>
      <c r="O157" s="54">
        <f>VLOOKUP(N157,Lists!$A$2:$B$36,2,FALSE())</f>
        <v/>
      </c>
      <c r="P157" s="54" t="inlineStr">
        <is>
          <t>110885</t>
        </is>
      </c>
      <c r="Q157" s="54" t="inlineStr">
        <is>
          <t>82797 46989</t>
        </is>
      </c>
    </row>
    <row r="158" ht="15" customHeight="1" s="39">
      <c r="A158" s="54" t="inlineStr">
        <is>
          <t>STU0157</t>
        </is>
      </c>
      <c r="B158" s="55">
        <f>VLOOKUP(A158,Marks!$A$2:$B$1001,2,FALSE())</f>
        <v/>
      </c>
      <c r="C158" s="54">
        <f>VLOOKUP(A158,Marks!$A$2:$C$1001,3,FALSE())</f>
        <v/>
      </c>
      <c r="D158" s="55" t="inlineStr">
        <is>
          <t>Aarav Trivedi</t>
        </is>
      </c>
      <c r="E158" s="55" t="inlineStr">
        <is>
          <t>Kavya Trivedi</t>
        </is>
      </c>
      <c r="F158" s="57" t="n">
        <v>40626</v>
      </c>
      <c r="G158" s="54">
        <f>DATEDIF(F158,TODAY(),"Y")</f>
        <v/>
      </c>
      <c r="H158" s="54" t="inlineStr">
        <is>
          <t>A+</t>
        </is>
      </c>
      <c r="I158" s="54" t="inlineStr">
        <is>
          <t>98155 27796</t>
        </is>
      </c>
      <c r="J158" s="62">
        <f>HYPERLINK("https://wa.me/91"&amp;SUBSTITUTE(I158," ",""),"Chat on WhatsApp")</f>
        <v/>
      </c>
      <c r="K158" s="54" t="inlineStr">
        <is>
          <t>aarav.trivedi11@yahoo.com</t>
        </is>
      </c>
      <c r="L158" s="62">
        <f>HYPERLINK("mailto:"&amp;K158,"Send Email")</f>
        <v/>
      </c>
      <c r="M158" s="55" t="inlineStr">
        <is>
          <t>329, Market Yard, Hyderabad</t>
        </is>
      </c>
      <c r="N158" s="54" t="inlineStr">
        <is>
          <t>Hyderabad</t>
        </is>
      </c>
      <c r="O158" s="54">
        <f>VLOOKUP(N158,Lists!$A$2:$B$36,2,FALSE())</f>
        <v/>
      </c>
      <c r="P158" s="54" t="inlineStr">
        <is>
          <t>588181</t>
        </is>
      </c>
      <c r="Q158" s="54" t="inlineStr">
        <is>
          <t>93945 69558</t>
        </is>
      </c>
    </row>
    <row r="159" ht="15" customHeight="1" s="39">
      <c r="A159" s="54" t="inlineStr">
        <is>
          <t>STU0158</t>
        </is>
      </c>
      <c r="B159" s="55">
        <f>VLOOKUP(A159,Marks!$A$2:$B$1001,2,FALSE())</f>
        <v/>
      </c>
      <c r="C159" s="54">
        <f>VLOOKUP(A159,Marks!$A$2:$C$1001,3,FALSE())</f>
        <v/>
      </c>
      <c r="D159" s="55" t="inlineStr">
        <is>
          <t>Ishaan Iyer</t>
        </is>
      </c>
      <c r="E159" s="55" t="inlineStr">
        <is>
          <t>Nisha Iyer</t>
        </is>
      </c>
      <c r="F159" s="57" t="n">
        <v>43694</v>
      </c>
      <c r="G159" s="54">
        <f>DATEDIF(F159,TODAY(),"Y")</f>
        <v/>
      </c>
      <c r="H159" s="54" t="inlineStr">
        <is>
          <t>O-</t>
        </is>
      </c>
      <c r="I159" s="54" t="inlineStr">
        <is>
          <t>69574 89963</t>
        </is>
      </c>
      <c r="J159" s="62">
        <f>HYPERLINK("https://wa.me/91"&amp;SUBSTITUTE(I159," ",""),"Chat on WhatsApp")</f>
        <v/>
      </c>
      <c r="K159" s="54" t="inlineStr">
        <is>
          <t>ishaan.iyer12@yahoo.com</t>
        </is>
      </c>
      <c r="L159" s="62">
        <f>HYPERLINK("mailto:"&amp;K159,"Send Email")</f>
        <v/>
      </c>
      <c r="M159" s="55" t="inlineStr">
        <is>
          <t>242, Gandhi Chowk, Mysuru</t>
        </is>
      </c>
      <c r="N159" s="54" t="inlineStr">
        <is>
          <t>Mysuru</t>
        </is>
      </c>
      <c r="O159" s="54">
        <f>VLOOKUP(N159,Lists!$A$2:$B$36,2,FALSE())</f>
        <v/>
      </c>
      <c r="P159" s="54" t="inlineStr">
        <is>
          <t>827304</t>
        </is>
      </c>
      <c r="Q159" s="54" t="inlineStr">
        <is>
          <t>81864 55029</t>
        </is>
      </c>
    </row>
    <row r="160" ht="15" customHeight="1" s="39">
      <c r="A160" s="54" t="inlineStr">
        <is>
          <t>STU0159</t>
        </is>
      </c>
      <c r="B160" s="55">
        <f>VLOOKUP(A160,Marks!$A$2:$B$1001,2,FALSE())</f>
        <v/>
      </c>
      <c r="C160" s="54">
        <f>VLOOKUP(A160,Marks!$A$2:$C$1001,3,FALSE())</f>
        <v/>
      </c>
      <c r="D160" s="55" t="inlineStr">
        <is>
          <t>Gaurav Sethi</t>
        </is>
      </c>
      <c r="E160" s="55" t="inlineStr">
        <is>
          <t>Vanya Sethi</t>
        </is>
      </c>
      <c r="F160" s="57" t="n">
        <v>41775</v>
      </c>
      <c r="G160" s="54">
        <f>DATEDIF(F160,TODAY(),"Y")</f>
        <v/>
      </c>
      <c r="H160" s="54" t="inlineStr">
        <is>
          <t>O+</t>
        </is>
      </c>
      <c r="I160" s="54" t="inlineStr">
        <is>
          <t>63077 76269</t>
        </is>
      </c>
      <c r="J160" s="62">
        <f>HYPERLINK("https://wa.me/91"&amp;SUBSTITUTE(I160," ",""),"Chat on WhatsApp")</f>
        <v/>
      </c>
      <c r="K160" s="54" t="inlineStr">
        <is>
          <t>gaurav.sethi10@outlook.com</t>
        </is>
      </c>
      <c r="L160" s="62">
        <f>HYPERLINK("mailto:"&amp;K160,"Send Email")</f>
        <v/>
      </c>
      <c r="M160" s="55" t="inlineStr">
        <is>
          <t>130, Church Street, New Delhi</t>
        </is>
      </c>
      <c r="N160" s="54" t="inlineStr">
        <is>
          <t>New Delhi</t>
        </is>
      </c>
      <c r="O160" s="54">
        <f>VLOOKUP(N160,Lists!$A$2:$B$36,2,FALSE())</f>
        <v/>
      </c>
      <c r="P160" s="54" t="inlineStr">
        <is>
          <t>755711</t>
        </is>
      </c>
      <c r="Q160" s="54" t="inlineStr">
        <is>
          <t>85509 43679</t>
        </is>
      </c>
    </row>
    <row r="161" ht="15" customHeight="1" s="39">
      <c r="A161" s="54" t="inlineStr">
        <is>
          <t>STU0160</t>
        </is>
      </c>
      <c r="B161" s="55">
        <f>VLOOKUP(A161,Marks!$A$2:$B$1001,2,FALSE())</f>
        <v/>
      </c>
      <c r="C161" s="54">
        <f>VLOOKUP(A161,Marks!$A$2:$C$1001,3,FALSE())</f>
        <v/>
      </c>
      <c r="D161" s="55" t="inlineStr">
        <is>
          <t>Naveen Rao</t>
        </is>
      </c>
      <c r="E161" s="55" t="inlineStr">
        <is>
          <t>Aisha Rao</t>
        </is>
      </c>
      <c r="F161" s="57" t="n">
        <v>41748</v>
      </c>
      <c r="G161" s="54">
        <f>DATEDIF(F161,TODAY(),"Y")</f>
        <v/>
      </c>
      <c r="H161" s="54" t="inlineStr">
        <is>
          <t>AB+</t>
        </is>
      </c>
      <c r="I161" s="54" t="inlineStr">
        <is>
          <t>81890 94182</t>
        </is>
      </c>
      <c r="J161" s="62">
        <f>HYPERLINK("https://wa.me/91"&amp;SUBSTITUTE(I161," ",""),"Chat on WhatsApp")</f>
        <v/>
      </c>
      <c r="K161" s="54" t="inlineStr">
        <is>
          <t>naveen.rao34@gmail.com</t>
        </is>
      </c>
      <c r="L161" s="62">
        <f>HYPERLINK("mailto:"&amp;K161,"Send Email")</f>
        <v/>
      </c>
      <c r="M161" s="55" t="inlineStr">
        <is>
          <t>27, Ring Road, Guwahati</t>
        </is>
      </c>
      <c r="N161" s="54" t="inlineStr">
        <is>
          <t>Guwahati</t>
        </is>
      </c>
      <c r="O161" s="54">
        <f>VLOOKUP(N161,Lists!$A$2:$B$36,2,FALSE())</f>
        <v/>
      </c>
      <c r="P161" s="54" t="inlineStr">
        <is>
          <t>596555</t>
        </is>
      </c>
      <c r="Q161" s="54" t="inlineStr">
        <is>
          <t>98802 49500</t>
        </is>
      </c>
    </row>
    <row r="162" ht="15" customHeight="1" s="39">
      <c r="A162" s="54" t="inlineStr">
        <is>
          <t>STU0161</t>
        </is>
      </c>
      <c r="B162" s="55">
        <f>VLOOKUP(A162,Marks!$A$2:$B$1001,2,FALSE())</f>
        <v/>
      </c>
      <c r="C162" s="54">
        <f>VLOOKUP(A162,Marks!$A$2:$C$1001,3,FALSE())</f>
        <v/>
      </c>
      <c r="D162" s="55" t="inlineStr">
        <is>
          <t>Abhinav Kapoor</t>
        </is>
      </c>
      <c r="E162" s="55" t="inlineStr">
        <is>
          <t>Fatima Kapoor</t>
        </is>
      </c>
      <c r="F162" s="57" t="n">
        <v>40338</v>
      </c>
      <c r="G162" s="54">
        <f>DATEDIF(F162,TODAY(),"Y")</f>
        <v/>
      </c>
      <c r="H162" s="54" t="inlineStr">
        <is>
          <t>A-</t>
        </is>
      </c>
      <c r="I162" s="54" t="inlineStr">
        <is>
          <t>82610 43468</t>
        </is>
      </c>
      <c r="J162" s="62">
        <f>HYPERLINK("https://wa.me/91"&amp;SUBSTITUTE(I162," ",""),"Chat on WhatsApp")</f>
        <v/>
      </c>
      <c r="K162" s="54" t="inlineStr">
        <is>
          <t>abhinav.kapoor84@rediffmail.com</t>
        </is>
      </c>
      <c r="L162" s="62">
        <f>HYPERLINK("mailto:"&amp;K162,"Send Email")</f>
        <v/>
      </c>
      <c r="M162" s="55" t="inlineStr">
        <is>
          <t>237, Civil Lines, Thiruvananthapuram</t>
        </is>
      </c>
      <c r="N162" s="54" t="inlineStr">
        <is>
          <t>Thiruvananthapuram</t>
        </is>
      </c>
      <c r="O162" s="54">
        <f>VLOOKUP(N162,Lists!$A$2:$B$36,2,FALSE())</f>
        <v/>
      </c>
      <c r="P162" s="54" t="inlineStr">
        <is>
          <t>814528</t>
        </is>
      </c>
      <c r="Q162" s="54" t="inlineStr">
        <is>
          <t>79518 54224</t>
        </is>
      </c>
    </row>
    <row r="163" ht="15" customHeight="1" s="39">
      <c r="A163" s="54" t="inlineStr">
        <is>
          <t>STU0162</t>
        </is>
      </c>
      <c r="B163" s="55">
        <f>VLOOKUP(A163,Marks!$A$2:$B$1001,2,FALSE())</f>
        <v/>
      </c>
      <c r="C163" s="54">
        <f>VLOOKUP(A163,Marks!$A$2:$C$1001,3,FALSE())</f>
        <v/>
      </c>
      <c r="D163" s="55" t="inlineStr">
        <is>
          <t>Aakash Sethi</t>
        </is>
      </c>
      <c r="E163" s="55" t="inlineStr">
        <is>
          <t>Sara Sethi</t>
        </is>
      </c>
      <c r="F163" s="57" t="n">
        <v>43429</v>
      </c>
      <c r="G163" s="54">
        <f>DATEDIF(F163,TODAY(),"Y")</f>
        <v/>
      </c>
      <c r="H163" s="54" t="inlineStr">
        <is>
          <t>O-</t>
        </is>
      </c>
      <c r="I163" s="54" t="inlineStr">
        <is>
          <t>72816 34151</t>
        </is>
      </c>
      <c r="J163" s="62">
        <f>HYPERLINK("https://wa.me/91"&amp;SUBSTITUTE(I163," ",""),"Chat on WhatsApp")</f>
        <v/>
      </c>
      <c r="K163" s="54" t="inlineStr">
        <is>
          <t>aakash.sethi33@outlook.com</t>
        </is>
      </c>
      <c r="L163" s="62">
        <f>HYPERLINK("mailto:"&amp;K163,"Send Email")</f>
        <v/>
      </c>
      <c r="M163" s="55" t="inlineStr">
        <is>
          <t>240, Gandhi Chowk, Mysuru</t>
        </is>
      </c>
      <c r="N163" s="54" t="inlineStr">
        <is>
          <t>Mysuru</t>
        </is>
      </c>
      <c r="O163" s="54">
        <f>VLOOKUP(N163,Lists!$A$2:$B$36,2,FALSE())</f>
        <v/>
      </c>
      <c r="P163" s="54" t="inlineStr">
        <is>
          <t>779810</t>
        </is>
      </c>
      <c r="Q163" s="54" t="inlineStr">
        <is>
          <t>95528 65965</t>
        </is>
      </c>
    </row>
    <row r="164" ht="15" customHeight="1" s="39">
      <c r="A164" s="54" t="inlineStr">
        <is>
          <t>STU0163</t>
        </is>
      </c>
      <c r="B164" s="55">
        <f>VLOOKUP(A164,Marks!$A$2:$B$1001,2,FALSE())</f>
        <v/>
      </c>
      <c r="C164" s="54">
        <f>VLOOKUP(A164,Marks!$A$2:$C$1001,3,FALSE())</f>
        <v/>
      </c>
      <c r="D164" s="55" t="inlineStr">
        <is>
          <t>Yug Ahluwalia</t>
        </is>
      </c>
      <c r="E164" s="55" t="inlineStr">
        <is>
          <t>Yamini Ahluwalia</t>
        </is>
      </c>
      <c r="F164" s="57" t="n">
        <v>41019</v>
      </c>
      <c r="G164" s="54">
        <f>DATEDIF(F164,TODAY(),"Y")</f>
        <v/>
      </c>
      <c r="H164" s="54" t="inlineStr">
        <is>
          <t>AB+</t>
        </is>
      </c>
      <c r="I164" s="54" t="inlineStr">
        <is>
          <t>68234 43947</t>
        </is>
      </c>
      <c r="J164" s="62">
        <f>HYPERLINK("https://wa.me/91"&amp;SUBSTITUTE(I164," ",""),"Chat on WhatsApp")</f>
        <v/>
      </c>
      <c r="K164" s="54" t="inlineStr">
        <is>
          <t>yug.ahluwalia14@gmail.com</t>
        </is>
      </c>
      <c r="L164" s="62">
        <f>HYPERLINK("mailto:"&amp;K164,"Send Email")</f>
        <v/>
      </c>
      <c r="M164" s="55" t="inlineStr">
        <is>
          <t>38, Gandhi Chowk, Warangal</t>
        </is>
      </c>
      <c r="N164" s="54" t="inlineStr">
        <is>
          <t>Warangal</t>
        </is>
      </c>
      <c r="O164" s="54">
        <f>VLOOKUP(N164,Lists!$A$2:$B$36,2,FALSE())</f>
        <v/>
      </c>
      <c r="P164" s="54" t="inlineStr">
        <is>
          <t>709099</t>
        </is>
      </c>
      <c r="Q164" s="54" t="inlineStr">
        <is>
          <t>88305 12459</t>
        </is>
      </c>
    </row>
    <row r="165" ht="15" customHeight="1" s="39">
      <c r="A165" s="54" t="inlineStr">
        <is>
          <t>STU0164</t>
        </is>
      </c>
      <c r="B165" s="55">
        <f>VLOOKUP(A165,Marks!$A$2:$B$1001,2,FALSE())</f>
        <v/>
      </c>
      <c r="C165" s="54">
        <f>VLOOKUP(A165,Marks!$A$2:$C$1001,3,FALSE())</f>
        <v/>
      </c>
      <c r="D165" s="55" t="inlineStr">
        <is>
          <t>Imran Reddy</t>
        </is>
      </c>
      <c r="E165" s="55" t="inlineStr">
        <is>
          <t>Pihu Reddy</t>
        </is>
      </c>
      <c r="F165" s="57" t="n">
        <v>39986</v>
      </c>
      <c r="G165" s="54">
        <f>DATEDIF(F165,TODAY(),"Y")</f>
        <v/>
      </c>
      <c r="H165" s="54" t="inlineStr">
        <is>
          <t>O+</t>
        </is>
      </c>
      <c r="I165" s="54" t="inlineStr">
        <is>
          <t>87563 17234</t>
        </is>
      </c>
      <c r="J165" s="62">
        <f>HYPERLINK("https://wa.me/91"&amp;SUBSTITUTE(I165," ",""),"Chat on WhatsApp")</f>
        <v/>
      </c>
      <c r="K165" s="54" t="inlineStr">
        <is>
          <t>imran.reddy81@gmail.com</t>
        </is>
      </c>
      <c r="L165" s="62">
        <f>HYPERLINK("mailto:"&amp;K165,"Send Email")</f>
        <v/>
      </c>
      <c r="M165" s="55" t="inlineStr">
        <is>
          <t>188, Lake View, Coimbatore</t>
        </is>
      </c>
      <c r="N165" s="54" t="inlineStr">
        <is>
          <t>Coimbatore</t>
        </is>
      </c>
      <c r="O165" s="54">
        <f>VLOOKUP(N165,Lists!$A$2:$B$36,2,FALSE())</f>
        <v/>
      </c>
      <c r="P165" s="54" t="inlineStr">
        <is>
          <t>194366</t>
        </is>
      </c>
      <c r="Q165" s="54" t="inlineStr">
        <is>
          <t>95750 94907</t>
        </is>
      </c>
    </row>
    <row r="166" ht="15" customHeight="1" s="39">
      <c r="A166" s="54" t="inlineStr">
        <is>
          <t>STU0165</t>
        </is>
      </c>
      <c r="B166" s="55">
        <f>VLOOKUP(A166,Marks!$A$2:$B$1001,2,FALSE())</f>
        <v/>
      </c>
      <c r="C166" s="54">
        <f>VLOOKUP(A166,Marks!$A$2:$C$1001,3,FALSE())</f>
        <v/>
      </c>
      <c r="D166" s="55" t="inlineStr">
        <is>
          <t>Manav Jain</t>
        </is>
      </c>
      <c r="E166" s="55" t="inlineStr">
        <is>
          <t>Kavya Jain</t>
        </is>
      </c>
      <c r="F166" s="57" t="n">
        <v>44061</v>
      </c>
      <c r="G166" s="54">
        <f>DATEDIF(F166,TODAY(),"Y")</f>
        <v/>
      </c>
      <c r="H166" s="54" t="inlineStr">
        <is>
          <t>AB-</t>
        </is>
      </c>
      <c r="I166" s="54" t="inlineStr">
        <is>
          <t>91268 14855</t>
        </is>
      </c>
      <c r="J166" s="62">
        <f>HYPERLINK("https://wa.me/91"&amp;SUBSTITUTE(I166," ",""),"Chat on WhatsApp")</f>
        <v/>
      </c>
      <c r="K166" s="54" t="inlineStr">
        <is>
          <t>manav.jain44@gmail.com</t>
        </is>
      </c>
      <c r="L166" s="62">
        <f>HYPERLINK("mailto:"&amp;K166,"Send Email")</f>
        <v/>
      </c>
      <c r="M166" s="55" t="inlineStr">
        <is>
          <t>173, Nehru Nagar, Dehradun</t>
        </is>
      </c>
      <c r="N166" s="54" t="inlineStr">
        <is>
          <t>Dehradun</t>
        </is>
      </c>
      <c r="O166" s="54">
        <f>VLOOKUP(N166,Lists!$A$2:$B$36,2,FALSE())</f>
        <v/>
      </c>
      <c r="P166" s="54" t="inlineStr">
        <is>
          <t>535206</t>
        </is>
      </c>
      <c r="Q166" s="54" t="inlineStr">
        <is>
          <t>64468 95701</t>
        </is>
      </c>
    </row>
    <row r="167" ht="15" customHeight="1" s="39">
      <c r="A167" s="54" t="inlineStr">
        <is>
          <t>STU0166</t>
        </is>
      </c>
      <c r="B167" s="55">
        <f>VLOOKUP(A167,Marks!$A$2:$B$1001,2,FALSE())</f>
        <v/>
      </c>
      <c r="C167" s="54">
        <f>VLOOKUP(A167,Marks!$A$2:$C$1001,3,FALSE())</f>
        <v/>
      </c>
      <c r="D167" s="55" t="inlineStr">
        <is>
          <t>Ayaan Bhatia</t>
        </is>
      </c>
      <c r="E167" s="55" t="inlineStr">
        <is>
          <t>Mahi Bhatia</t>
        </is>
      </c>
      <c r="F167" s="57" t="n">
        <v>43157</v>
      </c>
      <c r="G167" s="54">
        <f>DATEDIF(F167,TODAY(),"Y")</f>
        <v/>
      </c>
      <c r="H167" s="54" t="inlineStr">
        <is>
          <t>B+</t>
        </is>
      </c>
      <c r="I167" s="54" t="inlineStr">
        <is>
          <t>77983 54216</t>
        </is>
      </c>
      <c r="J167" s="62">
        <f>HYPERLINK("https://wa.me/91"&amp;SUBSTITUTE(I167," ",""),"Chat on WhatsApp")</f>
        <v/>
      </c>
      <c r="K167" s="54" t="inlineStr">
        <is>
          <t>ayaan.bhatia95@rediffmail.com</t>
        </is>
      </c>
      <c r="L167" s="62">
        <f>HYPERLINK("mailto:"&amp;K167,"Send Email")</f>
        <v/>
      </c>
      <c r="M167" s="55" t="inlineStr">
        <is>
          <t>167, Station Road, Chennai</t>
        </is>
      </c>
      <c r="N167" s="54" t="inlineStr">
        <is>
          <t>Chennai</t>
        </is>
      </c>
      <c r="O167" s="54">
        <f>VLOOKUP(N167,Lists!$A$2:$B$36,2,FALSE())</f>
        <v/>
      </c>
      <c r="P167" s="54" t="inlineStr">
        <is>
          <t>827319</t>
        </is>
      </c>
      <c r="Q167" s="54" t="inlineStr">
        <is>
          <t>76268 37948</t>
        </is>
      </c>
    </row>
    <row r="168" ht="15" customHeight="1" s="39">
      <c r="A168" s="54" t="inlineStr">
        <is>
          <t>STU0167</t>
        </is>
      </c>
      <c r="B168" s="55">
        <f>VLOOKUP(A168,Marks!$A$2:$B$1001,2,FALSE())</f>
        <v/>
      </c>
      <c r="C168" s="54">
        <f>VLOOKUP(A168,Marks!$A$2:$C$1001,3,FALSE())</f>
        <v/>
      </c>
      <c r="D168" s="55" t="inlineStr">
        <is>
          <t>Aarav Rathi</t>
        </is>
      </c>
      <c r="E168" s="55" t="inlineStr">
        <is>
          <t>Aadhya Rathi</t>
        </is>
      </c>
      <c r="F168" s="57" t="n">
        <v>43884</v>
      </c>
      <c r="G168" s="54">
        <f>DATEDIF(F168,TODAY(),"Y")</f>
        <v/>
      </c>
      <c r="H168" s="54" t="inlineStr">
        <is>
          <t>O+</t>
        </is>
      </c>
      <c r="I168" s="54" t="inlineStr">
        <is>
          <t>87819 72391</t>
        </is>
      </c>
      <c r="J168" s="62">
        <f>HYPERLINK("https://wa.me/91"&amp;SUBSTITUTE(I168," ",""),"Chat on WhatsApp")</f>
        <v/>
      </c>
      <c r="K168" s="54" t="inlineStr">
        <is>
          <t>aarav.rathi89@yahoo.com</t>
        </is>
      </c>
      <c r="L168" s="62">
        <f>HYPERLINK("mailto:"&amp;K168,"Send Email")</f>
        <v/>
      </c>
      <c r="M168" s="55" t="inlineStr">
        <is>
          <t>106, Church Street, Mysuru</t>
        </is>
      </c>
      <c r="N168" s="54" t="inlineStr">
        <is>
          <t>Mysuru</t>
        </is>
      </c>
      <c r="O168" s="54">
        <f>VLOOKUP(N168,Lists!$A$2:$B$36,2,FALSE())</f>
        <v/>
      </c>
      <c r="P168" s="54" t="inlineStr">
        <is>
          <t>780906</t>
        </is>
      </c>
      <c r="Q168" s="54" t="inlineStr">
        <is>
          <t>89570 69037</t>
        </is>
      </c>
    </row>
    <row r="169" ht="15" customHeight="1" s="39">
      <c r="A169" s="54" t="inlineStr">
        <is>
          <t>STU0168</t>
        </is>
      </c>
      <c r="B169" s="55">
        <f>VLOOKUP(A169,Marks!$A$2:$B$1001,2,FALSE())</f>
        <v/>
      </c>
      <c r="C169" s="54">
        <f>VLOOKUP(A169,Marks!$A$2:$C$1001,3,FALSE())</f>
        <v/>
      </c>
      <c r="D169" s="55" t="inlineStr">
        <is>
          <t>Vihaan Kulkarni</t>
        </is>
      </c>
      <c r="E169" s="55" t="inlineStr">
        <is>
          <t>Kiara Kulkarni</t>
        </is>
      </c>
      <c r="F169" s="57" t="n">
        <v>40624</v>
      </c>
      <c r="G169" s="54">
        <f>DATEDIF(F169,TODAY(),"Y")</f>
        <v/>
      </c>
      <c r="H169" s="54" t="inlineStr">
        <is>
          <t>B+</t>
        </is>
      </c>
      <c r="I169" s="54" t="inlineStr">
        <is>
          <t>99151 33111</t>
        </is>
      </c>
      <c r="J169" s="62">
        <f>HYPERLINK("https://wa.me/91"&amp;SUBSTITUTE(I169," ",""),"Chat on WhatsApp")</f>
        <v/>
      </c>
      <c r="K169" s="54" t="inlineStr">
        <is>
          <t>vihaan.kulkarni21@gmail.com</t>
        </is>
      </c>
      <c r="L169" s="62">
        <f>HYPERLINK("mailto:"&amp;K169,"Send Email")</f>
        <v/>
      </c>
      <c r="M169" s="55" t="inlineStr">
        <is>
          <t>28, Temple Road, Varanasi</t>
        </is>
      </c>
      <c r="N169" s="54" t="inlineStr">
        <is>
          <t>Varanasi</t>
        </is>
      </c>
      <c r="O169" s="54">
        <f>VLOOKUP(N169,Lists!$A$2:$B$36,2,FALSE())</f>
        <v/>
      </c>
      <c r="P169" s="54" t="inlineStr">
        <is>
          <t>408912</t>
        </is>
      </c>
      <c r="Q169" s="54" t="inlineStr">
        <is>
          <t>78121 42949</t>
        </is>
      </c>
    </row>
    <row r="170" ht="15" customHeight="1" s="39">
      <c r="A170" s="54" t="inlineStr">
        <is>
          <t>STU0169</t>
        </is>
      </c>
      <c r="B170" s="55">
        <f>VLOOKUP(A170,Marks!$A$2:$B$1001,2,FALSE())</f>
        <v/>
      </c>
      <c r="C170" s="54">
        <f>VLOOKUP(A170,Marks!$A$2:$C$1001,3,FALSE())</f>
        <v/>
      </c>
      <c r="D170" s="55" t="inlineStr">
        <is>
          <t>Sahil Jain</t>
        </is>
      </c>
      <c r="E170" s="55" t="inlineStr">
        <is>
          <t>Saanvi Jain</t>
        </is>
      </c>
      <c r="F170" s="57" t="n">
        <v>39907</v>
      </c>
      <c r="G170" s="54">
        <f>DATEDIF(F170,TODAY(),"Y")</f>
        <v/>
      </c>
      <c r="H170" s="54" t="inlineStr">
        <is>
          <t>O-</t>
        </is>
      </c>
      <c r="I170" s="54" t="inlineStr">
        <is>
          <t>77759 36208</t>
        </is>
      </c>
      <c r="J170" s="62">
        <f>HYPERLINK("https://wa.me/91"&amp;SUBSTITUTE(I170," ",""),"Chat on WhatsApp")</f>
        <v/>
      </c>
      <c r="K170" s="54" t="inlineStr">
        <is>
          <t>sahil.jain49@yahoo.com</t>
        </is>
      </c>
      <c r="L170" s="62">
        <f>HYPERLINK("mailto:"&amp;K170,"Send Email")</f>
        <v/>
      </c>
      <c r="M170" s="55" t="inlineStr">
        <is>
          <t>38, Shastri Nagar, Udaipur</t>
        </is>
      </c>
      <c r="N170" s="54" t="inlineStr">
        <is>
          <t>Udaipur</t>
        </is>
      </c>
      <c r="O170" s="54">
        <f>VLOOKUP(N170,Lists!$A$2:$B$36,2,FALSE())</f>
        <v/>
      </c>
      <c r="P170" s="54" t="inlineStr">
        <is>
          <t>723514</t>
        </is>
      </c>
      <c r="Q170" s="54" t="inlineStr">
        <is>
          <t>91890 67129</t>
        </is>
      </c>
    </row>
    <row r="171" ht="15" customHeight="1" s="39">
      <c r="A171" s="54" t="inlineStr">
        <is>
          <t>STU0170</t>
        </is>
      </c>
      <c r="B171" s="55">
        <f>VLOOKUP(A171,Marks!$A$2:$B$1001,2,FALSE())</f>
        <v/>
      </c>
      <c r="C171" s="54">
        <f>VLOOKUP(A171,Marks!$A$2:$C$1001,3,FALSE())</f>
        <v/>
      </c>
      <c r="D171" s="55" t="inlineStr">
        <is>
          <t>Imran Trivedi</t>
        </is>
      </c>
      <c r="E171" s="55" t="inlineStr">
        <is>
          <t>Radha Trivedi</t>
        </is>
      </c>
      <c r="F171" s="57" t="n">
        <v>40588</v>
      </c>
      <c r="G171" s="54">
        <f>DATEDIF(F171,TODAY(),"Y")</f>
        <v/>
      </c>
      <c r="H171" s="54" t="inlineStr">
        <is>
          <t>AB-</t>
        </is>
      </c>
      <c r="I171" s="54" t="inlineStr">
        <is>
          <t>94546 87539</t>
        </is>
      </c>
      <c r="J171" s="62">
        <f>HYPERLINK("https://wa.me/91"&amp;SUBSTITUTE(I171," ",""),"Chat on WhatsApp")</f>
        <v/>
      </c>
      <c r="K171" s="54" t="inlineStr">
        <is>
          <t>imran.trivedi61@rediffmail.com</t>
        </is>
      </c>
      <c r="L171" s="62">
        <f>HYPERLINK("mailto:"&amp;K171,"Send Email")</f>
        <v/>
      </c>
      <c r="M171" s="55" t="inlineStr">
        <is>
          <t>143, MG Road, Ahmedabad</t>
        </is>
      </c>
      <c r="N171" s="54" t="inlineStr">
        <is>
          <t>Ahmedabad</t>
        </is>
      </c>
      <c r="O171" s="54">
        <f>VLOOKUP(N171,Lists!$A$2:$B$36,2,FALSE())</f>
        <v/>
      </c>
      <c r="P171" s="54" t="inlineStr">
        <is>
          <t>558907</t>
        </is>
      </c>
      <c r="Q171" s="54" t="inlineStr">
        <is>
          <t>75060 52899</t>
        </is>
      </c>
    </row>
    <row r="172" ht="15" customHeight="1" s="39">
      <c r="A172" s="54" t="inlineStr">
        <is>
          <t>STU0171</t>
        </is>
      </c>
      <c r="B172" s="55">
        <f>VLOOKUP(A172,Marks!$A$2:$B$1001,2,FALSE())</f>
        <v/>
      </c>
      <c r="C172" s="54">
        <f>VLOOKUP(A172,Marks!$A$2:$C$1001,3,FALSE())</f>
        <v/>
      </c>
      <c r="D172" s="55" t="inlineStr">
        <is>
          <t>Dhruv Yadav</t>
        </is>
      </c>
      <c r="E172" s="55" t="inlineStr">
        <is>
          <t>Sara Yadav</t>
        </is>
      </c>
      <c r="F172" s="57" t="n">
        <v>41037</v>
      </c>
      <c r="G172" s="54">
        <f>DATEDIF(F172,TODAY(),"Y")</f>
        <v/>
      </c>
      <c r="H172" s="54" t="inlineStr">
        <is>
          <t>O-</t>
        </is>
      </c>
      <c r="I172" s="54" t="inlineStr">
        <is>
          <t>61260 72886</t>
        </is>
      </c>
      <c r="J172" s="62">
        <f>HYPERLINK("https://wa.me/91"&amp;SUBSTITUTE(I172," ",""),"Chat on WhatsApp")</f>
        <v/>
      </c>
      <c r="K172" s="54" t="inlineStr">
        <is>
          <t>dhruv.yadav86@outlook.com</t>
        </is>
      </c>
      <c r="L172" s="62">
        <f>HYPERLINK("mailto:"&amp;K172,"Send Email")</f>
        <v/>
      </c>
      <c r="M172" s="55" t="inlineStr">
        <is>
          <t>83, Green Park, Kochi</t>
        </is>
      </c>
      <c r="N172" s="54" t="inlineStr">
        <is>
          <t>Kochi</t>
        </is>
      </c>
      <c r="O172" s="54">
        <f>VLOOKUP(N172,Lists!$A$2:$B$36,2,FALSE())</f>
        <v/>
      </c>
      <c r="P172" s="54" t="inlineStr">
        <is>
          <t>708088</t>
        </is>
      </c>
      <c r="Q172" s="54" t="inlineStr">
        <is>
          <t>68452 70786</t>
        </is>
      </c>
    </row>
    <row r="173" ht="15" customHeight="1" s="39">
      <c r="A173" s="54" t="inlineStr">
        <is>
          <t>STU0172</t>
        </is>
      </c>
      <c r="B173" s="55">
        <f>VLOOKUP(A173,Marks!$A$2:$B$1001,2,FALSE())</f>
        <v/>
      </c>
      <c r="C173" s="54">
        <f>VLOOKUP(A173,Marks!$A$2:$C$1001,3,FALSE())</f>
        <v/>
      </c>
      <c r="D173" s="55" t="inlineStr">
        <is>
          <t>Ayaan Kumar</t>
        </is>
      </c>
      <c r="E173" s="55" t="inlineStr">
        <is>
          <t>Falak Kumar</t>
        </is>
      </c>
      <c r="F173" s="57" t="n">
        <v>41141</v>
      </c>
      <c r="G173" s="54">
        <f>DATEDIF(F173,TODAY(),"Y")</f>
        <v/>
      </c>
      <c r="H173" s="54" t="inlineStr">
        <is>
          <t>AB+</t>
        </is>
      </c>
      <c r="I173" s="54" t="inlineStr">
        <is>
          <t>66989 58029</t>
        </is>
      </c>
      <c r="J173" s="62">
        <f>HYPERLINK("https://wa.me/91"&amp;SUBSTITUTE(I173," ",""),"Chat on WhatsApp")</f>
        <v/>
      </c>
      <c r="K173" s="54" t="inlineStr">
        <is>
          <t>ayaan.kumar23@gmail.com</t>
        </is>
      </c>
      <c r="L173" s="62">
        <f>HYPERLINK("mailto:"&amp;K173,"Send Email")</f>
        <v/>
      </c>
      <c r="M173" s="55" t="inlineStr">
        <is>
          <t>288, Model Town, New Delhi</t>
        </is>
      </c>
      <c r="N173" s="54" t="inlineStr">
        <is>
          <t>New Delhi</t>
        </is>
      </c>
      <c r="O173" s="54">
        <f>VLOOKUP(N173,Lists!$A$2:$B$36,2,FALSE())</f>
        <v/>
      </c>
      <c r="P173" s="54" t="inlineStr">
        <is>
          <t>255130</t>
        </is>
      </c>
      <c r="Q173" s="54" t="inlineStr">
        <is>
          <t>84909 80730</t>
        </is>
      </c>
    </row>
    <row r="174" ht="15" customHeight="1" s="39">
      <c r="A174" s="54" t="inlineStr">
        <is>
          <t>STU0173</t>
        </is>
      </c>
      <c r="B174" s="55">
        <f>VLOOKUP(A174,Marks!$A$2:$B$1001,2,FALSE())</f>
        <v/>
      </c>
      <c r="C174" s="54">
        <f>VLOOKUP(A174,Marks!$A$2:$C$1001,3,FALSE())</f>
        <v/>
      </c>
      <c r="D174" s="55" t="inlineStr">
        <is>
          <t>Siddharth Bhatia</t>
        </is>
      </c>
      <c r="E174" s="55" t="inlineStr">
        <is>
          <t>Myra Bhatia</t>
        </is>
      </c>
      <c r="F174" s="57" t="n">
        <v>42557</v>
      </c>
      <c r="G174" s="54">
        <f>DATEDIF(F174,TODAY(),"Y")</f>
        <v/>
      </c>
      <c r="H174" s="54" t="inlineStr">
        <is>
          <t>AB-</t>
        </is>
      </c>
      <c r="I174" s="54" t="inlineStr">
        <is>
          <t>82260 24334</t>
        </is>
      </c>
      <c r="J174" s="62">
        <f>HYPERLINK("https://wa.me/91"&amp;SUBSTITUTE(I174," ",""),"Chat on WhatsApp")</f>
        <v/>
      </c>
      <c r="K174" s="54" t="inlineStr">
        <is>
          <t>siddharth.bhatia22@outlook.com</t>
        </is>
      </c>
      <c r="L174" s="62">
        <f>HYPERLINK("mailto:"&amp;K174,"Send Email")</f>
        <v/>
      </c>
      <c r="M174" s="55" t="inlineStr">
        <is>
          <t>58, Church Street, Vadodara</t>
        </is>
      </c>
      <c r="N174" s="54" t="inlineStr">
        <is>
          <t>Vadodara</t>
        </is>
      </c>
      <c r="O174" s="54">
        <f>VLOOKUP(N174,Lists!$A$2:$B$36,2,FALSE())</f>
        <v/>
      </c>
      <c r="P174" s="54" t="inlineStr">
        <is>
          <t>630439</t>
        </is>
      </c>
      <c r="Q174" s="54" t="inlineStr">
        <is>
          <t>74346 78247</t>
        </is>
      </c>
    </row>
    <row r="175" ht="15" customHeight="1" s="39">
      <c r="A175" s="54" t="inlineStr">
        <is>
          <t>STU0174</t>
        </is>
      </c>
      <c r="B175" s="55">
        <f>VLOOKUP(A175,Marks!$A$2:$B$1001,2,FALSE())</f>
        <v/>
      </c>
      <c r="C175" s="54">
        <f>VLOOKUP(A175,Marks!$A$2:$C$1001,3,FALSE())</f>
        <v/>
      </c>
      <c r="D175" s="55" t="inlineStr">
        <is>
          <t>Shaurya Chopra</t>
        </is>
      </c>
      <c r="E175" s="55" t="inlineStr">
        <is>
          <t>Sanya Chopra</t>
        </is>
      </c>
      <c r="F175" s="57" t="n">
        <v>40304</v>
      </c>
      <c r="G175" s="54">
        <f>DATEDIF(F175,TODAY(),"Y")</f>
        <v/>
      </c>
      <c r="H175" s="54" t="inlineStr">
        <is>
          <t>A-</t>
        </is>
      </c>
      <c r="I175" s="54" t="inlineStr">
        <is>
          <t>84715 73470</t>
        </is>
      </c>
      <c r="J175" s="62">
        <f>HYPERLINK("https://wa.me/91"&amp;SUBSTITUTE(I175," ",""),"Chat on WhatsApp")</f>
        <v/>
      </c>
      <c r="K175" s="54" t="inlineStr">
        <is>
          <t>shaurya.chopra48@outlook.com</t>
        </is>
      </c>
      <c r="L175" s="62">
        <f>HYPERLINK("mailto:"&amp;K175,"Send Email")</f>
        <v/>
      </c>
      <c r="M175" s="55" t="inlineStr">
        <is>
          <t>395, Nehru Nagar, Bhubaneswar</t>
        </is>
      </c>
      <c r="N175" s="54" t="inlineStr">
        <is>
          <t>Bhubaneswar</t>
        </is>
      </c>
      <c r="O175" s="54">
        <f>VLOOKUP(N175,Lists!$A$2:$B$36,2,FALSE())</f>
        <v/>
      </c>
      <c r="P175" s="54" t="inlineStr">
        <is>
          <t>265545</t>
        </is>
      </c>
      <c r="Q175" s="54" t="inlineStr">
        <is>
          <t>85659 69759</t>
        </is>
      </c>
    </row>
    <row r="176" ht="15" customHeight="1" s="39">
      <c r="A176" s="54" t="inlineStr">
        <is>
          <t>STU0175</t>
        </is>
      </c>
      <c r="B176" s="55">
        <f>VLOOKUP(A176,Marks!$A$2:$B$1001,2,FALSE())</f>
        <v/>
      </c>
      <c r="C176" s="54">
        <f>VLOOKUP(A176,Marks!$A$2:$C$1001,3,FALSE())</f>
        <v/>
      </c>
      <c r="D176" s="55" t="inlineStr">
        <is>
          <t>Rohan Chauhan</t>
        </is>
      </c>
      <c r="E176" s="55" t="inlineStr">
        <is>
          <t>Pihu Chauhan</t>
        </is>
      </c>
      <c r="F176" s="57" t="n">
        <v>42036</v>
      </c>
      <c r="G176" s="54">
        <f>DATEDIF(F176,TODAY(),"Y")</f>
        <v/>
      </c>
      <c r="H176" s="54" t="inlineStr">
        <is>
          <t>A+</t>
        </is>
      </c>
      <c r="I176" s="54" t="inlineStr">
        <is>
          <t>99182 29055</t>
        </is>
      </c>
      <c r="J176" s="62">
        <f>HYPERLINK("https://wa.me/91"&amp;SUBSTITUTE(I176," ",""),"Chat on WhatsApp")</f>
        <v/>
      </c>
      <c r="K176" s="54" t="inlineStr">
        <is>
          <t>rohan.chauhan59@outlook.com</t>
        </is>
      </c>
      <c r="L176" s="62">
        <f>HYPERLINK("mailto:"&amp;K176,"Send Email")</f>
        <v/>
      </c>
      <c r="M176" s="55" t="inlineStr">
        <is>
          <t>80, MG Road, Shimla</t>
        </is>
      </c>
      <c r="N176" s="54" t="inlineStr">
        <is>
          <t>Shimla</t>
        </is>
      </c>
      <c r="O176" s="54">
        <f>VLOOKUP(N176,Lists!$A$2:$B$36,2,FALSE())</f>
        <v/>
      </c>
      <c r="P176" s="54" t="inlineStr">
        <is>
          <t>682676</t>
        </is>
      </c>
      <c r="Q176" s="54" t="inlineStr">
        <is>
          <t>85842 72116</t>
        </is>
      </c>
    </row>
    <row r="177" ht="15" customHeight="1" s="39">
      <c r="A177" s="54" t="inlineStr">
        <is>
          <t>STU0176</t>
        </is>
      </c>
      <c r="B177" s="55">
        <f>VLOOKUP(A177,Marks!$A$2:$B$1001,2,FALSE())</f>
        <v/>
      </c>
      <c r="C177" s="54">
        <f>VLOOKUP(A177,Marks!$A$2:$C$1001,3,FALSE())</f>
        <v/>
      </c>
      <c r="D177" s="55" t="inlineStr">
        <is>
          <t>Yug Desai</t>
        </is>
      </c>
      <c r="E177" s="55" t="inlineStr">
        <is>
          <t>Jiya Desai</t>
        </is>
      </c>
      <c r="F177" s="57" t="n">
        <v>43356</v>
      </c>
      <c r="G177" s="54">
        <f>DATEDIF(F177,TODAY(),"Y")</f>
        <v/>
      </c>
      <c r="H177" s="54" t="inlineStr">
        <is>
          <t>B-</t>
        </is>
      </c>
      <c r="I177" s="54" t="inlineStr">
        <is>
          <t>79035 51649</t>
        </is>
      </c>
      <c r="J177" s="62">
        <f>HYPERLINK("https://wa.me/91"&amp;SUBSTITUTE(I177," ",""),"Chat on WhatsApp")</f>
        <v/>
      </c>
      <c r="K177" s="54" t="inlineStr">
        <is>
          <t>yug.desai78@gmail.com</t>
        </is>
      </c>
      <c r="L177" s="62">
        <f>HYPERLINK("mailto:"&amp;K177,"Send Email")</f>
        <v/>
      </c>
      <c r="M177" s="55" t="inlineStr">
        <is>
          <t>466, Temple Road, Mysuru</t>
        </is>
      </c>
      <c r="N177" s="54" t="inlineStr">
        <is>
          <t>Mysuru</t>
        </is>
      </c>
      <c r="O177" s="54">
        <f>VLOOKUP(N177,Lists!$A$2:$B$36,2,FALSE())</f>
        <v/>
      </c>
      <c r="P177" s="54" t="inlineStr">
        <is>
          <t>526870</t>
        </is>
      </c>
      <c r="Q177" s="54" t="inlineStr">
        <is>
          <t>78006 58448</t>
        </is>
      </c>
    </row>
    <row r="178" ht="15" customHeight="1" s="39">
      <c r="A178" s="54" t="inlineStr">
        <is>
          <t>STU0177</t>
        </is>
      </c>
      <c r="B178" s="55">
        <f>VLOOKUP(A178,Marks!$A$2:$B$1001,2,FALSE())</f>
        <v/>
      </c>
      <c r="C178" s="54">
        <f>VLOOKUP(A178,Marks!$A$2:$C$1001,3,FALSE())</f>
        <v/>
      </c>
      <c r="D178" s="55" t="inlineStr">
        <is>
          <t>Dhruv Chopra</t>
        </is>
      </c>
      <c r="E178" s="55" t="inlineStr">
        <is>
          <t>Yashvi Chopra</t>
        </is>
      </c>
      <c r="F178" s="57" t="n">
        <v>40432</v>
      </c>
      <c r="G178" s="54">
        <f>DATEDIF(F178,TODAY(),"Y")</f>
        <v/>
      </c>
      <c r="H178" s="54" t="inlineStr">
        <is>
          <t>O+</t>
        </is>
      </c>
      <c r="I178" s="54" t="inlineStr">
        <is>
          <t>67156 21593</t>
        </is>
      </c>
      <c r="J178" s="62">
        <f>HYPERLINK("https://wa.me/91"&amp;SUBSTITUTE(I178," ",""),"Chat on WhatsApp")</f>
        <v/>
      </c>
      <c r="K178" s="54" t="inlineStr">
        <is>
          <t>dhruv.chopra1@rediffmail.com</t>
        </is>
      </c>
      <c r="L178" s="62">
        <f>HYPERLINK("mailto:"&amp;K178,"Send Email")</f>
        <v/>
      </c>
      <c r="M178" s="55" t="inlineStr">
        <is>
          <t>328, Sector 12, Warangal</t>
        </is>
      </c>
      <c r="N178" s="54" t="inlineStr">
        <is>
          <t>Warangal</t>
        </is>
      </c>
      <c r="O178" s="54">
        <f>VLOOKUP(N178,Lists!$A$2:$B$36,2,FALSE())</f>
        <v/>
      </c>
      <c r="P178" s="54" t="inlineStr">
        <is>
          <t>544650</t>
        </is>
      </c>
      <c r="Q178" s="54" t="inlineStr">
        <is>
          <t>78571 84437</t>
        </is>
      </c>
    </row>
    <row r="179" ht="15" customHeight="1" s="39">
      <c r="A179" s="54" t="inlineStr">
        <is>
          <t>STU0178</t>
        </is>
      </c>
      <c r="B179" s="55">
        <f>VLOOKUP(A179,Marks!$A$2:$B$1001,2,FALSE())</f>
        <v/>
      </c>
      <c r="C179" s="54">
        <f>VLOOKUP(A179,Marks!$A$2:$C$1001,3,FALSE())</f>
        <v/>
      </c>
      <c r="D179" s="55" t="inlineStr">
        <is>
          <t>Kabir Ahluwalia</t>
        </is>
      </c>
      <c r="E179" s="55" t="inlineStr">
        <is>
          <t>Mahi Ahluwalia</t>
        </is>
      </c>
      <c r="F179" s="57" t="n">
        <v>40182</v>
      </c>
      <c r="G179" s="54">
        <f>DATEDIF(F179,TODAY(),"Y")</f>
        <v/>
      </c>
      <c r="H179" s="54" t="inlineStr">
        <is>
          <t>O-</t>
        </is>
      </c>
      <c r="I179" s="54" t="inlineStr">
        <is>
          <t>89078 18745</t>
        </is>
      </c>
      <c r="J179" s="62">
        <f>HYPERLINK("https://wa.me/91"&amp;SUBSTITUTE(I179," ",""),"Chat on WhatsApp")</f>
        <v/>
      </c>
      <c r="K179" s="54" t="inlineStr">
        <is>
          <t>kabir.ahluwalia77@outlook.com</t>
        </is>
      </c>
      <c r="L179" s="62">
        <f>HYPERLINK("mailto:"&amp;K179,"Send Email")</f>
        <v/>
      </c>
      <c r="M179" s="55" t="inlineStr">
        <is>
          <t>298, Shastri Nagar, Kochi</t>
        </is>
      </c>
      <c r="N179" s="54" t="inlineStr">
        <is>
          <t>Kochi</t>
        </is>
      </c>
      <c r="O179" s="54">
        <f>VLOOKUP(N179,Lists!$A$2:$B$36,2,FALSE())</f>
        <v/>
      </c>
      <c r="P179" s="54" t="inlineStr">
        <is>
          <t>703048</t>
        </is>
      </c>
      <c r="Q179" s="54" t="inlineStr">
        <is>
          <t>95225 92312</t>
        </is>
      </c>
    </row>
    <row r="180" ht="15" customHeight="1" s="39">
      <c r="A180" s="54" t="inlineStr">
        <is>
          <t>STU0179</t>
        </is>
      </c>
      <c r="B180" s="55">
        <f>VLOOKUP(A180,Marks!$A$2:$B$1001,2,FALSE())</f>
        <v/>
      </c>
      <c r="C180" s="54">
        <f>VLOOKUP(A180,Marks!$A$2:$C$1001,3,FALSE())</f>
        <v/>
      </c>
      <c r="D180" s="55" t="inlineStr">
        <is>
          <t>Aryan Trivedi</t>
        </is>
      </c>
      <c r="E180" s="55" t="inlineStr">
        <is>
          <t>Yamini Trivedi</t>
        </is>
      </c>
      <c r="F180" s="57" t="n">
        <v>40959</v>
      </c>
      <c r="G180" s="54">
        <f>DATEDIF(F180,TODAY(),"Y")</f>
        <v/>
      </c>
      <c r="H180" s="54" t="inlineStr">
        <is>
          <t>B+</t>
        </is>
      </c>
      <c r="I180" s="54" t="inlineStr">
        <is>
          <t>79908 52284</t>
        </is>
      </c>
      <c r="J180" s="62">
        <f>HYPERLINK("https://wa.me/91"&amp;SUBSTITUTE(I180," ",""),"Chat on WhatsApp")</f>
        <v/>
      </c>
      <c r="K180" s="54" t="inlineStr">
        <is>
          <t>aryan.trivedi41@outlook.com</t>
        </is>
      </c>
      <c r="L180" s="62">
        <f>HYPERLINK("mailto:"&amp;K180,"Send Email")</f>
        <v/>
      </c>
      <c r="M180" s="55" t="inlineStr">
        <is>
          <t>139, Temple Road, Raipur</t>
        </is>
      </c>
      <c r="N180" s="54" t="inlineStr">
        <is>
          <t>Raipur</t>
        </is>
      </c>
      <c r="O180" s="54">
        <f>VLOOKUP(N180,Lists!$A$2:$B$36,2,FALSE())</f>
        <v/>
      </c>
      <c r="P180" s="54" t="inlineStr">
        <is>
          <t>210489</t>
        </is>
      </c>
      <c r="Q180" s="54" t="inlineStr">
        <is>
          <t>83354 11690</t>
        </is>
      </c>
    </row>
    <row r="181" ht="15" customHeight="1" s="39">
      <c r="A181" s="54" t="inlineStr">
        <is>
          <t>STU0180</t>
        </is>
      </c>
      <c r="B181" s="55">
        <f>VLOOKUP(A181,Marks!$A$2:$B$1001,2,FALSE())</f>
        <v/>
      </c>
      <c r="C181" s="54">
        <f>VLOOKUP(A181,Marks!$A$2:$C$1001,3,FALSE())</f>
        <v/>
      </c>
      <c r="D181" s="55" t="inlineStr">
        <is>
          <t>Vivaan Mukherjee</t>
        </is>
      </c>
      <c r="E181" s="55" t="inlineStr">
        <is>
          <t>Lavanya Mukherjee</t>
        </is>
      </c>
      <c r="F181" s="57" t="n">
        <v>43608</v>
      </c>
      <c r="G181" s="54">
        <f>DATEDIF(F181,TODAY(),"Y")</f>
        <v/>
      </c>
      <c r="H181" s="54" t="inlineStr">
        <is>
          <t>AB+</t>
        </is>
      </c>
      <c r="I181" s="54" t="inlineStr">
        <is>
          <t>83277 67925</t>
        </is>
      </c>
      <c r="J181" s="62">
        <f>HYPERLINK("https://wa.me/91"&amp;SUBSTITUTE(I181," ",""),"Chat on WhatsApp")</f>
        <v/>
      </c>
      <c r="K181" s="54" t="inlineStr">
        <is>
          <t>vivaan.mukherjee77@outlook.com</t>
        </is>
      </c>
      <c r="L181" s="62">
        <f>HYPERLINK("mailto:"&amp;K181,"Send Email")</f>
        <v/>
      </c>
      <c r="M181" s="55" t="inlineStr">
        <is>
          <t>89, Park Street, Hyderabad</t>
        </is>
      </c>
      <c r="N181" s="54" t="inlineStr">
        <is>
          <t>Hyderabad</t>
        </is>
      </c>
      <c r="O181" s="54">
        <f>VLOOKUP(N181,Lists!$A$2:$B$36,2,FALSE())</f>
        <v/>
      </c>
      <c r="P181" s="54" t="inlineStr">
        <is>
          <t>140157</t>
        </is>
      </c>
      <c r="Q181" s="54" t="inlineStr">
        <is>
          <t>64643 26870</t>
        </is>
      </c>
    </row>
    <row r="182" ht="15" customHeight="1" s="39">
      <c r="A182" s="54" t="inlineStr">
        <is>
          <t>STU0181</t>
        </is>
      </c>
      <c r="B182" s="55">
        <f>VLOOKUP(A182,Marks!$A$2:$B$1001,2,FALSE())</f>
        <v/>
      </c>
      <c r="C182" s="54">
        <f>VLOOKUP(A182,Marks!$A$2:$C$1001,3,FALSE())</f>
        <v/>
      </c>
      <c r="D182" s="55" t="inlineStr">
        <is>
          <t>Shaurya Pandey</t>
        </is>
      </c>
      <c r="E182" s="55" t="inlineStr">
        <is>
          <t>Sana Pandey</t>
        </is>
      </c>
      <c r="F182" s="57" t="n">
        <v>42792</v>
      </c>
      <c r="G182" s="54">
        <f>DATEDIF(F182,TODAY(),"Y")</f>
        <v/>
      </c>
      <c r="H182" s="54" t="inlineStr">
        <is>
          <t>A-</t>
        </is>
      </c>
      <c r="I182" s="54" t="inlineStr">
        <is>
          <t>64365 87018</t>
        </is>
      </c>
      <c r="J182" s="62">
        <f>HYPERLINK("https://wa.me/91"&amp;SUBSTITUTE(I182," ",""),"Chat on WhatsApp")</f>
        <v/>
      </c>
      <c r="K182" s="54" t="inlineStr">
        <is>
          <t>shaurya.pandey26@yahoo.com</t>
        </is>
      </c>
      <c r="L182" s="62">
        <f>HYPERLINK("mailto:"&amp;K182,"Send Email")</f>
        <v/>
      </c>
      <c r="M182" s="55" t="inlineStr">
        <is>
          <t>344, Temple Road, Bengaluru</t>
        </is>
      </c>
      <c r="N182" s="54" t="inlineStr">
        <is>
          <t>Bengaluru</t>
        </is>
      </c>
      <c r="O182" s="54">
        <f>VLOOKUP(N182,Lists!$A$2:$B$36,2,FALSE())</f>
        <v/>
      </c>
      <c r="P182" s="54" t="inlineStr">
        <is>
          <t>140681</t>
        </is>
      </c>
      <c r="Q182" s="54" t="inlineStr">
        <is>
          <t>63384 46356</t>
        </is>
      </c>
    </row>
    <row r="183" ht="15" customHeight="1" s="39">
      <c r="A183" s="54" t="inlineStr">
        <is>
          <t>STU0182</t>
        </is>
      </c>
      <c r="B183" s="55">
        <f>VLOOKUP(A183,Marks!$A$2:$B$1001,2,FALSE())</f>
        <v/>
      </c>
      <c r="C183" s="54">
        <f>VLOOKUP(A183,Marks!$A$2:$C$1001,3,FALSE())</f>
        <v/>
      </c>
      <c r="D183" s="55" t="inlineStr">
        <is>
          <t>Rishabh Pathak</t>
        </is>
      </c>
      <c r="E183" s="55" t="inlineStr">
        <is>
          <t>Zoya Pathak</t>
        </is>
      </c>
      <c r="F183" s="57" t="n">
        <v>41725</v>
      </c>
      <c r="G183" s="54">
        <f>DATEDIF(F183,TODAY(),"Y")</f>
        <v/>
      </c>
      <c r="H183" s="54" t="inlineStr">
        <is>
          <t>O-</t>
        </is>
      </c>
      <c r="I183" s="54" t="inlineStr">
        <is>
          <t>87219 65586</t>
        </is>
      </c>
      <c r="J183" s="62">
        <f>HYPERLINK("https://wa.me/91"&amp;SUBSTITUTE(I183," ",""),"Chat on WhatsApp")</f>
        <v/>
      </c>
      <c r="K183" s="54" t="inlineStr">
        <is>
          <t>rishabh.pathak28@yahoo.com</t>
        </is>
      </c>
      <c r="L183" s="62">
        <f>HYPERLINK("mailto:"&amp;K183,"Send Email")</f>
        <v/>
      </c>
      <c r="M183" s="55" t="inlineStr">
        <is>
          <t>209, Station Road, Surat</t>
        </is>
      </c>
      <c r="N183" s="54" t="inlineStr">
        <is>
          <t>Surat</t>
        </is>
      </c>
      <c r="O183" s="54">
        <f>VLOOKUP(N183,Lists!$A$2:$B$36,2,FALSE())</f>
        <v/>
      </c>
      <c r="P183" s="54" t="inlineStr">
        <is>
          <t>439547</t>
        </is>
      </c>
      <c r="Q183" s="54" t="inlineStr">
        <is>
          <t>68633 24459</t>
        </is>
      </c>
    </row>
    <row r="184" ht="15" customHeight="1" s="39">
      <c r="A184" s="54" t="inlineStr">
        <is>
          <t>STU0183</t>
        </is>
      </c>
      <c r="B184" s="55">
        <f>VLOOKUP(A184,Marks!$A$2:$B$1001,2,FALSE())</f>
        <v/>
      </c>
      <c r="C184" s="54">
        <f>VLOOKUP(A184,Marks!$A$2:$C$1001,3,FALSE())</f>
        <v/>
      </c>
      <c r="D184" s="55" t="inlineStr">
        <is>
          <t>Arjun Rao</t>
        </is>
      </c>
      <c r="E184" s="55" t="inlineStr">
        <is>
          <t>Lavanya Rao</t>
        </is>
      </c>
      <c r="F184" s="57" t="n">
        <v>42430</v>
      </c>
      <c r="G184" s="54">
        <f>DATEDIF(F184,TODAY(),"Y")</f>
        <v/>
      </c>
      <c r="H184" s="54" t="inlineStr">
        <is>
          <t>AB-</t>
        </is>
      </c>
      <c r="I184" s="54" t="inlineStr">
        <is>
          <t>92723 61952</t>
        </is>
      </c>
      <c r="J184" s="62">
        <f>HYPERLINK("https://wa.me/91"&amp;SUBSTITUTE(I184," ",""),"Chat on WhatsApp")</f>
        <v/>
      </c>
      <c r="K184" s="54" t="inlineStr">
        <is>
          <t>arjun.rao57@gmail.com</t>
        </is>
      </c>
      <c r="L184" s="62">
        <f>HYPERLINK("mailto:"&amp;K184,"Send Email")</f>
        <v/>
      </c>
      <c r="M184" s="55" t="inlineStr">
        <is>
          <t>62, Church Street, Vadodara</t>
        </is>
      </c>
      <c r="N184" s="54" t="inlineStr">
        <is>
          <t>Vadodara</t>
        </is>
      </c>
      <c r="O184" s="54">
        <f>VLOOKUP(N184,Lists!$A$2:$B$36,2,FALSE())</f>
        <v/>
      </c>
      <c r="P184" s="54" t="inlineStr">
        <is>
          <t>523990</t>
        </is>
      </c>
      <c r="Q184" s="54" t="inlineStr">
        <is>
          <t>92666 32114</t>
        </is>
      </c>
    </row>
    <row r="185" ht="15" customHeight="1" s="39">
      <c r="A185" s="54" t="inlineStr">
        <is>
          <t>STU0184</t>
        </is>
      </c>
      <c r="B185" s="55">
        <f>VLOOKUP(A185,Marks!$A$2:$B$1001,2,FALSE())</f>
        <v/>
      </c>
      <c r="C185" s="54">
        <f>VLOOKUP(A185,Marks!$A$2:$C$1001,3,FALSE())</f>
        <v/>
      </c>
      <c r="D185" s="55" t="inlineStr">
        <is>
          <t>Yash Kulkarni</t>
        </is>
      </c>
      <c r="E185" s="55" t="inlineStr">
        <is>
          <t>Mahi Kulkarni</t>
        </is>
      </c>
      <c r="F185" s="57" t="n">
        <v>41020</v>
      </c>
      <c r="G185" s="54">
        <f>DATEDIF(F185,TODAY(),"Y")</f>
        <v/>
      </c>
      <c r="H185" s="54" t="inlineStr">
        <is>
          <t>AB-</t>
        </is>
      </c>
      <c r="I185" s="54" t="inlineStr">
        <is>
          <t>71486 23055</t>
        </is>
      </c>
      <c r="J185" s="62">
        <f>HYPERLINK("https://wa.me/91"&amp;SUBSTITUTE(I185," ",""),"Chat on WhatsApp")</f>
        <v/>
      </c>
      <c r="K185" s="54" t="inlineStr">
        <is>
          <t>yash.kulkarni95@gmail.com</t>
        </is>
      </c>
      <c r="L185" s="62">
        <f>HYPERLINK("mailto:"&amp;K185,"Send Email")</f>
        <v/>
      </c>
      <c r="M185" s="55" t="inlineStr">
        <is>
          <t>426, Gandhi Chowk, Coimbatore</t>
        </is>
      </c>
      <c r="N185" s="54" t="inlineStr">
        <is>
          <t>Coimbatore</t>
        </is>
      </c>
      <c r="O185" s="54">
        <f>VLOOKUP(N185,Lists!$A$2:$B$36,2,FALSE())</f>
        <v/>
      </c>
      <c r="P185" s="54" t="inlineStr">
        <is>
          <t>632333</t>
        </is>
      </c>
      <c r="Q185" s="54" t="inlineStr">
        <is>
          <t>63934 60152</t>
        </is>
      </c>
    </row>
    <row r="186" ht="15" customHeight="1" s="39">
      <c r="A186" s="54" t="inlineStr">
        <is>
          <t>STU0185</t>
        </is>
      </c>
      <c r="B186" s="55">
        <f>VLOOKUP(A186,Marks!$A$2:$B$1001,2,FALSE())</f>
        <v/>
      </c>
      <c r="C186" s="54">
        <f>VLOOKUP(A186,Marks!$A$2:$C$1001,3,FALSE())</f>
        <v/>
      </c>
      <c r="D186" s="55" t="inlineStr">
        <is>
          <t>Rishabh Gupta</t>
        </is>
      </c>
      <c r="E186" s="55" t="inlineStr">
        <is>
          <t>Aditi Gupta</t>
        </is>
      </c>
      <c r="F186" s="57" t="n">
        <v>41501</v>
      </c>
      <c r="G186" s="54">
        <f>DATEDIF(F186,TODAY(),"Y")</f>
        <v/>
      </c>
      <c r="H186" s="54" t="inlineStr">
        <is>
          <t>AB-</t>
        </is>
      </c>
      <c r="I186" s="54" t="inlineStr">
        <is>
          <t>61538 33182</t>
        </is>
      </c>
      <c r="J186" s="62">
        <f>HYPERLINK("https://wa.me/91"&amp;SUBSTITUTE(I186," ",""),"Chat on WhatsApp")</f>
        <v/>
      </c>
      <c r="K186" s="54" t="inlineStr">
        <is>
          <t>rishabh.gupta72@outlook.com</t>
        </is>
      </c>
      <c r="L186" s="62">
        <f>HYPERLINK("mailto:"&amp;K186,"Send Email")</f>
        <v/>
      </c>
      <c r="M186" s="55" t="inlineStr">
        <is>
          <t>453, Ring Road, Amritsar</t>
        </is>
      </c>
      <c r="N186" s="54" t="inlineStr">
        <is>
          <t>Amritsar</t>
        </is>
      </c>
      <c r="O186" s="54">
        <f>VLOOKUP(N186,Lists!$A$2:$B$36,2,FALSE())</f>
        <v/>
      </c>
      <c r="P186" s="54" t="inlineStr">
        <is>
          <t>625354</t>
        </is>
      </c>
      <c r="Q186" s="54" t="inlineStr">
        <is>
          <t>93203 50954</t>
        </is>
      </c>
    </row>
    <row r="187" ht="15" customHeight="1" s="39">
      <c r="A187" s="54" t="inlineStr">
        <is>
          <t>STU0186</t>
        </is>
      </c>
      <c r="B187" s="55">
        <f>VLOOKUP(A187,Marks!$A$2:$B$1001,2,FALSE())</f>
        <v/>
      </c>
      <c r="C187" s="54">
        <f>VLOOKUP(A187,Marks!$A$2:$C$1001,3,FALSE())</f>
        <v/>
      </c>
      <c r="D187" s="55" t="inlineStr">
        <is>
          <t>Harsh Verma</t>
        </is>
      </c>
      <c r="E187" s="55" t="inlineStr">
        <is>
          <t>Divya Verma</t>
        </is>
      </c>
      <c r="F187" s="57" t="n">
        <v>41224</v>
      </c>
      <c r="G187" s="54">
        <f>DATEDIF(F187,TODAY(),"Y")</f>
        <v/>
      </c>
      <c r="H187" s="54" t="inlineStr">
        <is>
          <t>O-</t>
        </is>
      </c>
      <c r="I187" s="54" t="inlineStr">
        <is>
          <t>92594 66118</t>
        </is>
      </c>
      <c r="J187" s="62">
        <f>HYPERLINK("https://wa.me/91"&amp;SUBSTITUTE(I187," ",""),"Chat on WhatsApp")</f>
        <v/>
      </c>
      <c r="K187" s="54" t="inlineStr">
        <is>
          <t>harsh.verma45@outlook.com</t>
        </is>
      </c>
      <c r="L187" s="62">
        <f>HYPERLINK("mailto:"&amp;K187,"Send Email")</f>
        <v/>
      </c>
      <c r="M187" s="55" t="inlineStr">
        <is>
          <t>211, Temple Road, Hyderabad</t>
        </is>
      </c>
      <c r="N187" s="54" t="inlineStr">
        <is>
          <t>Hyderabad</t>
        </is>
      </c>
      <c r="O187" s="54">
        <f>VLOOKUP(N187,Lists!$A$2:$B$36,2,FALSE())</f>
        <v/>
      </c>
      <c r="P187" s="54" t="inlineStr">
        <is>
          <t>169192</t>
        </is>
      </c>
      <c r="Q187" s="54" t="inlineStr">
        <is>
          <t>75056 40752</t>
        </is>
      </c>
    </row>
    <row r="188" ht="15" customHeight="1" s="39">
      <c r="A188" s="54" t="inlineStr">
        <is>
          <t>STU0187</t>
        </is>
      </c>
      <c r="B188" s="55">
        <f>VLOOKUP(A188,Marks!$A$2:$B$1001,2,FALSE())</f>
        <v/>
      </c>
      <c r="C188" s="54">
        <f>VLOOKUP(A188,Marks!$A$2:$C$1001,3,FALSE())</f>
        <v/>
      </c>
      <c r="D188" s="55" t="inlineStr">
        <is>
          <t>Om Verma</t>
        </is>
      </c>
      <c r="E188" s="55" t="inlineStr">
        <is>
          <t>Falak Verma</t>
        </is>
      </c>
      <c r="F188" s="57" t="n">
        <v>39618</v>
      </c>
      <c r="G188" s="54">
        <f>DATEDIF(F188,TODAY(),"Y")</f>
        <v/>
      </c>
      <c r="H188" s="54" t="inlineStr">
        <is>
          <t>O+</t>
        </is>
      </c>
      <c r="I188" s="54" t="inlineStr">
        <is>
          <t>69001 23114</t>
        </is>
      </c>
      <c r="J188" s="62">
        <f>HYPERLINK("https://wa.me/91"&amp;SUBSTITUTE(I188," ",""),"Chat on WhatsApp")</f>
        <v/>
      </c>
      <c r="K188" s="54" t="inlineStr">
        <is>
          <t>om.verma89@yahoo.com</t>
        </is>
      </c>
      <c r="L188" s="62">
        <f>HYPERLINK("mailto:"&amp;K188,"Send Email")</f>
        <v/>
      </c>
      <c r="M188" s="55" t="inlineStr">
        <is>
          <t>173, Shastri Nagar, Pune</t>
        </is>
      </c>
      <c r="N188" s="54" t="inlineStr">
        <is>
          <t>Pune</t>
        </is>
      </c>
      <c r="O188" s="54">
        <f>VLOOKUP(N188,Lists!$A$2:$B$36,2,FALSE())</f>
        <v/>
      </c>
      <c r="P188" s="54" t="inlineStr">
        <is>
          <t>637192</t>
        </is>
      </c>
      <c r="Q188" s="54" t="inlineStr">
        <is>
          <t>83730 90586</t>
        </is>
      </c>
    </row>
    <row r="189" ht="15" customHeight="1" s="39">
      <c r="A189" s="54" t="inlineStr">
        <is>
          <t>STU0188</t>
        </is>
      </c>
      <c r="B189" s="55">
        <f>VLOOKUP(A189,Marks!$A$2:$B$1001,2,FALSE())</f>
        <v/>
      </c>
      <c r="C189" s="54">
        <f>VLOOKUP(A189,Marks!$A$2:$C$1001,3,FALSE())</f>
        <v/>
      </c>
      <c r="D189" s="55" t="inlineStr">
        <is>
          <t>Dhruv Singh</t>
        </is>
      </c>
      <c r="E189" s="55" t="inlineStr">
        <is>
          <t>Divya Singh</t>
        </is>
      </c>
      <c r="F189" s="57" t="n">
        <v>41240</v>
      </c>
      <c r="G189" s="54">
        <f>DATEDIF(F189,TODAY(),"Y")</f>
        <v/>
      </c>
      <c r="H189" s="54" t="inlineStr">
        <is>
          <t>AB-</t>
        </is>
      </c>
      <c r="I189" s="54" t="inlineStr">
        <is>
          <t>89268 49309</t>
        </is>
      </c>
      <c r="J189" s="62">
        <f>HYPERLINK("https://wa.me/91"&amp;SUBSTITUTE(I189," ",""),"Chat on WhatsApp")</f>
        <v/>
      </c>
      <c r="K189" s="54" t="inlineStr">
        <is>
          <t>dhruv.singh56@outlook.com</t>
        </is>
      </c>
      <c r="L189" s="62">
        <f>HYPERLINK("mailto:"&amp;K189,"Send Email")</f>
        <v/>
      </c>
      <c r="M189" s="55" t="inlineStr">
        <is>
          <t>103, Market Yard, Thiruvananthapuram</t>
        </is>
      </c>
      <c r="N189" s="54" t="inlineStr">
        <is>
          <t>Thiruvananthapuram</t>
        </is>
      </c>
      <c r="O189" s="54">
        <f>VLOOKUP(N189,Lists!$A$2:$B$36,2,FALSE())</f>
        <v/>
      </c>
      <c r="P189" s="54" t="inlineStr">
        <is>
          <t>531844</t>
        </is>
      </c>
      <c r="Q189" s="54" t="inlineStr">
        <is>
          <t>89443 69405</t>
        </is>
      </c>
    </row>
    <row r="190" ht="15" customHeight="1" s="39">
      <c r="A190" s="54" t="inlineStr">
        <is>
          <t>STU0189</t>
        </is>
      </c>
      <c r="B190" s="55">
        <f>VLOOKUP(A190,Marks!$A$2:$B$1001,2,FALSE())</f>
        <v/>
      </c>
      <c r="C190" s="54">
        <f>VLOOKUP(A190,Marks!$A$2:$C$1001,3,FALSE())</f>
        <v/>
      </c>
      <c r="D190" s="55" t="inlineStr">
        <is>
          <t>Pranav Rawat</t>
        </is>
      </c>
      <c r="E190" s="55" t="inlineStr">
        <is>
          <t>Aditi Rawat</t>
        </is>
      </c>
      <c r="F190" s="57" t="n">
        <v>40854</v>
      </c>
      <c r="G190" s="54">
        <f>DATEDIF(F190,TODAY(),"Y")</f>
        <v/>
      </c>
      <c r="H190" s="54" t="inlineStr">
        <is>
          <t>A+</t>
        </is>
      </c>
      <c r="I190" s="54" t="inlineStr">
        <is>
          <t>95373 47623</t>
        </is>
      </c>
      <c r="J190" s="62">
        <f>HYPERLINK("https://wa.me/91"&amp;SUBSTITUTE(I190," ",""),"Chat on WhatsApp")</f>
        <v/>
      </c>
      <c r="K190" s="54" t="inlineStr">
        <is>
          <t>pranav.rawat83@yahoo.com</t>
        </is>
      </c>
      <c r="L190" s="62">
        <f>HYPERLINK("mailto:"&amp;K190,"Send Email")</f>
        <v/>
      </c>
      <c r="M190" s="55" t="inlineStr">
        <is>
          <t>132, Civil Lines, Thiruvananthapuram</t>
        </is>
      </c>
      <c r="N190" s="54" t="inlineStr">
        <is>
          <t>Thiruvananthapuram</t>
        </is>
      </c>
      <c r="O190" s="54">
        <f>VLOOKUP(N190,Lists!$A$2:$B$36,2,FALSE())</f>
        <v/>
      </c>
      <c r="P190" s="54" t="inlineStr">
        <is>
          <t>535582</t>
        </is>
      </c>
      <c r="Q190" s="54" t="inlineStr">
        <is>
          <t>72860 29655</t>
        </is>
      </c>
    </row>
    <row r="191" ht="15" customHeight="1" s="39">
      <c r="A191" s="54" t="inlineStr">
        <is>
          <t>STU0190</t>
        </is>
      </c>
      <c r="B191" s="55">
        <f>VLOOKUP(A191,Marks!$A$2:$B$1001,2,FALSE())</f>
        <v/>
      </c>
      <c r="C191" s="54">
        <f>VLOOKUP(A191,Marks!$A$2:$C$1001,3,FALSE())</f>
        <v/>
      </c>
      <c r="D191" s="55" t="inlineStr">
        <is>
          <t>Arjun Kumar</t>
        </is>
      </c>
      <c r="E191" s="55" t="inlineStr">
        <is>
          <t>Heer Kumar</t>
        </is>
      </c>
      <c r="F191" s="57" t="n">
        <v>43791</v>
      </c>
      <c r="G191" s="54">
        <f>DATEDIF(F191,TODAY(),"Y")</f>
        <v/>
      </c>
      <c r="H191" s="54" t="inlineStr">
        <is>
          <t>B+</t>
        </is>
      </c>
      <c r="I191" s="54" t="inlineStr">
        <is>
          <t>67502 28423</t>
        </is>
      </c>
      <c r="J191" s="62">
        <f>HYPERLINK("https://wa.me/91"&amp;SUBSTITUTE(I191," ",""),"Chat on WhatsApp")</f>
        <v/>
      </c>
      <c r="K191" s="54" t="inlineStr">
        <is>
          <t>arjun.kumar31@gmail.com</t>
        </is>
      </c>
      <c r="L191" s="62">
        <f>HYPERLINK("mailto:"&amp;K191,"Send Email")</f>
        <v/>
      </c>
      <c r="M191" s="55" t="inlineStr">
        <is>
          <t>293, Station Road, Howrah</t>
        </is>
      </c>
      <c r="N191" s="54" t="inlineStr">
        <is>
          <t>Howrah</t>
        </is>
      </c>
      <c r="O191" s="54">
        <f>VLOOKUP(N191,Lists!$A$2:$B$36,2,FALSE())</f>
        <v/>
      </c>
      <c r="P191" s="54" t="inlineStr">
        <is>
          <t>657313</t>
        </is>
      </c>
      <c r="Q191" s="54" t="inlineStr">
        <is>
          <t>89133 21829</t>
        </is>
      </c>
    </row>
    <row r="192" ht="15" customHeight="1" s="39">
      <c r="A192" s="54" t="inlineStr">
        <is>
          <t>STU0191</t>
        </is>
      </c>
      <c r="B192" s="55">
        <f>VLOOKUP(A192,Marks!$A$2:$B$1001,2,FALSE())</f>
        <v/>
      </c>
      <c r="C192" s="54">
        <f>VLOOKUP(A192,Marks!$A$2:$C$1001,3,FALSE())</f>
        <v/>
      </c>
      <c r="D192" s="55" t="inlineStr">
        <is>
          <t>Karan Pandey</t>
        </is>
      </c>
      <c r="E192" s="55" t="inlineStr">
        <is>
          <t>Pari Pandey</t>
        </is>
      </c>
      <c r="F192" s="57" t="n">
        <v>42075</v>
      </c>
      <c r="G192" s="54">
        <f>DATEDIF(F192,TODAY(),"Y")</f>
        <v/>
      </c>
      <c r="H192" s="54" t="inlineStr">
        <is>
          <t>AB+</t>
        </is>
      </c>
      <c r="I192" s="54" t="inlineStr">
        <is>
          <t>97025 50392</t>
        </is>
      </c>
      <c r="J192" s="62">
        <f>HYPERLINK("https://wa.me/91"&amp;SUBSTITUTE(I192," ",""),"Chat on WhatsApp")</f>
        <v/>
      </c>
      <c r="K192" s="54" t="inlineStr">
        <is>
          <t>karan.pandey3@gmail.com</t>
        </is>
      </c>
      <c r="L192" s="62">
        <f>HYPERLINK("mailto:"&amp;K192,"Send Email")</f>
        <v/>
      </c>
      <c r="M192" s="55" t="inlineStr">
        <is>
          <t>431, Nehru Nagar, Ranchi</t>
        </is>
      </c>
      <c r="N192" s="54" t="inlineStr">
        <is>
          <t>Ranchi</t>
        </is>
      </c>
      <c r="O192" s="54">
        <f>VLOOKUP(N192,Lists!$A$2:$B$36,2,FALSE())</f>
        <v/>
      </c>
      <c r="P192" s="54" t="inlineStr">
        <is>
          <t>834234</t>
        </is>
      </c>
      <c r="Q192" s="54" t="inlineStr">
        <is>
          <t>75144 82447</t>
        </is>
      </c>
    </row>
    <row r="193" ht="15" customHeight="1" s="39">
      <c r="A193" s="54" t="inlineStr">
        <is>
          <t>STU0192</t>
        </is>
      </c>
      <c r="B193" s="55">
        <f>VLOOKUP(A193,Marks!$A$2:$B$1001,2,FALSE())</f>
        <v/>
      </c>
      <c r="C193" s="54">
        <f>VLOOKUP(A193,Marks!$A$2:$C$1001,3,FALSE())</f>
        <v/>
      </c>
      <c r="D193" s="55" t="inlineStr">
        <is>
          <t>Parth Desai</t>
        </is>
      </c>
      <c r="E193" s="55" t="inlineStr">
        <is>
          <t>Heer Desai</t>
        </is>
      </c>
      <c r="F193" s="57" t="n">
        <v>43813</v>
      </c>
      <c r="G193" s="54">
        <f>DATEDIF(F193,TODAY(),"Y")</f>
        <v/>
      </c>
      <c r="H193" s="54" t="inlineStr">
        <is>
          <t>O+</t>
        </is>
      </c>
      <c r="I193" s="54" t="inlineStr">
        <is>
          <t>63627 44205</t>
        </is>
      </c>
      <c r="J193" s="62">
        <f>HYPERLINK("https://wa.me/91"&amp;SUBSTITUTE(I193," ",""),"Chat on WhatsApp")</f>
        <v/>
      </c>
      <c r="K193" s="54" t="inlineStr">
        <is>
          <t>parth.desai65@gmail.com</t>
        </is>
      </c>
      <c r="L193" s="62">
        <f>HYPERLINK("mailto:"&amp;K193,"Send Email")</f>
        <v/>
      </c>
      <c r="M193" s="55" t="inlineStr">
        <is>
          <t>181, Market Yard, Ranchi</t>
        </is>
      </c>
      <c r="N193" s="54" t="inlineStr">
        <is>
          <t>Ranchi</t>
        </is>
      </c>
      <c r="O193" s="54">
        <f>VLOOKUP(N193,Lists!$A$2:$B$36,2,FALSE())</f>
        <v/>
      </c>
      <c r="P193" s="54" t="inlineStr">
        <is>
          <t>741365</t>
        </is>
      </c>
      <c r="Q193" s="54" t="inlineStr">
        <is>
          <t>88426 13584</t>
        </is>
      </c>
    </row>
    <row r="194" ht="15" customHeight="1" s="39">
      <c r="A194" s="54" t="inlineStr">
        <is>
          <t>STU0193</t>
        </is>
      </c>
      <c r="B194" s="55">
        <f>VLOOKUP(A194,Marks!$A$2:$B$1001,2,FALSE())</f>
        <v/>
      </c>
      <c r="C194" s="54">
        <f>VLOOKUP(A194,Marks!$A$2:$C$1001,3,FALSE())</f>
        <v/>
      </c>
      <c r="D194" s="55" t="inlineStr">
        <is>
          <t>Tejas Srivastava</t>
        </is>
      </c>
      <c r="E194" s="55" t="inlineStr">
        <is>
          <t>Simran Srivastava</t>
        </is>
      </c>
      <c r="F194" s="57" t="n">
        <v>41765</v>
      </c>
      <c r="G194" s="54">
        <f>DATEDIF(F194,TODAY(),"Y")</f>
        <v/>
      </c>
      <c r="H194" s="54" t="inlineStr">
        <is>
          <t>A+</t>
        </is>
      </c>
      <c r="I194" s="54" t="inlineStr">
        <is>
          <t>85616 36039</t>
        </is>
      </c>
      <c r="J194" s="62">
        <f>HYPERLINK("https://wa.me/91"&amp;SUBSTITUTE(I194," ",""),"Chat on WhatsApp")</f>
        <v/>
      </c>
      <c r="K194" s="54" t="inlineStr">
        <is>
          <t>tejas.srivastava11@rediffmail.com</t>
        </is>
      </c>
      <c r="L194" s="62">
        <f>HYPERLINK("mailto:"&amp;K194,"Send Email")</f>
        <v/>
      </c>
      <c r="M194" s="55" t="inlineStr">
        <is>
          <t>189, Ring Road, Guwahati</t>
        </is>
      </c>
      <c r="N194" s="54" t="inlineStr">
        <is>
          <t>Guwahati</t>
        </is>
      </c>
      <c r="O194" s="54">
        <f>VLOOKUP(N194,Lists!$A$2:$B$36,2,FALSE())</f>
        <v/>
      </c>
      <c r="P194" s="54" t="inlineStr">
        <is>
          <t>522609</t>
        </is>
      </c>
      <c r="Q194" s="54" t="inlineStr">
        <is>
          <t>94677 12717</t>
        </is>
      </c>
    </row>
    <row r="195" ht="15" customHeight="1" s="39">
      <c r="A195" s="54" t="inlineStr">
        <is>
          <t>STU0194</t>
        </is>
      </c>
      <c r="B195" s="55">
        <f>VLOOKUP(A195,Marks!$A$2:$B$1001,2,FALSE())</f>
        <v/>
      </c>
      <c r="C195" s="54">
        <f>VLOOKUP(A195,Marks!$A$2:$C$1001,3,FALSE())</f>
        <v/>
      </c>
      <c r="D195" s="55" t="inlineStr">
        <is>
          <t>Aryan Das</t>
        </is>
      </c>
      <c r="E195" s="55" t="inlineStr">
        <is>
          <t>Tara Das</t>
        </is>
      </c>
      <c r="F195" s="57" t="n">
        <v>43815</v>
      </c>
      <c r="G195" s="54">
        <f>DATEDIF(F195,TODAY(),"Y")</f>
        <v/>
      </c>
      <c r="H195" s="54" t="inlineStr">
        <is>
          <t>AB-</t>
        </is>
      </c>
      <c r="I195" s="54" t="inlineStr">
        <is>
          <t>93133 66532</t>
        </is>
      </c>
      <c r="J195" s="62">
        <f>HYPERLINK("https://wa.me/91"&amp;SUBSTITUTE(I195," ",""),"Chat on WhatsApp")</f>
        <v/>
      </c>
      <c r="K195" s="54" t="inlineStr">
        <is>
          <t>aryan.das27@yahoo.com</t>
        </is>
      </c>
      <c r="L195" s="62">
        <f>HYPERLINK("mailto:"&amp;K195,"Send Email")</f>
        <v/>
      </c>
      <c r="M195" s="55" t="inlineStr">
        <is>
          <t>422, Park Street, Jaipur</t>
        </is>
      </c>
      <c r="N195" s="54" t="inlineStr">
        <is>
          <t>Jaipur</t>
        </is>
      </c>
      <c r="O195" s="54">
        <f>VLOOKUP(N195,Lists!$A$2:$B$36,2,FALSE())</f>
        <v/>
      </c>
      <c r="P195" s="54" t="inlineStr">
        <is>
          <t>820084</t>
        </is>
      </c>
      <c r="Q195" s="54" t="inlineStr">
        <is>
          <t>77853 33641</t>
        </is>
      </c>
    </row>
    <row r="196" ht="15" customHeight="1" s="39">
      <c r="A196" s="54" t="inlineStr">
        <is>
          <t>STU0195</t>
        </is>
      </c>
      <c r="B196" s="55">
        <f>VLOOKUP(A196,Marks!$A$2:$B$1001,2,FALSE())</f>
        <v/>
      </c>
      <c r="C196" s="54">
        <f>VLOOKUP(A196,Marks!$A$2:$C$1001,3,FALSE())</f>
        <v/>
      </c>
      <c r="D196" s="55" t="inlineStr">
        <is>
          <t>Parth Bansal</t>
        </is>
      </c>
      <c r="E196" s="55" t="inlineStr">
        <is>
          <t>Urvi Bansal</t>
        </is>
      </c>
      <c r="F196" s="57" t="n">
        <v>39848</v>
      </c>
      <c r="G196" s="54">
        <f>DATEDIF(F196,TODAY(),"Y")</f>
        <v/>
      </c>
      <c r="H196" s="54" t="inlineStr">
        <is>
          <t>B+</t>
        </is>
      </c>
      <c r="I196" s="54" t="inlineStr">
        <is>
          <t>61853 53628</t>
        </is>
      </c>
      <c r="J196" s="62">
        <f>HYPERLINK("https://wa.me/91"&amp;SUBSTITUTE(I196," ",""),"Chat on WhatsApp")</f>
        <v/>
      </c>
      <c r="K196" s="54" t="inlineStr">
        <is>
          <t>parth.bansal31@rediffmail.com</t>
        </is>
      </c>
      <c r="L196" s="62">
        <f>HYPERLINK("mailto:"&amp;K196,"Send Email")</f>
        <v/>
      </c>
      <c r="M196" s="55" t="inlineStr">
        <is>
          <t>466, Temple Road, Thiruvananthapuram</t>
        </is>
      </c>
      <c r="N196" s="54" t="inlineStr">
        <is>
          <t>Thiruvananthapuram</t>
        </is>
      </c>
      <c r="O196" s="54">
        <f>VLOOKUP(N196,Lists!$A$2:$B$36,2,FALSE())</f>
        <v/>
      </c>
      <c r="P196" s="54" t="inlineStr">
        <is>
          <t>745830</t>
        </is>
      </c>
      <c r="Q196" s="54" t="inlineStr">
        <is>
          <t>61087 43247</t>
        </is>
      </c>
    </row>
    <row r="197" ht="15" customHeight="1" s="39">
      <c r="A197" s="54" t="inlineStr">
        <is>
          <t>STU0196</t>
        </is>
      </c>
      <c r="B197" s="55">
        <f>VLOOKUP(A197,Marks!$A$2:$B$1001,2,FALSE())</f>
        <v/>
      </c>
      <c r="C197" s="54">
        <f>VLOOKUP(A197,Marks!$A$2:$C$1001,3,FALSE())</f>
        <v/>
      </c>
      <c r="D197" s="55" t="inlineStr">
        <is>
          <t>Parth Gupta</t>
        </is>
      </c>
      <c r="E197" s="55" t="inlineStr">
        <is>
          <t>Esha Gupta</t>
        </is>
      </c>
      <c r="F197" s="57" t="n">
        <v>42864</v>
      </c>
      <c r="G197" s="54">
        <f>DATEDIF(F197,TODAY(),"Y")</f>
        <v/>
      </c>
      <c r="H197" s="54" t="inlineStr">
        <is>
          <t>A-</t>
        </is>
      </c>
      <c r="I197" s="54" t="inlineStr">
        <is>
          <t>89470 51026</t>
        </is>
      </c>
      <c r="J197" s="62">
        <f>HYPERLINK("https://wa.me/91"&amp;SUBSTITUTE(I197," ",""),"Chat on WhatsApp")</f>
        <v/>
      </c>
      <c r="K197" s="54" t="inlineStr">
        <is>
          <t>parth.gupta56@yahoo.com</t>
        </is>
      </c>
      <c r="L197" s="62">
        <f>HYPERLINK("mailto:"&amp;K197,"Send Email")</f>
        <v/>
      </c>
      <c r="M197" s="55" t="inlineStr">
        <is>
          <t>162, Shastri Nagar, Varanasi</t>
        </is>
      </c>
      <c r="N197" s="54" t="inlineStr">
        <is>
          <t>Varanasi</t>
        </is>
      </c>
      <c r="O197" s="54">
        <f>VLOOKUP(N197,Lists!$A$2:$B$36,2,FALSE())</f>
        <v/>
      </c>
      <c r="P197" s="54" t="inlineStr">
        <is>
          <t>268613</t>
        </is>
      </c>
      <c r="Q197" s="54" t="inlineStr">
        <is>
          <t>91871 34762</t>
        </is>
      </c>
    </row>
    <row r="198" ht="15" customHeight="1" s="39">
      <c r="A198" s="54" t="inlineStr">
        <is>
          <t>STU0197</t>
        </is>
      </c>
      <c r="B198" s="55">
        <f>VLOOKUP(A198,Marks!$A$2:$B$1001,2,FALSE())</f>
        <v/>
      </c>
      <c r="C198" s="54">
        <f>VLOOKUP(A198,Marks!$A$2:$C$1001,3,FALSE())</f>
        <v/>
      </c>
      <c r="D198" s="55" t="inlineStr">
        <is>
          <t>Kabir Pillai</t>
        </is>
      </c>
      <c r="E198" s="55" t="inlineStr">
        <is>
          <t>Anika Pillai</t>
        </is>
      </c>
      <c r="F198" s="57" t="n">
        <v>43760</v>
      </c>
      <c r="G198" s="54">
        <f>DATEDIF(F198,TODAY(),"Y")</f>
        <v/>
      </c>
      <c r="H198" s="54" t="inlineStr">
        <is>
          <t>A-</t>
        </is>
      </c>
      <c r="I198" s="54" t="inlineStr">
        <is>
          <t>71067 78945</t>
        </is>
      </c>
      <c r="J198" s="62">
        <f>HYPERLINK("https://wa.me/91"&amp;SUBSTITUTE(I198," ",""),"Chat on WhatsApp")</f>
        <v/>
      </c>
      <c r="K198" s="54" t="inlineStr">
        <is>
          <t>kabir.pillai99@yahoo.com</t>
        </is>
      </c>
      <c r="L198" s="62">
        <f>HYPERLINK("mailto:"&amp;K198,"Send Email")</f>
        <v/>
      </c>
      <c r="M198" s="55" t="inlineStr">
        <is>
          <t>214, Gandhi Chowk, Kolkata</t>
        </is>
      </c>
      <c r="N198" s="54" t="inlineStr">
        <is>
          <t>Kolkata</t>
        </is>
      </c>
      <c r="O198" s="54">
        <f>VLOOKUP(N198,Lists!$A$2:$B$36,2,FALSE())</f>
        <v/>
      </c>
      <c r="P198" s="54" t="inlineStr">
        <is>
          <t>368115</t>
        </is>
      </c>
      <c r="Q198" s="54" t="inlineStr">
        <is>
          <t>92545 53077</t>
        </is>
      </c>
    </row>
    <row r="199" ht="15" customHeight="1" s="39">
      <c r="A199" s="54" t="inlineStr">
        <is>
          <t>STU0198</t>
        </is>
      </c>
      <c r="B199" s="55">
        <f>VLOOKUP(A199,Marks!$A$2:$B$1001,2,FALSE())</f>
        <v/>
      </c>
      <c r="C199" s="54">
        <f>VLOOKUP(A199,Marks!$A$2:$C$1001,3,FALSE())</f>
        <v/>
      </c>
      <c r="D199" s="55" t="inlineStr">
        <is>
          <t>Vihaan Thakur</t>
        </is>
      </c>
      <c r="E199" s="55" t="inlineStr">
        <is>
          <t>Fatima Thakur</t>
        </is>
      </c>
      <c r="F199" s="57" t="n">
        <v>40720</v>
      </c>
      <c r="G199" s="54">
        <f>DATEDIF(F199,TODAY(),"Y")</f>
        <v/>
      </c>
      <c r="H199" s="54" t="inlineStr">
        <is>
          <t>AB-</t>
        </is>
      </c>
      <c r="I199" s="54" t="inlineStr">
        <is>
          <t>62158 81716</t>
        </is>
      </c>
      <c r="J199" s="62">
        <f>HYPERLINK("https://wa.me/91"&amp;SUBSTITUTE(I199," ",""),"Chat on WhatsApp")</f>
        <v/>
      </c>
      <c r="K199" s="54" t="inlineStr">
        <is>
          <t>vihaan.thakur78@rediffmail.com</t>
        </is>
      </c>
      <c r="L199" s="62">
        <f>HYPERLINK("mailto:"&amp;K199,"Send Email")</f>
        <v/>
      </c>
      <c r="M199" s="55" t="inlineStr">
        <is>
          <t>48, College Road, Jaipur</t>
        </is>
      </c>
      <c r="N199" s="54" t="inlineStr">
        <is>
          <t>Jaipur</t>
        </is>
      </c>
      <c r="O199" s="54">
        <f>VLOOKUP(N199,Lists!$A$2:$B$36,2,FALSE())</f>
        <v/>
      </c>
      <c r="P199" s="54" t="inlineStr">
        <is>
          <t>377559</t>
        </is>
      </c>
      <c r="Q199" s="54" t="inlineStr">
        <is>
          <t>74933 62286</t>
        </is>
      </c>
    </row>
    <row r="200" ht="15" customHeight="1" s="39">
      <c r="A200" s="54" t="inlineStr">
        <is>
          <t>STU0199</t>
        </is>
      </c>
      <c r="B200" s="55">
        <f>VLOOKUP(A200,Marks!$A$2:$B$1001,2,FALSE())</f>
        <v/>
      </c>
      <c r="C200" s="54">
        <f>VLOOKUP(A200,Marks!$A$2:$C$1001,3,FALSE())</f>
        <v/>
      </c>
      <c r="D200" s="55" t="inlineStr">
        <is>
          <t>Imran Banerjee</t>
        </is>
      </c>
      <c r="E200" s="55" t="inlineStr">
        <is>
          <t>Urvi Banerjee</t>
        </is>
      </c>
      <c r="F200" s="57" t="n">
        <v>41330</v>
      </c>
      <c r="G200" s="54">
        <f>DATEDIF(F200,TODAY(),"Y")</f>
        <v/>
      </c>
      <c r="H200" s="54" t="inlineStr">
        <is>
          <t>A-</t>
        </is>
      </c>
      <c r="I200" s="54" t="inlineStr">
        <is>
          <t>97033 90460</t>
        </is>
      </c>
      <c r="J200" s="62">
        <f>HYPERLINK("https://wa.me/91"&amp;SUBSTITUTE(I200," ",""),"Chat on WhatsApp")</f>
        <v/>
      </c>
      <c r="K200" s="54" t="inlineStr">
        <is>
          <t>imran.banerjee24@rediffmail.com</t>
        </is>
      </c>
      <c r="L200" s="62">
        <f>HYPERLINK("mailto:"&amp;K200,"Send Email")</f>
        <v/>
      </c>
      <c r="M200" s="55" t="inlineStr">
        <is>
          <t>323, Market Yard, Varanasi</t>
        </is>
      </c>
      <c r="N200" s="54" t="inlineStr">
        <is>
          <t>Varanasi</t>
        </is>
      </c>
      <c r="O200" s="54">
        <f>VLOOKUP(N200,Lists!$A$2:$B$36,2,FALSE())</f>
        <v/>
      </c>
      <c r="P200" s="54" t="inlineStr">
        <is>
          <t>207463</t>
        </is>
      </c>
      <c r="Q200" s="54" t="inlineStr">
        <is>
          <t>69410 54793</t>
        </is>
      </c>
    </row>
    <row r="201" ht="15" customHeight="1" s="39">
      <c r="A201" s="54" t="inlineStr">
        <is>
          <t>STU0200</t>
        </is>
      </c>
      <c r="B201" s="55">
        <f>VLOOKUP(A201,Marks!$A$2:$B$1001,2,FALSE())</f>
        <v/>
      </c>
      <c r="C201" s="54">
        <f>VLOOKUP(A201,Marks!$A$2:$C$1001,3,FALSE())</f>
        <v/>
      </c>
      <c r="D201" s="55" t="inlineStr">
        <is>
          <t>Reyansh Sen</t>
        </is>
      </c>
      <c r="E201" s="55" t="inlineStr">
        <is>
          <t>Kajal Sen</t>
        </is>
      </c>
      <c r="F201" s="57" t="n">
        <v>43625</v>
      </c>
      <c r="G201" s="54">
        <f>DATEDIF(F201,TODAY(),"Y")</f>
        <v/>
      </c>
      <c r="H201" s="54" t="inlineStr">
        <is>
          <t>B-</t>
        </is>
      </c>
      <c r="I201" s="54" t="inlineStr">
        <is>
          <t>69248 12132</t>
        </is>
      </c>
      <c r="J201" s="62">
        <f>HYPERLINK("https://wa.me/91"&amp;SUBSTITUTE(I201," ",""),"Chat on WhatsApp")</f>
        <v/>
      </c>
      <c r="K201" s="54" t="inlineStr">
        <is>
          <t>reyansh.sen15@rediffmail.com</t>
        </is>
      </c>
      <c r="L201" s="62">
        <f>HYPERLINK("mailto:"&amp;K201,"Send Email")</f>
        <v/>
      </c>
      <c r="M201" s="55" t="inlineStr">
        <is>
          <t>92, Ring Road, Kochi</t>
        </is>
      </c>
      <c r="N201" s="54" t="inlineStr">
        <is>
          <t>Kochi</t>
        </is>
      </c>
      <c r="O201" s="54">
        <f>VLOOKUP(N201,Lists!$A$2:$B$36,2,FALSE())</f>
        <v/>
      </c>
      <c r="P201" s="54" t="inlineStr">
        <is>
          <t>522046</t>
        </is>
      </c>
      <c r="Q201" s="54" t="inlineStr">
        <is>
          <t>62364 64558</t>
        </is>
      </c>
    </row>
    <row r="202" ht="15" customHeight="1" s="39">
      <c r="A202" s="54" t="inlineStr">
        <is>
          <t>STU0201</t>
        </is>
      </c>
      <c r="B202" s="55">
        <f>VLOOKUP(A202,Marks!$A$2:$B$1001,2,FALSE())</f>
        <v/>
      </c>
      <c r="C202" s="54">
        <f>VLOOKUP(A202,Marks!$A$2:$C$1001,3,FALSE())</f>
        <v/>
      </c>
      <c r="D202" s="55" t="inlineStr">
        <is>
          <t>Siddharth Pandey</t>
        </is>
      </c>
      <c r="E202" s="55" t="inlineStr">
        <is>
          <t>Priya Pandey</t>
        </is>
      </c>
      <c r="F202" s="57" t="n">
        <v>43793</v>
      </c>
      <c r="G202" s="54">
        <f>DATEDIF(F202,TODAY(),"Y")</f>
        <v/>
      </c>
      <c r="H202" s="54" t="inlineStr">
        <is>
          <t>B+</t>
        </is>
      </c>
      <c r="I202" s="54" t="inlineStr">
        <is>
          <t>95961 91067</t>
        </is>
      </c>
      <c r="J202" s="62">
        <f>HYPERLINK("https://wa.me/91"&amp;SUBSTITUTE(I202," ",""),"Chat on WhatsApp")</f>
        <v/>
      </c>
      <c r="K202" s="54" t="inlineStr">
        <is>
          <t>siddharth.pandey79@outlook.com</t>
        </is>
      </c>
      <c r="L202" s="62">
        <f>HYPERLINK("mailto:"&amp;K202,"Send Email")</f>
        <v/>
      </c>
      <c r="M202" s="55" t="inlineStr">
        <is>
          <t>354, College Road, Ranchi</t>
        </is>
      </c>
      <c r="N202" s="54" t="inlineStr">
        <is>
          <t>Ranchi</t>
        </is>
      </c>
      <c r="O202" s="54">
        <f>VLOOKUP(N202,Lists!$A$2:$B$36,2,FALSE())</f>
        <v/>
      </c>
      <c r="P202" s="54" t="inlineStr">
        <is>
          <t>427359</t>
        </is>
      </c>
      <c r="Q202" s="54" t="inlineStr">
        <is>
          <t>63049 27709</t>
        </is>
      </c>
    </row>
    <row r="203" ht="15" customHeight="1" s="39">
      <c r="A203" s="54" t="inlineStr">
        <is>
          <t>STU0202</t>
        </is>
      </c>
      <c r="B203" s="55">
        <f>VLOOKUP(A203,Marks!$A$2:$B$1001,2,FALSE())</f>
        <v/>
      </c>
      <c r="C203" s="54">
        <f>VLOOKUP(A203,Marks!$A$2:$C$1001,3,FALSE())</f>
        <v/>
      </c>
      <c r="D203" s="55" t="inlineStr">
        <is>
          <t>Tejas Chauhan</t>
        </is>
      </c>
      <c r="E203" s="55" t="inlineStr">
        <is>
          <t>Ananya Chauhan</t>
        </is>
      </c>
      <c r="F203" s="57" t="n">
        <v>39729</v>
      </c>
      <c r="G203" s="54">
        <f>DATEDIF(F203,TODAY(),"Y")</f>
        <v/>
      </c>
      <c r="H203" s="54" t="inlineStr">
        <is>
          <t>B-</t>
        </is>
      </c>
      <c r="I203" s="54" t="inlineStr">
        <is>
          <t>75830 84636</t>
        </is>
      </c>
      <c r="J203" s="62">
        <f>HYPERLINK("https://wa.me/91"&amp;SUBSTITUTE(I203," ",""),"Chat on WhatsApp")</f>
        <v/>
      </c>
      <c r="K203" s="54" t="inlineStr">
        <is>
          <t>tejas.chauhan51@gmail.com</t>
        </is>
      </c>
      <c r="L203" s="62">
        <f>HYPERLINK("mailto:"&amp;K203,"Send Email")</f>
        <v/>
      </c>
      <c r="M203" s="55" t="inlineStr">
        <is>
          <t>171, MG Road, Dehradun</t>
        </is>
      </c>
      <c r="N203" s="54" t="inlineStr">
        <is>
          <t>Dehradun</t>
        </is>
      </c>
      <c r="O203" s="54">
        <f>VLOOKUP(N203,Lists!$A$2:$B$36,2,FALSE())</f>
        <v/>
      </c>
      <c r="P203" s="54" t="inlineStr">
        <is>
          <t>217651</t>
        </is>
      </c>
      <c r="Q203" s="54" t="inlineStr">
        <is>
          <t>97810 74972</t>
        </is>
      </c>
    </row>
    <row r="204" ht="15" customHeight="1" s="39">
      <c r="A204" s="54" t="inlineStr">
        <is>
          <t>STU0203</t>
        </is>
      </c>
      <c r="B204" s="55">
        <f>VLOOKUP(A204,Marks!$A$2:$B$1001,2,FALSE())</f>
        <v/>
      </c>
      <c r="C204" s="54">
        <f>VLOOKUP(A204,Marks!$A$2:$C$1001,3,FALSE())</f>
        <v/>
      </c>
      <c r="D204" s="55" t="inlineStr">
        <is>
          <t>Lakshay Das</t>
        </is>
      </c>
      <c r="E204" s="55" t="inlineStr">
        <is>
          <t>Ishita Das</t>
        </is>
      </c>
      <c r="F204" s="57" t="n">
        <v>40978</v>
      </c>
      <c r="G204" s="54">
        <f>DATEDIF(F204,TODAY(),"Y")</f>
        <v/>
      </c>
      <c r="H204" s="54" t="inlineStr">
        <is>
          <t>AB-</t>
        </is>
      </c>
      <c r="I204" s="54" t="inlineStr">
        <is>
          <t>78688 55068</t>
        </is>
      </c>
      <c r="J204" s="62">
        <f>HYPERLINK("https://wa.me/91"&amp;SUBSTITUTE(I204," ",""),"Chat on WhatsApp")</f>
        <v/>
      </c>
      <c r="K204" s="54" t="inlineStr">
        <is>
          <t>lakshay.das57@yahoo.com</t>
        </is>
      </c>
      <c r="L204" s="62">
        <f>HYPERLINK("mailto:"&amp;K204,"Send Email")</f>
        <v/>
      </c>
      <c r="M204" s="55" t="inlineStr">
        <is>
          <t>260, Civil Lines, Guwahati</t>
        </is>
      </c>
      <c r="N204" s="54" t="inlineStr">
        <is>
          <t>Guwahati</t>
        </is>
      </c>
      <c r="O204" s="54">
        <f>VLOOKUP(N204,Lists!$A$2:$B$36,2,FALSE())</f>
        <v/>
      </c>
      <c r="P204" s="54" t="inlineStr">
        <is>
          <t>726205</t>
        </is>
      </c>
      <c r="Q204" s="54" t="inlineStr">
        <is>
          <t>88675 27191</t>
        </is>
      </c>
    </row>
    <row r="205" ht="15" customHeight="1" s="39">
      <c r="A205" s="54" t="inlineStr">
        <is>
          <t>STU0204</t>
        </is>
      </c>
      <c r="B205" s="55">
        <f>VLOOKUP(A205,Marks!$A$2:$B$1001,2,FALSE())</f>
        <v/>
      </c>
      <c r="C205" s="54">
        <f>VLOOKUP(A205,Marks!$A$2:$C$1001,3,FALSE())</f>
        <v/>
      </c>
      <c r="D205" s="55" t="inlineStr">
        <is>
          <t>Kabir Pillai</t>
        </is>
      </c>
      <c r="E205" s="55" t="inlineStr">
        <is>
          <t>Neha Pillai</t>
        </is>
      </c>
      <c r="F205" s="57" t="n">
        <v>42777</v>
      </c>
      <c r="G205" s="54">
        <f>DATEDIF(F205,TODAY(),"Y")</f>
        <v/>
      </c>
      <c r="H205" s="54" t="inlineStr">
        <is>
          <t>A-</t>
        </is>
      </c>
      <c r="I205" s="54" t="inlineStr">
        <is>
          <t>92867 90945</t>
        </is>
      </c>
      <c r="J205" s="62">
        <f>HYPERLINK("https://wa.me/91"&amp;SUBSTITUTE(I205," ",""),"Chat on WhatsApp")</f>
        <v/>
      </c>
      <c r="K205" s="54" t="inlineStr">
        <is>
          <t>kabir.pillai30@gmail.com</t>
        </is>
      </c>
      <c r="L205" s="62">
        <f>HYPERLINK("mailto:"&amp;K205,"Send Email")</f>
        <v/>
      </c>
      <c r="M205" s="55" t="inlineStr">
        <is>
          <t>288, Civil Lines, Ahmedabad</t>
        </is>
      </c>
      <c r="N205" s="54" t="inlineStr">
        <is>
          <t>Ahmedabad</t>
        </is>
      </c>
      <c r="O205" s="54">
        <f>VLOOKUP(N205,Lists!$A$2:$B$36,2,FALSE())</f>
        <v/>
      </c>
      <c r="P205" s="54" t="inlineStr">
        <is>
          <t>619991</t>
        </is>
      </c>
      <c r="Q205" s="54" t="inlineStr">
        <is>
          <t>86575 56562</t>
        </is>
      </c>
    </row>
    <row r="206" ht="15" customHeight="1" s="39">
      <c r="A206" s="54" t="inlineStr">
        <is>
          <t>STU0205</t>
        </is>
      </c>
      <c r="B206" s="55">
        <f>VLOOKUP(A206,Marks!$A$2:$B$1001,2,FALSE())</f>
        <v/>
      </c>
      <c r="C206" s="54">
        <f>VLOOKUP(A206,Marks!$A$2:$C$1001,3,FALSE())</f>
        <v/>
      </c>
      <c r="D206" s="55" t="inlineStr">
        <is>
          <t>Uday Thakur</t>
        </is>
      </c>
      <c r="E206" s="55" t="inlineStr">
        <is>
          <t>Nisha Thakur</t>
        </is>
      </c>
      <c r="F206" s="57" t="n">
        <v>42815</v>
      </c>
      <c r="G206" s="54">
        <f>DATEDIF(F206,TODAY(),"Y")</f>
        <v/>
      </c>
      <c r="H206" s="54" t="inlineStr">
        <is>
          <t>O-</t>
        </is>
      </c>
      <c r="I206" s="54" t="inlineStr">
        <is>
          <t>86482 28058</t>
        </is>
      </c>
      <c r="J206" s="62">
        <f>HYPERLINK("https://wa.me/91"&amp;SUBSTITUTE(I206," ",""),"Chat on WhatsApp")</f>
        <v/>
      </c>
      <c r="K206" s="54" t="inlineStr">
        <is>
          <t>uday.thakur16@yahoo.com</t>
        </is>
      </c>
      <c r="L206" s="62">
        <f>HYPERLINK("mailto:"&amp;K206,"Send Email")</f>
        <v/>
      </c>
      <c r="M206" s="55" t="inlineStr">
        <is>
          <t>225, Market Yard, Raipur</t>
        </is>
      </c>
      <c r="N206" s="54" t="inlineStr">
        <is>
          <t>Raipur</t>
        </is>
      </c>
      <c r="O206" s="54">
        <f>VLOOKUP(N206,Lists!$A$2:$B$36,2,FALSE())</f>
        <v/>
      </c>
      <c r="P206" s="54" t="inlineStr">
        <is>
          <t>116908</t>
        </is>
      </c>
      <c r="Q206" s="54" t="inlineStr">
        <is>
          <t>78760 54737</t>
        </is>
      </c>
    </row>
    <row r="207" ht="15" customHeight="1" s="39">
      <c r="A207" s="54" t="inlineStr">
        <is>
          <t>STU0206</t>
        </is>
      </c>
      <c r="B207" s="55">
        <f>VLOOKUP(A207,Marks!$A$2:$B$1001,2,FALSE())</f>
        <v/>
      </c>
      <c r="C207" s="54">
        <f>VLOOKUP(A207,Marks!$A$2:$C$1001,3,FALSE())</f>
        <v/>
      </c>
      <c r="D207" s="55" t="inlineStr">
        <is>
          <t>Arjun Banerjee</t>
        </is>
      </c>
      <c r="E207" s="55" t="inlineStr">
        <is>
          <t>Myra Banerjee</t>
        </is>
      </c>
      <c r="F207" s="57" t="n">
        <v>43264</v>
      </c>
      <c r="G207" s="54">
        <f>DATEDIF(F207,TODAY(),"Y")</f>
        <v/>
      </c>
      <c r="H207" s="54" t="inlineStr">
        <is>
          <t>B+</t>
        </is>
      </c>
      <c r="I207" s="54" t="inlineStr">
        <is>
          <t>78111 18056</t>
        </is>
      </c>
      <c r="J207" s="62">
        <f>HYPERLINK("https://wa.me/91"&amp;SUBSTITUTE(I207," ",""),"Chat on WhatsApp")</f>
        <v/>
      </c>
      <c r="K207" s="54" t="inlineStr">
        <is>
          <t>arjun.banerjee51@gmail.com</t>
        </is>
      </c>
      <c r="L207" s="62">
        <f>HYPERLINK("mailto:"&amp;K207,"Send Email")</f>
        <v/>
      </c>
      <c r="M207" s="55" t="inlineStr">
        <is>
          <t>339, Church Street, Panaji</t>
        </is>
      </c>
      <c r="N207" s="54" t="inlineStr">
        <is>
          <t>Panaji</t>
        </is>
      </c>
      <c r="O207" s="54">
        <f>VLOOKUP(N207,Lists!$A$2:$B$36,2,FALSE())</f>
        <v/>
      </c>
      <c r="P207" s="54" t="inlineStr">
        <is>
          <t>712467</t>
        </is>
      </c>
      <c r="Q207" s="54" t="inlineStr">
        <is>
          <t>69516 48761</t>
        </is>
      </c>
    </row>
    <row r="208" ht="15" customHeight="1" s="39">
      <c r="A208" s="54" t="inlineStr">
        <is>
          <t>STU0207</t>
        </is>
      </c>
      <c r="B208" s="55">
        <f>VLOOKUP(A208,Marks!$A$2:$B$1001,2,FALSE())</f>
        <v/>
      </c>
      <c r="C208" s="54">
        <f>VLOOKUP(A208,Marks!$A$2:$C$1001,3,FALSE())</f>
        <v/>
      </c>
      <c r="D208" s="55" t="inlineStr">
        <is>
          <t>Aditya Naidu</t>
        </is>
      </c>
      <c r="E208" s="55" t="inlineStr">
        <is>
          <t>Pihu Naidu</t>
        </is>
      </c>
      <c r="F208" s="57" t="n">
        <v>42940</v>
      </c>
      <c r="G208" s="54">
        <f>DATEDIF(F208,TODAY(),"Y")</f>
        <v/>
      </c>
      <c r="H208" s="54" t="inlineStr">
        <is>
          <t>A+</t>
        </is>
      </c>
      <c r="I208" s="54" t="inlineStr">
        <is>
          <t>79527 80882</t>
        </is>
      </c>
      <c r="J208" s="62">
        <f>HYPERLINK("https://wa.me/91"&amp;SUBSTITUTE(I208," ",""),"Chat on WhatsApp")</f>
        <v/>
      </c>
      <c r="K208" s="54" t="inlineStr">
        <is>
          <t>aditya.naidu37@yahoo.com</t>
        </is>
      </c>
      <c r="L208" s="62">
        <f>HYPERLINK("mailto:"&amp;K208,"Send Email")</f>
        <v/>
      </c>
      <c r="M208" s="55" t="inlineStr">
        <is>
          <t>48, Park Street, Mysuru</t>
        </is>
      </c>
      <c r="N208" s="54" t="inlineStr">
        <is>
          <t>Mysuru</t>
        </is>
      </c>
      <c r="O208" s="54">
        <f>VLOOKUP(N208,Lists!$A$2:$B$36,2,FALSE())</f>
        <v/>
      </c>
      <c r="P208" s="54" t="inlineStr">
        <is>
          <t>656661</t>
        </is>
      </c>
      <c r="Q208" s="54" t="inlineStr">
        <is>
          <t>83621 13069</t>
        </is>
      </c>
    </row>
    <row r="209" ht="15" customHeight="1" s="39">
      <c r="A209" s="54" t="inlineStr">
        <is>
          <t>STU0208</t>
        </is>
      </c>
      <c r="B209" s="55">
        <f>VLOOKUP(A209,Marks!$A$2:$B$1001,2,FALSE())</f>
        <v/>
      </c>
      <c r="C209" s="54">
        <f>VLOOKUP(A209,Marks!$A$2:$C$1001,3,FALSE())</f>
        <v/>
      </c>
      <c r="D209" s="55" t="inlineStr">
        <is>
          <t>Shaurya Shah</t>
        </is>
      </c>
      <c r="E209" s="55" t="inlineStr">
        <is>
          <t>Vanya Shah</t>
        </is>
      </c>
      <c r="F209" s="57" t="n">
        <v>40160</v>
      </c>
      <c r="G209" s="54">
        <f>DATEDIF(F209,TODAY(),"Y")</f>
        <v/>
      </c>
      <c r="H209" s="54" t="inlineStr">
        <is>
          <t>AB-</t>
        </is>
      </c>
      <c r="I209" s="54" t="inlineStr">
        <is>
          <t>72724 52971</t>
        </is>
      </c>
      <c r="J209" s="62">
        <f>HYPERLINK("https://wa.me/91"&amp;SUBSTITUTE(I209," ",""),"Chat on WhatsApp")</f>
        <v/>
      </c>
      <c r="K209" s="54" t="inlineStr">
        <is>
          <t>shaurya.shah67@yahoo.com</t>
        </is>
      </c>
      <c r="L209" s="62">
        <f>HYPERLINK("mailto:"&amp;K209,"Send Email")</f>
        <v/>
      </c>
      <c r="M209" s="55" t="inlineStr">
        <is>
          <t>422, Temple Road, Indore</t>
        </is>
      </c>
      <c r="N209" s="54" t="inlineStr">
        <is>
          <t>Indore</t>
        </is>
      </c>
      <c r="O209" s="54">
        <f>VLOOKUP(N209,Lists!$A$2:$B$36,2,FALSE())</f>
        <v/>
      </c>
      <c r="P209" s="54" t="inlineStr">
        <is>
          <t>586379</t>
        </is>
      </c>
      <c r="Q209" s="54" t="inlineStr">
        <is>
          <t>63401 65796</t>
        </is>
      </c>
    </row>
    <row r="210" ht="15" customHeight="1" s="39">
      <c r="A210" s="54" t="inlineStr">
        <is>
          <t>STU0209</t>
        </is>
      </c>
      <c r="B210" s="55">
        <f>VLOOKUP(A210,Marks!$A$2:$B$1001,2,FALSE())</f>
        <v/>
      </c>
      <c r="C210" s="54">
        <f>VLOOKUP(A210,Marks!$A$2:$C$1001,3,FALSE())</f>
        <v/>
      </c>
      <c r="D210" s="55" t="inlineStr">
        <is>
          <t>Lakshay Das</t>
        </is>
      </c>
      <c r="E210" s="55" t="inlineStr">
        <is>
          <t>Mahi Das</t>
        </is>
      </c>
      <c r="F210" s="57" t="n">
        <v>39877</v>
      </c>
      <c r="G210" s="54">
        <f>DATEDIF(F210,TODAY(),"Y")</f>
        <v/>
      </c>
      <c r="H210" s="54" t="inlineStr">
        <is>
          <t>O-</t>
        </is>
      </c>
      <c r="I210" s="54" t="inlineStr">
        <is>
          <t>78942 69993</t>
        </is>
      </c>
      <c r="J210" s="62">
        <f>HYPERLINK("https://wa.me/91"&amp;SUBSTITUTE(I210," ",""),"Chat on WhatsApp")</f>
        <v/>
      </c>
      <c r="K210" s="54" t="inlineStr">
        <is>
          <t>lakshay.das17@gmail.com</t>
        </is>
      </c>
      <c r="L210" s="62">
        <f>HYPERLINK("mailto:"&amp;K210,"Send Email")</f>
        <v/>
      </c>
      <c r="M210" s="55" t="inlineStr">
        <is>
          <t>356, Model Town, Guwahati</t>
        </is>
      </c>
      <c r="N210" s="54" t="inlineStr">
        <is>
          <t>Guwahati</t>
        </is>
      </c>
      <c r="O210" s="54">
        <f>VLOOKUP(N210,Lists!$A$2:$B$36,2,FALSE())</f>
        <v/>
      </c>
      <c r="P210" s="54" t="inlineStr">
        <is>
          <t>587556</t>
        </is>
      </c>
      <c r="Q210" s="54" t="inlineStr">
        <is>
          <t>91534 30557</t>
        </is>
      </c>
    </row>
    <row r="211" ht="15" customHeight="1" s="39">
      <c r="A211" s="54" t="inlineStr">
        <is>
          <t>STU0210</t>
        </is>
      </c>
      <c r="B211" s="55">
        <f>VLOOKUP(A211,Marks!$A$2:$B$1001,2,FALSE())</f>
        <v/>
      </c>
      <c r="C211" s="54">
        <f>VLOOKUP(A211,Marks!$A$2:$C$1001,3,FALSE())</f>
        <v/>
      </c>
      <c r="D211" s="55" t="inlineStr">
        <is>
          <t>Dhruv Rao</t>
        </is>
      </c>
      <c r="E211" s="55" t="inlineStr">
        <is>
          <t>Ira Rao</t>
        </is>
      </c>
      <c r="F211" s="57" t="n">
        <v>43469</v>
      </c>
      <c r="G211" s="54">
        <f>DATEDIF(F211,TODAY(),"Y")</f>
        <v/>
      </c>
      <c r="H211" s="54" t="inlineStr">
        <is>
          <t>O-</t>
        </is>
      </c>
      <c r="I211" s="54" t="inlineStr">
        <is>
          <t>82106 15856</t>
        </is>
      </c>
      <c r="J211" s="62">
        <f>HYPERLINK("https://wa.me/91"&amp;SUBSTITUTE(I211," ",""),"Chat on WhatsApp")</f>
        <v/>
      </c>
      <c r="K211" s="54" t="inlineStr">
        <is>
          <t>dhruv.rao54@rediffmail.com</t>
        </is>
      </c>
      <c r="L211" s="62">
        <f>HYPERLINK("mailto:"&amp;K211,"Send Email")</f>
        <v/>
      </c>
      <c r="M211" s="55" t="inlineStr">
        <is>
          <t>294, Park Street, Kolkata</t>
        </is>
      </c>
      <c r="N211" s="54" t="inlineStr">
        <is>
          <t>Kolkata</t>
        </is>
      </c>
      <c r="O211" s="54">
        <f>VLOOKUP(N211,Lists!$A$2:$B$36,2,FALSE())</f>
        <v/>
      </c>
      <c r="P211" s="54" t="inlineStr">
        <is>
          <t>703247</t>
        </is>
      </c>
      <c r="Q211" s="54" t="inlineStr">
        <is>
          <t>96534 59454</t>
        </is>
      </c>
    </row>
    <row r="212" ht="15" customHeight="1" s="39">
      <c r="A212" s="54" t="inlineStr">
        <is>
          <t>STU0211</t>
        </is>
      </c>
      <c r="B212" s="55">
        <f>VLOOKUP(A212,Marks!$A$2:$B$1001,2,FALSE())</f>
        <v/>
      </c>
      <c r="C212" s="54">
        <f>VLOOKUP(A212,Marks!$A$2:$C$1001,3,FALSE())</f>
        <v/>
      </c>
      <c r="D212" s="55" t="inlineStr">
        <is>
          <t>Mohit Desai</t>
        </is>
      </c>
      <c r="E212" s="55" t="inlineStr">
        <is>
          <t>Ananya Desai</t>
        </is>
      </c>
      <c r="F212" s="57" t="n">
        <v>40442</v>
      </c>
      <c r="G212" s="54">
        <f>DATEDIF(F212,TODAY(),"Y")</f>
        <v/>
      </c>
      <c r="H212" s="54" t="inlineStr">
        <is>
          <t>AB-</t>
        </is>
      </c>
      <c r="I212" s="54" t="inlineStr">
        <is>
          <t>62395 35221</t>
        </is>
      </c>
      <c r="J212" s="62">
        <f>HYPERLINK("https://wa.me/91"&amp;SUBSTITUTE(I212," ",""),"Chat on WhatsApp")</f>
        <v/>
      </c>
      <c r="K212" s="54" t="inlineStr">
        <is>
          <t>mohit.desai80@gmail.com</t>
        </is>
      </c>
      <c r="L212" s="62">
        <f>HYPERLINK("mailto:"&amp;K212,"Send Email")</f>
        <v/>
      </c>
      <c r="M212" s="55" t="inlineStr">
        <is>
          <t>491, Model Town, Ahmedabad</t>
        </is>
      </c>
      <c r="N212" s="54" t="inlineStr">
        <is>
          <t>Ahmedabad</t>
        </is>
      </c>
      <c r="O212" s="54">
        <f>VLOOKUP(N212,Lists!$A$2:$B$36,2,FALSE())</f>
        <v/>
      </c>
      <c r="P212" s="54" t="inlineStr">
        <is>
          <t>608950</t>
        </is>
      </c>
      <c r="Q212" s="54" t="inlineStr">
        <is>
          <t>62970 96278</t>
        </is>
      </c>
    </row>
    <row r="213" ht="15" customHeight="1" s="39">
      <c r="A213" s="54" t="inlineStr">
        <is>
          <t>STU0212</t>
        </is>
      </c>
      <c r="B213" s="55">
        <f>VLOOKUP(A213,Marks!$A$2:$B$1001,2,FALSE())</f>
        <v/>
      </c>
      <c r="C213" s="54">
        <f>VLOOKUP(A213,Marks!$A$2:$C$1001,3,FALSE())</f>
        <v/>
      </c>
      <c r="D213" s="55" t="inlineStr">
        <is>
          <t>Yug Patel</t>
        </is>
      </c>
      <c r="E213" s="55" t="inlineStr">
        <is>
          <t>Anika Patel</t>
        </is>
      </c>
      <c r="F213" s="57" t="n">
        <v>43530</v>
      </c>
      <c r="G213" s="54">
        <f>DATEDIF(F213,TODAY(),"Y")</f>
        <v/>
      </c>
      <c r="H213" s="54" t="inlineStr">
        <is>
          <t>AB+</t>
        </is>
      </c>
      <c r="I213" s="54" t="inlineStr">
        <is>
          <t>82468 30214</t>
        </is>
      </c>
      <c r="J213" s="62">
        <f>HYPERLINK("https://wa.me/91"&amp;SUBSTITUTE(I213," ",""),"Chat on WhatsApp")</f>
        <v/>
      </c>
      <c r="K213" s="54" t="inlineStr">
        <is>
          <t>yug.patel40@rediffmail.com</t>
        </is>
      </c>
      <c r="L213" s="62">
        <f>HYPERLINK("mailto:"&amp;K213,"Send Email")</f>
        <v/>
      </c>
      <c r="M213" s="55" t="inlineStr">
        <is>
          <t>348, Ring Road, Chennai</t>
        </is>
      </c>
      <c r="N213" s="54" t="inlineStr">
        <is>
          <t>Chennai</t>
        </is>
      </c>
      <c r="O213" s="54">
        <f>VLOOKUP(N213,Lists!$A$2:$B$36,2,FALSE())</f>
        <v/>
      </c>
      <c r="P213" s="54" t="inlineStr">
        <is>
          <t>171776</t>
        </is>
      </c>
      <c r="Q213" s="54" t="inlineStr">
        <is>
          <t>83973 13561</t>
        </is>
      </c>
    </row>
    <row r="214" ht="15" customHeight="1" s="39">
      <c r="A214" s="54" t="inlineStr">
        <is>
          <t>STU0213</t>
        </is>
      </c>
      <c r="B214" s="55">
        <f>VLOOKUP(A214,Marks!$A$2:$B$1001,2,FALSE())</f>
        <v/>
      </c>
      <c r="C214" s="54">
        <f>VLOOKUP(A214,Marks!$A$2:$C$1001,3,FALSE())</f>
        <v/>
      </c>
      <c r="D214" s="55" t="inlineStr">
        <is>
          <t>Zaid Desai</t>
        </is>
      </c>
      <c r="E214" s="55" t="inlineStr">
        <is>
          <t>Heer Desai</t>
        </is>
      </c>
      <c r="F214" s="57" t="n">
        <v>44409</v>
      </c>
      <c r="G214" s="54">
        <f>DATEDIF(F214,TODAY(),"Y")</f>
        <v/>
      </c>
      <c r="H214" s="54" t="inlineStr">
        <is>
          <t>AB-</t>
        </is>
      </c>
      <c r="I214" s="54" t="inlineStr">
        <is>
          <t>94829 12440</t>
        </is>
      </c>
      <c r="J214" s="62">
        <f>HYPERLINK("https://wa.me/91"&amp;SUBSTITUTE(I214," ",""),"Chat on WhatsApp")</f>
        <v/>
      </c>
      <c r="K214" s="54" t="inlineStr">
        <is>
          <t>zaid.desai35@gmail.com</t>
        </is>
      </c>
      <c r="L214" s="62">
        <f>HYPERLINK("mailto:"&amp;K214,"Send Email")</f>
        <v/>
      </c>
      <c r="M214" s="55" t="inlineStr">
        <is>
          <t>127, Church Street, Bhubaneswar</t>
        </is>
      </c>
      <c r="N214" s="54" t="inlineStr">
        <is>
          <t>Bhubaneswar</t>
        </is>
      </c>
      <c r="O214" s="54">
        <f>VLOOKUP(N214,Lists!$A$2:$B$36,2,FALSE())</f>
        <v/>
      </c>
      <c r="P214" s="54" t="inlineStr">
        <is>
          <t>429410</t>
        </is>
      </c>
      <c r="Q214" s="54" t="inlineStr">
        <is>
          <t>98306 20998</t>
        </is>
      </c>
    </row>
    <row r="215" ht="15" customHeight="1" s="39">
      <c r="A215" s="54" t="inlineStr">
        <is>
          <t>STU0214</t>
        </is>
      </c>
      <c r="B215" s="55">
        <f>VLOOKUP(A215,Marks!$A$2:$B$1001,2,FALSE())</f>
        <v/>
      </c>
      <c r="C215" s="54">
        <f>VLOOKUP(A215,Marks!$A$2:$C$1001,3,FALSE())</f>
        <v/>
      </c>
      <c r="D215" s="55" t="inlineStr">
        <is>
          <t>Chirag Patel</t>
        </is>
      </c>
      <c r="E215" s="55" t="inlineStr">
        <is>
          <t>Meera Patel</t>
        </is>
      </c>
      <c r="F215" s="57" t="n">
        <v>40184</v>
      </c>
      <c r="G215" s="54">
        <f>DATEDIF(F215,TODAY(),"Y")</f>
        <v/>
      </c>
      <c r="H215" s="54" t="inlineStr">
        <is>
          <t>O-</t>
        </is>
      </c>
      <c r="I215" s="54" t="inlineStr">
        <is>
          <t>65925 21759</t>
        </is>
      </c>
      <c r="J215" s="62">
        <f>HYPERLINK("https://wa.me/91"&amp;SUBSTITUTE(I215," ",""),"Chat on WhatsApp")</f>
        <v/>
      </c>
      <c r="K215" s="54" t="inlineStr">
        <is>
          <t>chirag.patel51@gmail.com</t>
        </is>
      </c>
      <c r="L215" s="62">
        <f>HYPERLINK("mailto:"&amp;K215,"Send Email")</f>
        <v/>
      </c>
      <c r="M215" s="55" t="inlineStr">
        <is>
          <t>426, Church Street, Indore</t>
        </is>
      </c>
      <c r="N215" s="54" t="inlineStr">
        <is>
          <t>Indore</t>
        </is>
      </c>
      <c r="O215" s="54">
        <f>VLOOKUP(N215,Lists!$A$2:$B$36,2,FALSE())</f>
        <v/>
      </c>
      <c r="P215" s="54" t="inlineStr">
        <is>
          <t>693511</t>
        </is>
      </c>
      <c r="Q215" s="54" t="inlineStr">
        <is>
          <t>88077 37636</t>
        </is>
      </c>
    </row>
    <row r="216" ht="15" customHeight="1" s="39">
      <c r="A216" s="54" t="inlineStr">
        <is>
          <t>STU0215</t>
        </is>
      </c>
      <c r="B216" s="55">
        <f>VLOOKUP(A216,Marks!$A$2:$B$1001,2,FALSE())</f>
        <v/>
      </c>
      <c r="C216" s="54">
        <f>VLOOKUP(A216,Marks!$A$2:$C$1001,3,FALSE())</f>
        <v/>
      </c>
      <c r="D216" s="55" t="inlineStr">
        <is>
          <t>Pranav Ghosh</t>
        </is>
      </c>
      <c r="E216" s="55" t="inlineStr">
        <is>
          <t>Radha Ghosh</t>
        </is>
      </c>
      <c r="F216" s="57" t="n">
        <v>43664</v>
      </c>
      <c r="G216" s="54">
        <f>DATEDIF(F216,TODAY(),"Y")</f>
        <v/>
      </c>
      <c r="H216" s="54" t="inlineStr">
        <is>
          <t>AB-</t>
        </is>
      </c>
      <c r="I216" s="54" t="inlineStr">
        <is>
          <t>62270 80601</t>
        </is>
      </c>
      <c r="J216" s="62">
        <f>HYPERLINK("https://wa.me/91"&amp;SUBSTITUTE(I216," ",""),"Chat on WhatsApp")</f>
        <v/>
      </c>
      <c r="K216" s="54" t="inlineStr">
        <is>
          <t>pranav.ghosh4@rediffmail.com</t>
        </is>
      </c>
      <c r="L216" s="62">
        <f>HYPERLINK("mailto:"&amp;K216,"Send Email")</f>
        <v/>
      </c>
      <c r="M216" s="55" t="inlineStr">
        <is>
          <t>345, Station Road, Surat</t>
        </is>
      </c>
      <c r="N216" s="54" t="inlineStr">
        <is>
          <t>Surat</t>
        </is>
      </c>
      <c r="O216" s="54">
        <f>VLOOKUP(N216,Lists!$A$2:$B$36,2,FALSE())</f>
        <v/>
      </c>
      <c r="P216" s="54" t="inlineStr">
        <is>
          <t>480142</t>
        </is>
      </c>
      <c r="Q216" s="54" t="inlineStr">
        <is>
          <t>96864 60692</t>
        </is>
      </c>
    </row>
    <row r="217" ht="15" customHeight="1" s="39">
      <c r="A217" s="54" t="inlineStr">
        <is>
          <t>STU0216</t>
        </is>
      </c>
      <c r="B217" s="55">
        <f>VLOOKUP(A217,Marks!$A$2:$B$1001,2,FALSE())</f>
        <v/>
      </c>
      <c r="C217" s="54">
        <f>VLOOKUP(A217,Marks!$A$2:$C$1001,3,FALSE())</f>
        <v/>
      </c>
      <c r="D217" s="55" t="inlineStr">
        <is>
          <t>Uday Das</t>
        </is>
      </c>
      <c r="E217" s="55" t="inlineStr">
        <is>
          <t>Pooja Das</t>
        </is>
      </c>
      <c r="F217" s="57" t="n">
        <v>42011</v>
      </c>
      <c r="G217" s="54">
        <f>DATEDIF(F217,TODAY(),"Y")</f>
        <v/>
      </c>
      <c r="H217" s="54" t="inlineStr">
        <is>
          <t>A+</t>
        </is>
      </c>
      <c r="I217" s="54" t="inlineStr">
        <is>
          <t>92817 46352</t>
        </is>
      </c>
      <c r="J217" s="62">
        <f>HYPERLINK("https://wa.me/91"&amp;SUBSTITUTE(I217," ",""),"Chat on WhatsApp")</f>
        <v/>
      </c>
      <c r="K217" s="54" t="inlineStr">
        <is>
          <t>uday.das73@rediffmail.com</t>
        </is>
      </c>
      <c r="L217" s="62">
        <f>HYPERLINK("mailto:"&amp;K217,"Send Email")</f>
        <v/>
      </c>
      <c r="M217" s="55" t="inlineStr">
        <is>
          <t>88, Model Town, Varanasi</t>
        </is>
      </c>
      <c r="N217" s="54" t="inlineStr">
        <is>
          <t>Varanasi</t>
        </is>
      </c>
      <c r="O217" s="54">
        <f>VLOOKUP(N217,Lists!$A$2:$B$36,2,FALSE())</f>
        <v/>
      </c>
      <c r="P217" s="54" t="inlineStr">
        <is>
          <t>801891</t>
        </is>
      </c>
      <c r="Q217" s="54" t="inlineStr">
        <is>
          <t>72070 87091</t>
        </is>
      </c>
    </row>
    <row r="218" ht="15" customHeight="1" s="39">
      <c r="A218" s="54" t="inlineStr">
        <is>
          <t>STU0217</t>
        </is>
      </c>
      <c r="B218" s="55">
        <f>VLOOKUP(A218,Marks!$A$2:$B$1001,2,FALSE())</f>
        <v/>
      </c>
      <c r="C218" s="54">
        <f>VLOOKUP(A218,Marks!$A$2:$C$1001,3,FALSE())</f>
        <v/>
      </c>
      <c r="D218" s="55" t="inlineStr">
        <is>
          <t>Karan Chowdhury</t>
        </is>
      </c>
      <c r="E218" s="55" t="inlineStr">
        <is>
          <t>Ojasvi Chowdhury</t>
        </is>
      </c>
      <c r="F218" s="57" t="n">
        <v>41498</v>
      </c>
      <c r="G218" s="54">
        <f>DATEDIF(F218,TODAY(),"Y")</f>
        <v/>
      </c>
      <c r="H218" s="54" t="inlineStr">
        <is>
          <t>B-</t>
        </is>
      </c>
      <c r="I218" s="54" t="inlineStr">
        <is>
          <t>64678 16155</t>
        </is>
      </c>
      <c r="J218" s="62">
        <f>HYPERLINK("https://wa.me/91"&amp;SUBSTITUTE(I218," ",""),"Chat on WhatsApp")</f>
        <v/>
      </c>
      <c r="K218" s="54" t="inlineStr">
        <is>
          <t>karan.chowdhury36@rediffmail.com</t>
        </is>
      </c>
      <c r="L218" s="62">
        <f>HYPERLINK("mailto:"&amp;K218,"Send Email")</f>
        <v/>
      </c>
      <c r="M218" s="55" t="inlineStr">
        <is>
          <t>273, Green Park, Coimbatore</t>
        </is>
      </c>
      <c r="N218" s="54" t="inlineStr">
        <is>
          <t>Coimbatore</t>
        </is>
      </c>
      <c r="O218" s="54">
        <f>VLOOKUP(N218,Lists!$A$2:$B$36,2,FALSE())</f>
        <v/>
      </c>
      <c r="P218" s="54" t="inlineStr">
        <is>
          <t>441604</t>
        </is>
      </c>
      <c r="Q218" s="54" t="inlineStr">
        <is>
          <t>67420 35507</t>
        </is>
      </c>
    </row>
    <row r="219" ht="15" customHeight="1" s="39">
      <c r="A219" s="54" t="inlineStr">
        <is>
          <t>STU0218</t>
        </is>
      </c>
      <c r="B219" s="55">
        <f>VLOOKUP(A219,Marks!$A$2:$B$1001,2,FALSE())</f>
        <v/>
      </c>
      <c r="C219" s="54">
        <f>VLOOKUP(A219,Marks!$A$2:$C$1001,3,FALSE())</f>
        <v/>
      </c>
      <c r="D219" s="55" t="inlineStr">
        <is>
          <t>Atharv Shah</t>
        </is>
      </c>
      <c r="E219" s="55" t="inlineStr">
        <is>
          <t>Isha Shah</t>
        </is>
      </c>
      <c r="F219" s="57" t="n">
        <v>43734</v>
      </c>
      <c r="G219" s="54">
        <f>DATEDIF(F219,TODAY(),"Y")</f>
        <v/>
      </c>
      <c r="H219" s="54" t="inlineStr">
        <is>
          <t>A+</t>
        </is>
      </c>
      <c r="I219" s="54" t="inlineStr">
        <is>
          <t>72194 88638</t>
        </is>
      </c>
      <c r="J219" s="62">
        <f>HYPERLINK("https://wa.me/91"&amp;SUBSTITUTE(I219," ",""),"Chat on WhatsApp")</f>
        <v/>
      </c>
      <c r="K219" s="54" t="inlineStr">
        <is>
          <t>atharv.shah80@rediffmail.com</t>
        </is>
      </c>
      <c r="L219" s="62">
        <f>HYPERLINK("mailto:"&amp;K219,"Send Email")</f>
        <v/>
      </c>
      <c r="M219" s="55" t="inlineStr">
        <is>
          <t>392, Station Road, Lucknow</t>
        </is>
      </c>
      <c r="N219" s="54" t="inlineStr">
        <is>
          <t>Lucknow</t>
        </is>
      </c>
      <c r="O219" s="54">
        <f>VLOOKUP(N219,Lists!$A$2:$B$36,2,FALSE())</f>
        <v/>
      </c>
      <c r="P219" s="54" t="inlineStr">
        <is>
          <t>765726</t>
        </is>
      </c>
      <c r="Q219" s="54" t="inlineStr">
        <is>
          <t>93045 21211</t>
        </is>
      </c>
    </row>
    <row r="220" ht="15" customHeight="1" s="39">
      <c r="A220" s="54" t="inlineStr">
        <is>
          <t>STU0219</t>
        </is>
      </c>
      <c r="B220" s="55">
        <f>VLOOKUP(A220,Marks!$A$2:$B$1001,2,FALSE())</f>
        <v/>
      </c>
      <c r="C220" s="54">
        <f>VLOOKUP(A220,Marks!$A$2:$C$1001,3,FALSE())</f>
        <v/>
      </c>
      <c r="D220" s="55" t="inlineStr">
        <is>
          <t>Siddharth Bhat</t>
        </is>
      </c>
      <c r="E220" s="55" t="inlineStr">
        <is>
          <t>Falak Bhat</t>
        </is>
      </c>
      <c r="F220" s="57" t="n">
        <v>41475</v>
      </c>
      <c r="G220" s="54">
        <f>DATEDIF(F220,TODAY(),"Y")</f>
        <v/>
      </c>
      <c r="H220" s="54" t="inlineStr">
        <is>
          <t>AB+</t>
        </is>
      </c>
      <c r="I220" s="54" t="inlineStr">
        <is>
          <t>66564 95317</t>
        </is>
      </c>
      <c r="J220" s="62">
        <f>HYPERLINK("https://wa.me/91"&amp;SUBSTITUTE(I220," ",""),"Chat on WhatsApp")</f>
        <v/>
      </c>
      <c r="K220" s="54" t="inlineStr">
        <is>
          <t>siddharth.bhat87@gmail.com</t>
        </is>
      </c>
      <c r="L220" s="62">
        <f>HYPERLINK("mailto:"&amp;K220,"Send Email")</f>
        <v/>
      </c>
      <c r="M220" s="55" t="inlineStr">
        <is>
          <t>233, Lake View, Mumbai</t>
        </is>
      </c>
      <c r="N220" s="54" t="inlineStr">
        <is>
          <t>Mumbai</t>
        </is>
      </c>
      <c r="O220" s="54">
        <f>VLOOKUP(N220,Lists!$A$2:$B$36,2,FALSE())</f>
        <v/>
      </c>
      <c r="P220" s="54" t="inlineStr">
        <is>
          <t>726367</t>
        </is>
      </c>
      <c r="Q220" s="54" t="inlineStr">
        <is>
          <t>72769 23459</t>
        </is>
      </c>
    </row>
    <row r="221" ht="15" customHeight="1" s="39">
      <c r="A221" s="54" t="inlineStr">
        <is>
          <t>STU0220</t>
        </is>
      </c>
      <c r="B221" s="55">
        <f>VLOOKUP(A221,Marks!$A$2:$B$1001,2,FALSE())</f>
        <v/>
      </c>
      <c r="C221" s="54">
        <f>VLOOKUP(A221,Marks!$A$2:$C$1001,3,FALSE())</f>
        <v/>
      </c>
      <c r="D221" s="55" t="inlineStr">
        <is>
          <t>Tejas Chopra</t>
        </is>
      </c>
      <c r="E221" s="55" t="inlineStr">
        <is>
          <t>Yashvi Chopra</t>
        </is>
      </c>
      <c r="F221" s="57" t="n">
        <v>41041</v>
      </c>
      <c r="G221" s="54">
        <f>DATEDIF(F221,TODAY(),"Y")</f>
        <v/>
      </c>
      <c r="H221" s="54" t="inlineStr">
        <is>
          <t>O-</t>
        </is>
      </c>
      <c r="I221" s="54" t="inlineStr">
        <is>
          <t>69481 86865</t>
        </is>
      </c>
      <c r="J221" s="62">
        <f>HYPERLINK("https://wa.me/91"&amp;SUBSTITUTE(I221," ",""),"Chat on WhatsApp")</f>
        <v/>
      </c>
      <c r="K221" s="54" t="inlineStr">
        <is>
          <t>tejas.chopra85@yahoo.com</t>
        </is>
      </c>
      <c r="L221" s="62">
        <f>HYPERLINK("mailto:"&amp;K221,"Send Email")</f>
        <v/>
      </c>
      <c r="M221" s="55" t="inlineStr">
        <is>
          <t>30, Civil Lines, Warangal</t>
        </is>
      </c>
      <c r="N221" s="54" t="inlineStr">
        <is>
          <t>Warangal</t>
        </is>
      </c>
      <c r="O221" s="54">
        <f>VLOOKUP(N221,Lists!$A$2:$B$36,2,FALSE())</f>
        <v/>
      </c>
      <c r="P221" s="54" t="inlineStr">
        <is>
          <t>641742</t>
        </is>
      </c>
      <c r="Q221" s="54" t="inlineStr">
        <is>
          <t>67915 55064</t>
        </is>
      </c>
    </row>
    <row r="222" ht="15" customHeight="1" s="39">
      <c r="A222" s="54" t="inlineStr">
        <is>
          <t>STU0221</t>
        </is>
      </c>
      <c r="B222" s="55">
        <f>VLOOKUP(A222,Marks!$A$2:$B$1001,2,FALSE())</f>
        <v/>
      </c>
      <c r="C222" s="54">
        <f>VLOOKUP(A222,Marks!$A$2:$C$1001,3,FALSE())</f>
        <v/>
      </c>
      <c r="D222" s="55" t="inlineStr">
        <is>
          <t>Siddharth Mehta</t>
        </is>
      </c>
      <c r="E222" s="55" t="inlineStr">
        <is>
          <t>Vidhi Mehta</t>
        </is>
      </c>
      <c r="F222" s="57" t="n">
        <v>43937</v>
      </c>
      <c r="G222" s="54">
        <f>DATEDIF(F222,TODAY(),"Y")</f>
        <v/>
      </c>
      <c r="H222" s="54" t="inlineStr">
        <is>
          <t>A+</t>
        </is>
      </c>
      <c r="I222" s="54" t="inlineStr">
        <is>
          <t>87158 36911</t>
        </is>
      </c>
      <c r="J222" s="62">
        <f>HYPERLINK("https://wa.me/91"&amp;SUBSTITUTE(I222," ",""),"Chat on WhatsApp")</f>
        <v/>
      </c>
      <c r="K222" s="54" t="inlineStr">
        <is>
          <t>siddharth.mehta52@yahoo.com</t>
        </is>
      </c>
      <c r="L222" s="62">
        <f>HYPERLINK("mailto:"&amp;K222,"Send Email")</f>
        <v/>
      </c>
      <c r="M222" s="55" t="inlineStr">
        <is>
          <t>423, MG Road, Udaipur</t>
        </is>
      </c>
      <c r="N222" s="54" t="inlineStr">
        <is>
          <t>Udaipur</t>
        </is>
      </c>
      <c r="O222" s="54">
        <f>VLOOKUP(N222,Lists!$A$2:$B$36,2,FALSE())</f>
        <v/>
      </c>
      <c r="P222" s="54" t="inlineStr">
        <is>
          <t>490442</t>
        </is>
      </c>
      <c r="Q222" s="54" t="inlineStr">
        <is>
          <t>62208 56908</t>
        </is>
      </c>
    </row>
    <row r="223" ht="15" customHeight="1" s="39">
      <c r="A223" s="54" t="inlineStr">
        <is>
          <t>STU0222</t>
        </is>
      </c>
      <c r="B223" s="55">
        <f>VLOOKUP(A223,Marks!$A$2:$B$1001,2,FALSE())</f>
        <v/>
      </c>
      <c r="C223" s="54">
        <f>VLOOKUP(A223,Marks!$A$2:$C$1001,3,FALSE())</f>
        <v/>
      </c>
      <c r="D223" s="55" t="inlineStr">
        <is>
          <t>Deepak Mishra</t>
        </is>
      </c>
      <c r="E223" s="55" t="inlineStr">
        <is>
          <t>Saanvi Mishra</t>
        </is>
      </c>
      <c r="F223" s="57" t="n">
        <v>43931</v>
      </c>
      <c r="G223" s="54">
        <f>DATEDIF(F223,TODAY(),"Y")</f>
        <v/>
      </c>
      <c r="H223" s="54" t="inlineStr">
        <is>
          <t>B-</t>
        </is>
      </c>
      <c r="I223" s="54" t="inlineStr">
        <is>
          <t>94934 58449</t>
        </is>
      </c>
      <c r="J223" s="62">
        <f>HYPERLINK("https://wa.me/91"&amp;SUBSTITUTE(I223," ",""),"Chat on WhatsApp")</f>
        <v/>
      </c>
      <c r="K223" s="54" t="inlineStr">
        <is>
          <t>deepak.mishra48@yahoo.com</t>
        </is>
      </c>
      <c r="L223" s="62">
        <f>HYPERLINK("mailto:"&amp;K223,"Send Email")</f>
        <v/>
      </c>
      <c r="M223" s="55" t="inlineStr">
        <is>
          <t>482, Market Yard, Amritsar</t>
        </is>
      </c>
      <c r="N223" s="54" t="inlineStr">
        <is>
          <t>Amritsar</t>
        </is>
      </c>
      <c r="O223" s="54">
        <f>VLOOKUP(N223,Lists!$A$2:$B$36,2,FALSE())</f>
        <v/>
      </c>
      <c r="P223" s="54" t="inlineStr">
        <is>
          <t>855477</t>
        </is>
      </c>
      <c r="Q223" s="54" t="inlineStr">
        <is>
          <t>62941 28931</t>
        </is>
      </c>
    </row>
    <row r="224" ht="15" customHeight="1" s="39">
      <c r="A224" s="54" t="inlineStr">
        <is>
          <t>STU0223</t>
        </is>
      </c>
      <c r="B224" s="55">
        <f>VLOOKUP(A224,Marks!$A$2:$B$1001,2,FALSE())</f>
        <v/>
      </c>
      <c r="C224" s="54">
        <f>VLOOKUP(A224,Marks!$A$2:$C$1001,3,FALSE())</f>
        <v/>
      </c>
      <c r="D224" s="55" t="inlineStr">
        <is>
          <t>Naveen Sen</t>
        </is>
      </c>
      <c r="E224" s="55" t="inlineStr">
        <is>
          <t>Myra Sen</t>
        </is>
      </c>
      <c r="F224" s="57" t="n">
        <v>40502</v>
      </c>
      <c r="G224" s="54">
        <f>DATEDIF(F224,TODAY(),"Y")</f>
        <v/>
      </c>
      <c r="H224" s="54" t="inlineStr">
        <is>
          <t>B-</t>
        </is>
      </c>
      <c r="I224" s="54" t="inlineStr">
        <is>
          <t>63743 76665</t>
        </is>
      </c>
      <c r="J224" s="62">
        <f>HYPERLINK("https://wa.me/91"&amp;SUBSTITUTE(I224," ",""),"Chat on WhatsApp")</f>
        <v/>
      </c>
      <c r="K224" s="54" t="inlineStr">
        <is>
          <t>naveen.sen50@outlook.com</t>
        </is>
      </c>
      <c r="L224" s="62">
        <f>HYPERLINK("mailto:"&amp;K224,"Send Email")</f>
        <v/>
      </c>
      <c r="M224" s="55" t="inlineStr">
        <is>
          <t>256, Green Park, Jaipur</t>
        </is>
      </c>
      <c r="N224" s="54" t="inlineStr">
        <is>
          <t>Jaipur</t>
        </is>
      </c>
      <c r="O224" s="54">
        <f>VLOOKUP(N224,Lists!$A$2:$B$36,2,FALSE())</f>
        <v/>
      </c>
      <c r="P224" s="54" t="inlineStr">
        <is>
          <t>297694</t>
        </is>
      </c>
      <c r="Q224" s="54" t="inlineStr">
        <is>
          <t>87125 78875</t>
        </is>
      </c>
    </row>
    <row r="225" ht="15" customHeight="1" s="39">
      <c r="A225" s="54" t="inlineStr">
        <is>
          <t>STU0224</t>
        </is>
      </c>
      <c r="B225" s="55">
        <f>VLOOKUP(A225,Marks!$A$2:$B$1001,2,FALSE())</f>
        <v/>
      </c>
      <c r="C225" s="54">
        <f>VLOOKUP(A225,Marks!$A$2:$C$1001,3,FALSE())</f>
        <v/>
      </c>
      <c r="D225" s="55" t="inlineStr">
        <is>
          <t>Vikram Bhat</t>
        </is>
      </c>
      <c r="E225" s="55" t="inlineStr">
        <is>
          <t>Divya Bhat</t>
        </is>
      </c>
      <c r="F225" s="57" t="n">
        <v>43740</v>
      </c>
      <c r="G225" s="54">
        <f>DATEDIF(F225,TODAY(),"Y")</f>
        <v/>
      </c>
      <c r="H225" s="54" t="inlineStr">
        <is>
          <t>O+</t>
        </is>
      </c>
      <c r="I225" s="54" t="inlineStr">
        <is>
          <t>99392 91412</t>
        </is>
      </c>
      <c r="J225" s="62">
        <f>HYPERLINK("https://wa.me/91"&amp;SUBSTITUTE(I225," ",""),"Chat on WhatsApp")</f>
        <v/>
      </c>
      <c r="K225" s="54" t="inlineStr">
        <is>
          <t>vikram.bhat44@rediffmail.com</t>
        </is>
      </c>
      <c r="L225" s="62">
        <f>HYPERLINK("mailto:"&amp;K225,"Send Email")</f>
        <v/>
      </c>
      <c r="M225" s="55" t="inlineStr">
        <is>
          <t>231, Green Park, Guwahati</t>
        </is>
      </c>
      <c r="N225" s="54" t="inlineStr">
        <is>
          <t>Guwahati</t>
        </is>
      </c>
      <c r="O225" s="54">
        <f>VLOOKUP(N225,Lists!$A$2:$B$36,2,FALSE())</f>
        <v/>
      </c>
      <c r="P225" s="54" t="inlineStr">
        <is>
          <t>563516</t>
        </is>
      </c>
      <c r="Q225" s="54" t="inlineStr">
        <is>
          <t>97021 75213</t>
        </is>
      </c>
    </row>
    <row r="226" ht="15" customHeight="1" s="39">
      <c r="A226" s="54" t="inlineStr">
        <is>
          <t>STU0225</t>
        </is>
      </c>
      <c r="B226" s="55">
        <f>VLOOKUP(A226,Marks!$A$2:$B$1001,2,FALSE())</f>
        <v/>
      </c>
      <c r="C226" s="54">
        <f>VLOOKUP(A226,Marks!$A$2:$C$1001,3,FALSE())</f>
        <v/>
      </c>
      <c r="D226" s="55" t="inlineStr">
        <is>
          <t>Aditya Mishra</t>
        </is>
      </c>
      <c r="E226" s="55" t="inlineStr">
        <is>
          <t>Pihu Mishra</t>
        </is>
      </c>
      <c r="F226" s="57" t="n">
        <v>43623</v>
      </c>
      <c r="G226" s="54">
        <f>DATEDIF(F226,TODAY(),"Y")</f>
        <v/>
      </c>
      <c r="H226" s="54" t="inlineStr">
        <is>
          <t>AB+</t>
        </is>
      </c>
      <c r="I226" s="54" t="inlineStr">
        <is>
          <t>85096 49677</t>
        </is>
      </c>
      <c r="J226" s="62">
        <f>HYPERLINK("https://wa.me/91"&amp;SUBSTITUTE(I226," ",""),"Chat on WhatsApp")</f>
        <v/>
      </c>
      <c r="K226" s="54" t="inlineStr">
        <is>
          <t>aditya.mishra96@outlook.com</t>
        </is>
      </c>
      <c r="L226" s="62">
        <f>HYPERLINK("mailto:"&amp;K226,"Send Email")</f>
        <v/>
      </c>
      <c r="M226" s="55" t="inlineStr">
        <is>
          <t>98, Church Street, Chandigarh</t>
        </is>
      </c>
      <c r="N226" s="54" t="inlineStr">
        <is>
          <t>Chandigarh</t>
        </is>
      </c>
      <c r="O226" s="54">
        <f>VLOOKUP(N226,Lists!$A$2:$B$36,2,FALSE())</f>
        <v/>
      </c>
      <c r="P226" s="54" t="inlineStr">
        <is>
          <t>679509</t>
        </is>
      </c>
      <c r="Q226" s="54" t="inlineStr">
        <is>
          <t>81139 49252</t>
        </is>
      </c>
    </row>
    <row r="227" ht="15" customHeight="1" s="39">
      <c r="A227" s="54" t="inlineStr">
        <is>
          <t>STU0226</t>
        </is>
      </c>
      <c r="B227" s="55">
        <f>VLOOKUP(A227,Marks!$A$2:$B$1001,2,FALSE())</f>
        <v/>
      </c>
      <c r="C227" s="54">
        <f>VLOOKUP(A227,Marks!$A$2:$C$1001,3,FALSE())</f>
        <v/>
      </c>
      <c r="D227" s="55" t="inlineStr">
        <is>
          <t>Dhruv Nair</t>
        </is>
      </c>
      <c r="E227" s="55" t="inlineStr">
        <is>
          <t>Jiya Nair</t>
        </is>
      </c>
      <c r="F227" s="57" t="n">
        <v>42614</v>
      </c>
      <c r="G227" s="54">
        <f>DATEDIF(F227,TODAY(),"Y")</f>
        <v/>
      </c>
      <c r="H227" s="54" t="inlineStr">
        <is>
          <t>B+</t>
        </is>
      </c>
      <c r="I227" s="54" t="inlineStr">
        <is>
          <t>83276 85695</t>
        </is>
      </c>
      <c r="J227" s="62">
        <f>HYPERLINK("https://wa.me/91"&amp;SUBSTITUTE(I227," ",""),"Chat on WhatsApp")</f>
        <v/>
      </c>
      <c r="K227" s="54" t="inlineStr">
        <is>
          <t>dhruv.nair17@outlook.com</t>
        </is>
      </c>
      <c r="L227" s="62">
        <f>HYPERLINK("mailto:"&amp;K227,"Send Email")</f>
        <v/>
      </c>
      <c r="M227" s="55" t="inlineStr">
        <is>
          <t>483, MG Road, Kochi</t>
        </is>
      </c>
      <c r="N227" s="54" t="inlineStr">
        <is>
          <t>Kochi</t>
        </is>
      </c>
      <c r="O227" s="54">
        <f>VLOOKUP(N227,Lists!$A$2:$B$36,2,FALSE())</f>
        <v/>
      </c>
      <c r="P227" s="54" t="inlineStr">
        <is>
          <t>634079</t>
        </is>
      </c>
      <c r="Q227" s="54" t="inlineStr">
        <is>
          <t>86567 39555</t>
        </is>
      </c>
    </row>
    <row r="228" ht="15" customHeight="1" s="39">
      <c r="A228" s="54" t="inlineStr">
        <is>
          <t>STU0227</t>
        </is>
      </c>
      <c r="B228" s="55">
        <f>VLOOKUP(A228,Marks!$A$2:$B$1001,2,FALSE())</f>
        <v/>
      </c>
      <c r="C228" s="54">
        <f>VLOOKUP(A228,Marks!$A$2:$C$1001,3,FALSE())</f>
        <v/>
      </c>
      <c r="D228" s="55" t="inlineStr">
        <is>
          <t>Rohan Khanna</t>
        </is>
      </c>
      <c r="E228" s="55" t="inlineStr">
        <is>
          <t>Riya Khanna</t>
        </is>
      </c>
      <c r="F228" s="57" t="n">
        <v>41301</v>
      </c>
      <c r="G228" s="54">
        <f>DATEDIF(F228,TODAY(),"Y")</f>
        <v/>
      </c>
      <c r="H228" s="54" t="inlineStr">
        <is>
          <t>AB+</t>
        </is>
      </c>
      <c r="I228" s="54" t="inlineStr">
        <is>
          <t>91439 34470</t>
        </is>
      </c>
      <c r="J228" s="62">
        <f>HYPERLINK("https://wa.me/91"&amp;SUBSTITUTE(I228," ",""),"Chat on WhatsApp")</f>
        <v/>
      </c>
      <c r="K228" s="54" t="inlineStr">
        <is>
          <t>rohan.khanna26@gmail.com</t>
        </is>
      </c>
      <c r="L228" s="62">
        <f>HYPERLINK("mailto:"&amp;K228,"Send Email")</f>
        <v/>
      </c>
      <c r="M228" s="55" t="inlineStr">
        <is>
          <t>467, College Road, Mysuru</t>
        </is>
      </c>
      <c r="N228" s="54" t="inlineStr">
        <is>
          <t>Mysuru</t>
        </is>
      </c>
      <c r="O228" s="54">
        <f>VLOOKUP(N228,Lists!$A$2:$B$36,2,FALSE())</f>
        <v/>
      </c>
      <c r="P228" s="54" t="inlineStr">
        <is>
          <t>407605</t>
        </is>
      </c>
      <c r="Q228" s="54" t="inlineStr">
        <is>
          <t>74818 48155</t>
        </is>
      </c>
    </row>
    <row r="229" ht="15" customHeight="1" s="39">
      <c r="A229" s="54" t="inlineStr">
        <is>
          <t>STU0228</t>
        </is>
      </c>
      <c r="B229" s="55">
        <f>VLOOKUP(A229,Marks!$A$2:$B$1001,2,FALSE())</f>
        <v/>
      </c>
      <c r="C229" s="54">
        <f>VLOOKUP(A229,Marks!$A$2:$C$1001,3,FALSE())</f>
        <v/>
      </c>
      <c r="D229" s="55" t="inlineStr">
        <is>
          <t>Aakash Pathak</t>
        </is>
      </c>
      <c r="E229" s="55" t="inlineStr">
        <is>
          <t>Sanya Pathak</t>
        </is>
      </c>
      <c r="F229" s="57" t="n">
        <v>40458</v>
      </c>
      <c r="G229" s="54">
        <f>DATEDIF(F229,TODAY(),"Y")</f>
        <v/>
      </c>
      <c r="H229" s="54" t="inlineStr">
        <is>
          <t>O-</t>
        </is>
      </c>
      <c r="I229" s="54" t="inlineStr">
        <is>
          <t>95512 36437</t>
        </is>
      </c>
      <c r="J229" s="62">
        <f>HYPERLINK("https://wa.me/91"&amp;SUBSTITUTE(I229," ",""),"Chat on WhatsApp")</f>
        <v/>
      </c>
      <c r="K229" s="54" t="inlineStr">
        <is>
          <t>aakash.pathak1@yahoo.com</t>
        </is>
      </c>
      <c r="L229" s="62">
        <f>HYPERLINK("mailto:"&amp;K229,"Send Email")</f>
        <v/>
      </c>
      <c r="M229" s="55" t="inlineStr">
        <is>
          <t>229, Gandhi Chowk, Ahmedabad</t>
        </is>
      </c>
      <c r="N229" s="54" t="inlineStr">
        <is>
          <t>Ahmedabad</t>
        </is>
      </c>
      <c r="O229" s="54">
        <f>VLOOKUP(N229,Lists!$A$2:$B$36,2,FALSE())</f>
        <v/>
      </c>
      <c r="P229" s="54" t="inlineStr">
        <is>
          <t>528631</t>
        </is>
      </c>
      <c r="Q229" s="54" t="inlineStr">
        <is>
          <t>79615 53108</t>
        </is>
      </c>
    </row>
    <row r="230" ht="15" customHeight="1" s="39">
      <c r="A230" s="54" t="inlineStr">
        <is>
          <t>STU0229</t>
        </is>
      </c>
      <c r="B230" s="55">
        <f>VLOOKUP(A230,Marks!$A$2:$B$1001,2,FALSE())</f>
        <v/>
      </c>
      <c r="C230" s="54">
        <f>VLOOKUP(A230,Marks!$A$2:$C$1001,3,FALSE())</f>
        <v/>
      </c>
      <c r="D230" s="55" t="inlineStr">
        <is>
          <t>Nikhil Reddy</t>
        </is>
      </c>
      <c r="E230" s="55" t="inlineStr">
        <is>
          <t>Priya Reddy</t>
        </is>
      </c>
      <c r="F230" s="57" t="n">
        <v>40661</v>
      </c>
      <c r="G230" s="54">
        <f>DATEDIF(F230,TODAY(),"Y")</f>
        <v/>
      </c>
      <c r="H230" s="54" t="inlineStr">
        <is>
          <t>O-</t>
        </is>
      </c>
      <c r="I230" s="54" t="inlineStr">
        <is>
          <t>75485 92324</t>
        </is>
      </c>
      <c r="J230" s="62">
        <f>HYPERLINK("https://wa.me/91"&amp;SUBSTITUTE(I230," ",""),"Chat on WhatsApp")</f>
        <v/>
      </c>
      <c r="K230" s="54" t="inlineStr">
        <is>
          <t>nikhil.reddy69@outlook.com</t>
        </is>
      </c>
      <c r="L230" s="62">
        <f>HYPERLINK("mailto:"&amp;K230,"Send Email")</f>
        <v/>
      </c>
      <c r="M230" s="55" t="inlineStr">
        <is>
          <t>342, Gandhi Chowk, Chennai</t>
        </is>
      </c>
      <c r="N230" s="54" t="inlineStr">
        <is>
          <t>Chennai</t>
        </is>
      </c>
      <c r="O230" s="54">
        <f>VLOOKUP(N230,Lists!$A$2:$B$36,2,FALSE())</f>
        <v/>
      </c>
      <c r="P230" s="54" t="inlineStr">
        <is>
          <t>841953</t>
        </is>
      </c>
      <c r="Q230" s="54" t="inlineStr">
        <is>
          <t>79085 63907</t>
        </is>
      </c>
    </row>
    <row r="231" ht="15" customHeight="1" s="39">
      <c r="A231" s="54" t="inlineStr">
        <is>
          <t>STU0230</t>
        </is>
      </c>
      <c r="B231" s="55">
        <f>VLOOKUP(A231,Marks!$A$2:$B$1001,2,FALSE())</f>
        <v/>
      </c>
      <c r="C231" s="54">
        <f>VLOOKUP(A231,Marks!$A$2:$C$1001,3,FALSE())</f>
        <v/>
      </c>
      <c r="D231" s="55" t="inlineStr">
        <is>
          <t>Aarav Naidu</t>
        </is>
      </c>
      <c r="E231" s="55" t="inlineStr">
        <is>
          <t>Siya Naidu</t>
        </is>
      </c>
      <c r="F231" s="57" t="n">
        <v>43439</v>
      </c>
      <c r="G231" s="54">
        <f>DATEDIF(F231,TODAY(),"Y")</f>
        <v/>
      </c>
      <c r="H231" s="54" t="inlineStr">
        <is>
          <t>AB+</t>
        </is>
      </c>
      <c r="I231" s="54" t="inlineStr">
        <is>
          <t>88606 73538</t>
        </is>
      </c>
      <c r="J231" s="62">
        <f>HYPERLINK("https://wa.me/91"&amp;SUBSTITUTE(I231," ",""),"Chat on WhatsApp")</f>
        <v/>
      </c>
      <c r="K231" s="54" t="inlineStr">
        <is>
          <t>aarav.naidu60@gmail.com</t>
        </is>
      </c>
      <c r="L231" s="62">
        <f>HYPERLINK("mailto:"&amp;K231,"Send Email")</f>
        <v/>
      </c>
      <c r="M231" s="55" t="inlineStr">
        <is>
          <t>43, Civil Lines, Nagpur</t>
        </is>
      </c>
      <c r="N231" s="54" t="inlineStr">
        <is>
          <t>Nagpur</t>
        </is>
      </c>
      <c r="O231" s="54">
        <f>VLOOKUP(N231,Lists!$A$2:$B$36,2,FALSE())</f>
        <v/>
      </c>
      <c r="P231" s="54" t="inlineStr">
        <is>
          <t>568987</t>
        </is>
      </c>
      <c r="Q231" s="54" t="inlineStr">
        <is>
          <t>78713 46587</t>
        </is>
      </c>
    </row>
    <row r="232" ht="15" customHeight="1" s="39">
      <c r="A232" s="54" t="inlineStr">
        <is>
          <t>STU0231</t>
        </is>
      </c>
      <c r="B232" s="55">
        <f>VLOOKUP(A232,Marks!$A$2:$B$1001,2,FALSE())</f>
        <v/>
      </c>
      <c r="C232" s="54">
        <f>VLOOKUP(A232,Marks!$A$2:$C$1001,3,FALSE())</f>
        <v/>
      </c>
      <c r="D232" s="55" t="inlineStr">
        <is>
          <t>Chirag Kapoor</t>
        </is>
      </c>
      <c r="E232" s="55" t="inlineStr">
        <is>
          <t>Ojasvi Kapoor</t>
        </is>
      </c>
      <c r="F232" s="57" t="n">
        <v>43304</v>
      </c>
      <c r="G232" s="54">
        <f>DATEDIF(F232,TODAY(),"Y")</f>
        <v/>
      </c>
      <c r="H232" s="54" t="inlineStr">
        <is>
          <t>A-</t>
        </is>
      </c>
      <c r="I232" s="54" t="inlineStr">
        <is>
          <t>88274 16870</t>
        </is>
      </c>
      <c r="J232" s="62">
        <f>HYPERLINK("https://wa.me/91"&amp;SUBSTITUTE(I232," ",""),"Chat on WhatsApp")</f>
        <v/>
      </c>
      <c r="K232" s="54" t="inlineStr">
        <is>
          <t>chirag.kapoor77@gmail.com</t>
        </is>
      </c>
      <c r="L232" s="62">
        <f>HYPERLINK("mailto:"&amp;K232,"Send Email")</f>
        <v/>
      </c>
      <c r="M232" s="55" t="inlineStr">
        <is>
          <t>25, College Road, New Delhi</t>
        </is>
      </c>
      <c r="N232" s="54" t="inlineStr">
        <is>
          <t>New Delhi</t>
        </is>
      </c>
      <c r="O232" s="54">
        <f>VLOOKUP(N232,Lists!$A$2:$B$36,2,FALSE())</f>
        <v/>
      </c>
      <c r="P232" s="54" t="inlineStr">
        <is>
          <t>321538</t>
        </is>
      </c>
      <c r="Q232" s="54" t="inlineStr">
        <is>
          <t>77138 41265</t>
        </is>
      </c>
    </row>
    <row r="233" ht="15" customHeight="1" s="39">
      <c r="A233" s="54" t="inlineStr">
        <is>
          <t>STU0232</t>
        </is>
      </c>
      <c r="B233" s="55">
        <f>VLOOKUP(A233,Marks!$A$2:$B$1001,2,FALSE())</f>
        <v/>
      </c>
      <c r="C233" s="54">
        <f>VLOOKUP(A233,Marks!$A$2:$C$1001,3,FALSE())</f>
        <v/>
      </c>
      <c r="D233" s="55" t="inlineStr">
        <is>
          <t>Devansh Pandey</t>
        </is>
      </c>
      <c r="E233" s="55" t="inlineStr">
        <is>
          <t>Aditi Pandey</t>
        </is>
      </c>
      <c r="F233" s="57" t="n">
        <v>42748</v>
      </c>
      <c r="G233" s="54">
        <f>DATEDIF(F233,TODAY(),"Y")</f>
        <v/>
      </c>
      <c r="H233" s="54" t="inlineStr">
        <is>
          <t>O+</t>
        </is>
      </c>
      <c r="I233" s="54" t="inlineStr">
        <is>
          <t>81196 61011</t>
        </is>
      </c>
      <c r="J233" s="62">
        <f>HYPERLINK("https://wa.me/91"&amp;SUBSTITUTE(I233," ",""),"Chat on WhatsApp")</f>
        <v/>
      </c>
      <c r="K233" s="54" t="inlineStr">
        <is>
          <t>devansh.pandey28@rediffmail.com</t>
        </is>
      </c>
      <c r="L233" s="62">
        <f>HYPERLINK("mailto:"&amp;K233,"Send Email")</f>
        <v/>
      </c>
      <c r="M233" s="55" t="inlineStr">
        <is>
          <t>113, Gandhi Chowk, Chennai</t>
        </is>
      </c>
      <c r="N233" s="54" t="inlineStr">
        <is>
          <t>Chennai</t>
        </is>
      </c>
      <c r="O233" s="54">
        <f>VLOOKUP(N233,Lists!$A$2:$B$36,2,FALSE())</f>
        <v/>
      </c>
      <c r="P233" s="54" t="inlineStr">
        <is>
          <t>799923</t>
        </is>
      </c>
      <c r="Q233" s="54" t="inlineStr">
        <is>
          <t>87045 15759</t>
        </is>
      </c>
    </row>
    <row r="234" ht="15" customHeight="1" s="39">
      <c r="A234" s="54" t="inlineStr">
        <is>
          <t>STU0233</t>
        </is>
      </c>
      <c r="B234" s="55">
        <f>VLOOKUP(A234,Marks!$A$2:$B$1001,2,FALSE())</f>
        <v/>
      </c>
      <c r="C234" s="54">
        <f>VLOOKUP(A234,Marks!$A$2:$C$1001,3,FALSE())</f>
        <v/>
      </c>
      <c r="D234" s="55" t="inlineStr">
        <is>
          <t>Arjun Sethi</t>
        </is>
      </c>
      <c r="E234" s="55" t="inlineStr">
        <is>
          <t>Bhavya Sethi</t>
        </is>
      </c>
      <c r="F234" s="57" t="n">
        <v>40470</v>
      </c>
      <c r="G234" s="54">
        <f>DATEDIF(F234,TODAY(),"Y")</f>
        <v/>
      </c>
      <c r="H234" s="54" t="inlineStr">
        <is>
          <t>AB-</t>
        </is>
      </c>
      <c r="I234" s="54" t="inlineStr">
        <is>
          <t>97264 76981</t>
        </is>
      </c>
      <c r="J234" s="62">
        <f>HYPERLINK("https://wa.me/91"&amp;SUBSTITUTE(I234," ",""),"Chat on WhatsApp")</f>
        <v/>
      </c>
      <c r="K234" s="54" t="inlineStr">
        <is>
          <t>arjun.sethi82@yahoo.com</t>
        </is>
      </c>
      <c r="L234" s="62">
        <f>HYPERLINK("mailto:"&amp;K234,"Send Email")</f>
        <v/>
      </c>
      <c r="M234" s="55" t="inlineStr">
        <is>
          <t>258, MG Road, Ranchi</t>
        </is>
      </c>
      <c r="N234" s="54" t="inlineStr">
        <is>
          <t>Ranchi</t>
        </is>
      </c>
      <c r="O234" s="54">
        <f>VLOOKUP(N234,Lists!$A$2:$B$36,2,FALSE())</f>
        <v/>
      </c>
      <c r="P234" s="54" t="inlineStr">
        <is>
          <t>353905</t>
        </is>
      </c>
      <c r="Q234" s="54" t="inlineStr">
        <is>
          <t>63032 50481</t>
        </is>
      </c>
    </row>
    <row r="235" ht="15" customHeight="1" s="39">
      <c r="A235" s="54" t="inlineStr">
        <is>
          <t>STU0234</t>
        </is>
      </c>
      <c r="B235" s="55">
        <f>VLOOKUP(A235,Marks!$A$2:$B$1001,2,FALSE())</f>
        <v/>
      </c>
      <c r="C235" s="54">
        <f>VLOOKUP(A235,Marks!$A$2:$C$1001,3,FALSE())</f>
        <v/>
      </c>
      <c r="D235" s="55" t="inlineStr">
        <is>
          <t>Pranav Desai</t>
        </is>
      </c>
      <c r="E235" s="55" t="inlineStr">
        <is>
          <t>Fatima Desai</t>
        </is>
      </c>
      <c r="F235" s="57" t="n">
        <v>42012</v>
      </c>
      <c r="G235" s="54">
        <f>DATEDIF(F235,TODAY(),"Y")</f>
        <v/>
      </c>
      <c r="H235" s="54" t="inlineStr">
        <is>
          <t>B+</t>
        </is>
      </c>
      <c r="I235" s="54" t="inlineStr">
        <is>
          <t>86615 41752</t>
        </is>
      </c>
      <c r="J235" s="62">
        <f>HYPERLINK("https://wa.me/91"&amp;SUBSTITUTE(I235," ",""),"Chat on WhatsApp")</f>
        <v/>
      </c>
      <c r="K235" s="54" t="inlineStr">
        <is>
          <t>pranav.desai27@gmail.com</t>
        </is>
      </c>
      <c r="L235" s="62">
        <f>HYPERLINK("mailto:"&amp;K235,"Send Email")</f>
        <v/>
      </c>
      <c r="M235" s="55" t="inlineStr">
        <is>
          <t>465, Civil Lines, Panaji</t>
        </is>
      </c>
      <c r="N235" s="54" t="inlineStr">
        <is>
          <t>Panaji</t>
        </is>
      </c>
      <c r="O235" s="54">
        <f>VLOOKUP(N235,Lists!$A$2:$B$36,2,FALSE())</f>
        <v/>
      </c>
      <c r="P235" s="54" t="inlineStr">
        <is>
          <t>830739</t>
        </is>
      </c>
      <c r="Q235" s="54" t="inlineStr">
        <is>
          <t>77250 78350</t>
        </is>
      </c>
    </row>
    <row r="236" ht="15" customHeight="1" s="39">
      <c r="A236" s="54" t="inlineStr">
        <is>
          <t>STU0235</t>
        </is>
      </c>
      <c r="B236" s="55">
        <f>VLOOKUP(A236,Marks!$A$2:$B$1001,2,FALSE())</f>
        <v/>
      </c>
      <c r="C236" s="54">
        <f>VLOOKUP(A236,Marks!$A$2:$C$1001,3,FALSE())</f>
        <v/>
      </c>
      <c r="D236" s="55" t="inlineStr">
        <is>
          <t>Naveen Thakur</t>
        </is>
      </c>
      <c r="E236" s="55" t="inlineStr">
        <is>
          <t>Kiara Thakur</t>
        </is>
      </c>
      <c r="F236" s="57" t="n">
        <v>41461</v>
      </c>
      <c r="G236" s="54">
        <f>DATEDIF(F236,TODAY(),"Y")</f>
        <v/>
      </c>
      <c r="H236" s="54" t="inlineStr">
        <is>
          <t>AB+</t>
        </is>
      </c>
      <c r="I236" s="54" t="inlineStr">
        <is>
          <t>75966 47401</t>
        </is>
      </c>
      <c r="J236" s="62">
        <f>HYPERLINK("https://wa.me/91"&amp;SUBSTITUTE(I236," ",""),"Chat on WhatsApp")</f>
        <v/>
      </c>
      <c r="K236" s="54" t="inlineStr">
        <is>
          <t>naveen.thakur74@rediffmail.com</t>
        </is>
      </c>
      <c r="L236" s="62">
        <f>HYPERLINK("mailto:"&amp;K236,"Send Email")</f>
        <v/>
      </c>
      <c r="M236" s="55" t="inlineStr">
        <is>
          <t>496, Model Town, Ahmedabad</t>
        </is>
      </c>
      <c r="N236" s="54" t="inlineStr">
        <is>
          <t>Ahmedabad</t>
        </is>
      </c>
      <c r="O236" s="54">
        <f>VLOOKUP(N236,Lists!$A$2:$B$36,2,FALSE())</f>
        <v/>
      </c>
      <c r="P236" s="54" t="inlineStr">
        <is>
          <t>395067</t>
        </is>
      </c>
      <c r="Q236" s="54" t="inlineStr">
        <is>
          <t>92310 57131</t>
        </is>
      </c>
    </row>
    <row r="237" ht="15" customHeight="1" s="39">
      <c r="A237" s="54" t="inlineStr">
        <is>
          <t>STU0236</t>
        </is>
      </c>
      <c r="B237" s="55">
        <f>VLOOKUP(A237,Marks!$A$2:$B$1001,2,FALSE())</f>
        <v/>
      </c>
      <c r="C237" s="54">
        <f>VLOOKUP(A237,Marks!$A$2:$C$1001,3,FALSE())</f>
        <v/>
      </c>
      <c r="D237" s="55" t="inlineStr">
        <is>
          <t>Atharv Reddy</t>
        </is>
      </c>
      <c r="E237" s="55" t="inlineStr">
        <is>
          <t>Sara Reddy</t>
        </is>
      </c>
      <c r="F237" s="57" t="n">
        <v>40638</v>
      </c>
      <c r="G237" s="54">
        <f>DATEDIF(F237,TODAY(),"Y")</f>
        <v/>
      </c>
      <c r="H237" s="54" t="inlineStr">
        <is>
          <t>AB+</t>
        </is>
      </c>
      <c r="I237" s="54" t="inlineStr">
        <is>
          <t>71068 11682</t>
        </is>
      </c>
      <c r="J237" s="62">
        <f>HYPERLINK("https://wa.me/91"&amp;SUBSTITUTE(I237," ",""),"Chat on WhatsApp")</f>
        <v/>
      </c>
      <c r="K237" s="54" t="inlineStr">
        <is>
          <t>atharv.reddy65@outlook.com</t>
        </is>
      </c>
      <c r="L237" s="62">
        <f>HYPERLINK("mailto:"&amp;K237,"Send Email")</f>
        <v/>
      </c>
      <c r="M237" s="55" t="inlineStr">
        <is>
          <t>252, College Road, Bengaluru</t>
        </is>
      </c>
      <c r="N237" s="54" t="inlineStr">
        <is>
          <t>Bengaluru</t>
        </is>
      </c>
      <c r="O237" s="54">
        <f>VLOOKUP(N237,Lists!$A$2:$B$36,2,FALSE())</f>
        <v/>
      </c>
      <c r="P237" s="54" t="inlineStr">
        <is>
          <t>546020</t>
        </is>
      </c>
      <c r="Q237" s="54" t="inlineStr">
        <is>
          <t>97113 60336</t>
        </is>
      </c>
    </row>
    <row r="238" ht="15" customHeight="1" s="39">
      <c r="A238" s="54" t="inlineStr">
        <is>
          <t>STU0237</t>
        </is>
      </c>
      <c r="B238" s="55">
        <f>VLOOKUP(A238,Marks!$A$2:$B$1001,2,FALSE())</f>
        <v/>
      </c>
      <c r="C238" s="54">
        <f>VLOOKUP(A238,Marks!$A$2:$C$1001,3,FALSE())</f>
        <v/>
      </c>
      <c r="D238" s="55" t="inlineStr">
        <is>
          <t>Rahul Dubey</t>
        </is>
      </c>
      <c r="E238" s="55" t="inlineStr">
        <is>
          <t>Simran Dubey</t>
        </is>
      </c>
      <c r="F238" s="57" t="n">
        <v>42110</v>
      </c>
      <c r="G238" s="54">
        <f>DATEDIF(F238,TODAY(),"Y")</f>
        <v/>
      </c>
      <c r="H238" s="54" t="inlineStr">
        <is>
          <t>A-</t>
        </is>
      </c>
      <c r="I238" s="54" t="inlineStr">
        <is>
          <t>66921 92700</t>
        </is>
      </c>
      <c r="J238" s="62">
        <f>HYPERLINK("https://wa.me/91"&amp;SUBSTITUTE(I238," ",""),"Chat on WhatsApp")</f>
        <v/>
      </c>
      <c r="K238" s="54" t="inlineStr">
        <is>
          <t>rahul.dubey91@gmail.com</t>
        </is>
      </c>
      <c r="L238" s="62">
        <f>HYPERLINK("mailto:"&amp;K238,"Send Email")</f>
        <v/>
      </c>
      <c r="M238" s="55" t="inlineStr">
        <is>
          <t>358, Church Street, Amritsar</t>
        </is>
      </c>
      <c r="N238" s="54" t="inlineStr">
        <is>
          <t>Amritsar</t>
        </is>
      </c>
      <c r="O238" s="54">
        <f>VLOOKUP(N238,Lists!$A$2:$B$36,2,FALSE())</f>
        <v/>
      </c>
      <c r="P238" s="54" t="inlineStr">
        <is>
          <t>384026</t>
        </is>
      </c>
      <c r="Q238" s="54" t="inlineStr">
        <is>
          <t>93414 43330</t>
        </is>
      </c>
    </row>
    <row r="239" ht="15" customHeight="1" s="39">
      <c r="A239" s="54" t="inlineStr">
        <is>
          <t>STU0238</t>
        </is>
      </c>
      <c r="B239" s="55">
        <f>VLOOKUP(A239,Marks!$A$2:$B$1001,2,FALSE())</f>
        <v/>
      </c>
      <c r="C239" s="54">
        <f>VLOOKUP(A239,Marks!$A$2:$C$1001,3,FALSE())</f>
        <v/>
      </c>
      <c r="D239" s="55" t="inlineStr">
        <is>
          <t>Chirag Rao</t>
        </is>
      </c>
      <c r="E239" s="55" t="inlineStr">
        <is>
          <t>Sanya Rao</t>
        </is>
      </c>
      <c r="F239" s="57" t="n">
        <v>39881</v>
      </c>
      <c r="G239" s="54">
        <f>DATEDIF(F239,TODAY(),"Y")</f>
        <v/>
      </c>
      <c r="H239" s="54" t="inlineStr">
        <is>
          <t>B-</t>
        </is>
      </c>
      <c r="I239" s="54" t="inlineStr">
        <is>
          <t>77520 50383</t>
        </is>
      </c>
      <c r="J239" s="62">
        <f>HYPERLINK("https://wa.me/91"&amp;SUBSTITUTE(I239," ",""),"Chat on WhatsApp")</f>
        <v/>
      </c>
      <c r="K239" s="54" t="inlineStr">
        <is>
          <t>chirag.rao1@yahoo.com</t>
        </is>
      </c>
      <c r="L239" s="62">
        <f>HYPERLINK("mailto:"&amp;K239,"Send Email")</f>
        <v/>
      </c>
      <c r="M239" s="55" t="inlineStr">
        <is>
          <t>418, Shastri Nagar, Chennai</t>
        </is>
      </c>
      <c r="N239" s="54" t="inlineStr">
        <is>
          <t>Chennai</t>
        </is>
      </c>
      <c r="O239" s="54">
        <f>VLOOKUP(N239,Lists!$A$2:$B$36,2,FALSE())</f>
        <v/>
      </c>
      <c r="P239" s="54" t="inlineStr">
        <is>
          <t>111656</t>
        </is>
      </c>
      <c r="Q239" s="54" t="inlineStr">
        <is>
          <t>62144 64767</t>
        </is>
      </c>
    </row>
    <row r="240" ht="15" customHeight="1" s="39">
      <c r="A240" s="54" t="inlineStr">
        <is>
          <t>STU0239</t>
        </is>
      </c>
      <c r="B240" s="55">
        <f>VLOOKUP(A240,Marks!$A$2:$B$1001,2,FALSE())</f>
        <v/>
      </c>
      <c r="C240" s="54">
        <f>VLOOKUP(A240,Marks!$A$2:$C$1001,3,FALSE())</f>
        <v/>
      </c>
      <c r="D240" s="55" t="inlineStr">
        <is>
          <t>Chirag Jain</t>
        </is>
      </c>
      <c r="E240" s="55" t="inlineStr">
        <is>
          <t>Vidhi Jain</t>
        </is>
      </c>
      <c r="F240" s="57" t="n">
        <v>43045</v>
      </c>
      <c r="G240" s="54">
        <f>DATEDIF(F240,TODAY(),"Y")</f>
        <v/>
      </c>
      <c r="H240" s="54" t="inlineStr">
        <is>
          <t>A+</t>
        </is>
      </c>
      <c r="I240" s="54" t="inlineStr">
        <is>
          <t>65802 21233</t>
        </is>
      </c>
      <c r="J240" s="62">
        <f>HYPERLINK("https://wa.me/91"&amp;SUBSTITUTE(I240," ",""),"Chat on WhatsApp")</f>
        <v/>
      </c>
      <c r="K240" s="54" t="inlineStr">
        <is>
          <t>chirag.jain49@gmail.com</t>
        </is>
      </c>
      <c r="L240" s="62">
        <f>HYPERLINK("mailto:"&amp;K240,"Send Email")</f>
        <v/>
      </c>
      <c r="M240" s="55" t="inlineStr">
        <is>
          <t>142, Gandhi Chowk, Guwahati</t>
        </is>
      </c>
      <c r="N240" s="54" t="inlineStr">
        <is>
          <t>Guwahati</t>
        </is>
      </c>
      <c r="O240" s="54">
        <f>VLOOKUP(N240,Lists!$A$2:$B$36,2,FALSE())</f>
        <v/>
      </c>
      <c r="P240" s="54" t="inlineStr">
        <is>
          <t>468773</t>
        </is>
      </c>
      <c r="Q240" s="54" t="inlineStr">
        <is>
          <t>64846 72638</t>
        </is>
      </c>
    </row>
    <row r="241" ht="15" customHeight="1" s="39">
      <c r="A241" s="54" t="inlineStr">
        <is>
          <t>STU0240</t>
        </is>
      </c>
      <c r="B241" s="55">
        <f>VLOOKUP(A241,Marks!$A$2:$B$1001,2,FALSE())</f>
        <v/>
      </c>
      <c r="C241" s="54">
        <f>VLOOKUP(A241,Marks!$A$2:$C$1001,3,FALSE())</f>
        <v/>
      </c>
      <c r="D241" s="55" t="inlineStr">
        <is>
          <t>Om Chowdhury</t>
        </is>
      </c>
      <c r="E241" s="55" t="inlineStr">
        <is>
          <t>Pari Chowdhury</t>
        </is>
      </c>
      <c r="F241" s="57" t="n">
        <v>42321</v>
      </c>
      <c r="G241" s="54">
        <f>DATEDIF(F241,TODAY(),"Y")</f>
        <v/>
      </c>
      <c r="H241" s="54" t="inlineStr">
        <is>
          <t>B-</t>
        </is>
      </c>
      <c r="I241" s="54" t="inlineStr">
        <is>
          <t>91937 56665</t>
        </is>
      </c>
      <c r="J241" s="62">
        <f>HYPERLINK("https://wa.me/91"&amp;SUBSTITUTE(I241," ",""),"Chat on WhatsApp")</f>
        <v/>
      </c>
      <c r="K241" s="54" t="inlineStr">
        <is>
          <t>om.chowdhury43@gmail.com</t>
        </is>
      </c>
      <c r="L241" s="62">
        <f>HYPERLINK("mailto:"&amp;K241,"Send Email")</f>
        <v/>
      </c>
      <c r="M241" s="55" t="inlineStr">
        <is>
          <t>2, Green Park, Bhopal</t>
        </is>
      </c>
      <c r="N241" s="54" t="inlineStr">
        <is>
          <t>Bhopal</t>
        </is>
      </c>
      <c r="O241" s="54">
        <f>VLOOKUP(N241,Lists!$A$2:$B$36,2,FALSE())</f>
        <v/>
      </c>
      <c r="P241" s="54" t="inlineStr">
        <is>
          <t>842230</t>
        </is>
      </c>
      <c r="Q241" s="54" t="inlineStr">
        <is>
          <t>93275 13365</t>
        </is>
      </c>
    </row>
    <row r="242" ht="15" customHeight="1" s="39">
      <c r="A242" s="54" t="inlineStr">
        <is>
          <t>STU0241</t>
        </is>
      </c>
      <c r="B242" s="55">
        <f>VLOOKUP(A242,Marks!$A$2:$B$1001,2,FALSE())</f>
        <v/>
      </c>
      <c r="C242" s="54">
        <f>VLOOKUP(A242,Marks!$A$2:$C$1001,3,FALSE())</f>
        <v/>
      </c>
      <c r="D242" s="55" t="inlineStr">
        <is>
          <t>Devansh Arora</t>
        </is>
      </c>
      <c r="E242" s="55" t="inlineStr">
        <is>
          <t>Ishita Arora</t>
        </is>
      </c>
      <c r="F242" s="57" t="n">
        <v>41241</v>
      </c>
      <c r="G242" s="54">
        <f>DATEDIF(F242,TODAY(),"Y")</f>
        <v/>
      </c>
      <c r="H242" s="54" t="inlineStr">
        <is>
          <t>B-</t>
        </is>
      </c>
      <c r="I242" s="54" t="inlineStr">
        <is>
          <t>67305 48517</t>
        </is>
      </c>
      <c r="J242" s="62">
        <f>HYPERLINK("https://wa.me/91"&amp;SUBSTITUTE(I242," ",""),"Chat on WhatsApp")</f>
        <v/>
      </c>
      <c r="K242" s="54" t="inlineStr">
        <is>
          <t>devansh.arora78@yahoo.com</t>
        </is>
      </c>
      <c r="L242" s="62">
        <f>HYPERLINK("mailto:"&amp;K242,"Send Email")</f>
        <v/>
      </c>
      <c r="M242" s="55" t="inlineStr">
        <is>
          <t>365, Church Street, Mysuru</t>
        </is>
      </c>
      <c r="N242" s="54" t="inlineStr">
        <is>
          <t>Mysuru</t>
        </is>
      </c>
      <c r="O242" s="54">
        <f>VLOOKUP(N242,Lists!$A$2:$B$36,2,FALSE())</f>
        <v/>
      </c>
      <c r="P242" s="54" t="inlineStr">
        <is>
          <t>655317</t>
        </is>
      </c>
      <c r="Q242" s="54" t="inlineStr">
        <is>
          <t>63094 75264</t>
        </is>
      </c>
    </row>
    <row r="243" ht="15" customHeight="1" s="39">
      <c r="A243" s="54" t="inlineStr">
        <is>
          <t>STU0242</t>
        </is>
      </c>
      <c r="B243" s="55">
        <f>VLOOKUP(A243,Marks!$A$2:$B$1001,2,FALSE())</f>
        <v/>
      </c>
      <c r="C243" s="54">
        <f>VLOOKUP(A243,Marks!$A$2:$C$1001,3,FALSE())</f>
        <v/>
      </c>
      <c r="D243" s="55" t="inlineStr">
        <is>
          <t>Gaurav Desai</t>
        </is>
      </c>
      <c r="E243" s="55" t="inlineStr">
        <is>
          <t>Saanvi Desai</t>
        </is>
      </c>
      <c r="F243" s="57" t="n">
        <v>42999</v>
      </c>
      <c r="G243" s="54">
        <f>DATEDIF(F243,TODAY(),"Y")</f>
        <v/>
      </c>
      <c r="H243" s="54" t="inlineStr">
        <is>
          <t>A-</t>
        </is>
      </c>
      <c r="I243" s="54" t="inlineStr">
        <is>
          <t>92481 53620</t>
        </is>
      </c>
      <c r="J243" s="62">
        <f>HYPERLINK("https://wa.me/91"&amp;SUBSTITUTE(I243," ",""),"Chat on WhatsApp")</f>
        <v/>
      </c>
      <c r="K243" s="54" t="inlineStr">
        <is>
          <t>gaurav.desai29@gmail.com</t>
        </is>
      </c>
      <c r="L243" s="62">
        <f>HYPERLINK("mailto:"&amp;K243,"Send Email")</f>
        <v/>
      </c>
      <c r="M243" s="55" t="inlineStr">
        <is>
          <t>330, Lake View, Ranchi</t>
        </is>
      </c>
      <c r="N243" s="54" t="inlineStr">
        <is>
          <t>Ranchi</t>
        </is>
      </c>
      <c r="O243" s="54">
        <f>VLOOKUP(N243,Lists!$A$2:$B$36,2,FALSE())</f>
        <v/>
      </c>
      <c r="P243" s="54" t="inlineStr">
        <is>
          <t>505324</t>
        </is>
      </c>
      <c r="Q243" s="54" t="inlineStr">
        <is>
          <t>98159 40587</t>
        </is>
      </c>
    </row>
    <row r="244" ht="15" customHeight="1" s="39">
      <c r="A244" s="54" t="inlineStr">
        <is>
          <t>STU0243</t>
        </is>
      </c>
      <c r="B244" s="55">
        <f>VLOOKUP(A244,Marks!$A$2:$B$1001,2,FALSE())</f>
        <v/>
      </c>
      <c r="C244" s="54">
        <f>VLOOKUP(A244,Marks!$A$2:$C$1001,3,FALSE())</f>
        <v/>
      </c>
      <c r="D244" s="55" t="inlineStr">
        <is>
          <t>Vikram Chowdhury</t>
        </is>
      </c>
      <c r="E244" s="55" t="inlineStr">
        <is>
          <t>Sana Chowdhury</t>
        </is>
      </c>
      <c r="F244" s="57" t="n">
        <v>42048</v>
      </c>
      <c r="G244" s="54">
        <f>DATEDIF(F244,TODAY(),"Y")</f>
        <v/>
      </c>
      <c r="H244" s="54" t="inlineStr">
        <is>
          <t>O+</t>
        </is>
      </c>
      <c r="I244" s="54" t="inlineStr">
        <is>
          <t>69819 70372</t>
        </is>
      </c>
      <c r="J244" s="62">
        <f>HYPERLINK("https://wa.me/91"&amp;SUBSTITUTE(I244," ",""),"Chat on WhatsApp")</f>
        <v/>
      </c>
      <c r="K244" s="54" t="inlineStr">
        <is>
          <t>vikram.chowdhury41@yahoo.com</t>
        </is>
      </c>
      <c r="L244" s="62">
        <f>HYPERLINK("mailto:"&amp;K244,"Send Email")</f>
        <v/>
      </c>
      <c r="M244" s="55" t="inlineStr">
        <is>
          <t>418, Park Street, Hyderabad</t>
        </is>
      </c>
      <c r="N244" s="54" t="inlineStr">
        <is>
          <t>Hyderabad</t>
        </is>
      </c>
      <c r="O244" s="54">
        <f>VLOOKUP(N244,Lists!$A$2:$B$36,2,FALSE())</f>
        <v/>
      </c>
      <c r="P244" s="54" t="inlineStr">
        <is>
          <t>339538</t>
        </is>
      </c>
      <c r="Q244" s="54" t="inlineStr">
        <is>
          <t>98467 29323</t>
        </is>
      </c>
    </row>
    <row r="245" ht="15" customHeight="1" s="39">
      <c r="A245" s="54" t="inlineStr">
        <is>
          <t>STU0244</t>
        </is>
      </c>
      <c r="B245" s="55">
        <f>VLOOKUP(A245,Marks!$A$2:$B$1001,2,FALSE())</f>
        <v/>
      </c>
      <c r="C245" s="54">
        <f>VLOOKUP(A245,Marks!$A$2:$C$1001,3,FALSE())</f>
        <v/>
      </c>
      <c r="D245" s="55" t="inlineStr">
        <is>
          <t>Uday Mehta</t>
        </is>
      </c>
      <c r="E245" s="55" t="inlineStr">
        <is>
          <t>Nisha Mehta</t>
        </is>
      </c>
      <c r="F245" s="57" t="n">
        <v>39595</v>
      </c>
      <c r="G245" s="54">
        <f>DATEDIF(F245,TODAY(),"Y")</f>
        <v/>
      </c>
      <c r="H245" s="54" t="inlineStr">
        <is>
          <t>A+</t>
        </is>
      </c>
      <c r="I245" s="54" t="inlineStr">
        <is>
          <t>71353 81819</t>
        </is>
      </c>
      <c r="J245" s="62">
        <f>HYPERLINK("https://wa.me/91"&amp;SUBSTITUTE(I245," ",""),"Chat on WhatsApp")</f>
        <v/>
      </c>
      <c r="K245" s="54" t="inlineStr">
        <is>
          <t>uday.mehta51@outlook.com</t>
        </is>
      </c>
      <c r="L245" s="62">
        <f>HYPERLINK("mailto:"&amp;K245,"Send Email")</f>
        <v/>
      </c>
      <c r="M245" s="55" t="inlineStr">
        <is>
          <t>217, Shastri Nagar, Surat</t>
        </is>
      </c>
      <c r="N245" s="54" t="inlineStr">
        <is>
          <t>Surat</t>
        </is>
      </c>
      <c r="O245" s="54">
        <f>VLOOKUP(N245,Lists!$A$2:$B$36,2,FALSE())</f>
        <v/>
      </c>
      <c r="P245" s="54" t="inlineStr">
        <is>
          <t>475227</t>
        </is>
      </c>
      <c r="Q245" s="54" t="inlineStr">
        <is>
          <t>97407 19414</t>
        </is>
      </c>
    </row>
    <row r="246" ht="15" customHeight="1" s="39">
      <c r="A246" s="54" t="inlineStr">
        <is>
          <t>STU0245</t>
        </is>
      </c>
      <c r="B246" s="55">
        <f>VLOOKUP(A246,Marks!$A$2:$B$1001,2,FALSE())</f>
        <v/>
      </c>
      <c r="C246" s="54">
        <f>VLOOKUP(A246,Marks!$A$2:$C$1001,3,FALSE())</f>
        <v/>
      </c>
      <c r="D246" s="55" t="inlineStr">
        <is>
          <t>Naveen Rawat</t>
        </is>
      </c>
      <c r="E246" s="55" t="inlineStr">
        <is>
          <t>Sanya Rawat</t>
        </is>
      </c>
      <c r="F246" s="57" t="n">
        <v>43430</v>
      </c>
      <c r="G246" s="54">
        <f>DATEDIF(F246,TODAY(),"Y")</f>
        <v/>
      </c>
      <c r="H246" s="54" t="inlineStr">
        <is>
          <t>A+</t>
        </is>
      </c>
      <c r="I246" s="54" t="inlineStr">
        <is>
          <t>77169 65982</t>
        </is>
      </c>
      <c r="J246" s="62">
        <f>HYPERLINK("https://wa.me/91"&amp;SUBSTITUTE(I246," ",""),"Chat on WhatsApp")</f>
        <v/>
      </c>
      <c r="K246" s="54" t="inlineStr">
        <is>
          <t>naveen.rawat87@yahoo.com</t>
        </is>
      </c>
      <c r="L246" s="62">
        <f>HYPERLINK("mailto:"&amp;K246,"Send Email")</f>
        <v/>
      </c>
      <c r="M246" s="55" t="inlineStr">
        <is>
          <t>475, Nehru Nagar, Chandigarh</t>
        </is>
      </c>
      <c r="N246" s="54" t="inlineStr">
        <is>
          <t>Chandigarh</t>
        </is>
      </c>
      <c r="O246" s="54">
        <f>VLOOKUP(N246,Lists!$A$2:$B$36,2,FALSE())</f>
        <v/>
      </c>
      <c r="P246" s="54" t="inlineStr">
        <is>
          <t>210714</t>
        </is>
      </c>
      <c r="Q246" s="54" t="inlineStr">
        <is>
          <t>88763 33544</t>
        </is>
      </c>
    </row>
    <row r="247" ht="15" customHeight="1" s="39">
      <c r="A247" s="54" t="inlineStr">
        <is>
          <t>STU0246</t>
        </is>
      </c>
      <c r="B247" s="55">
        <f>VLOOKUP(A247,Marks!$A$2:$B$1001,2,FALSE())</f>
        <v/>
      </c>
      <c r="C247" s="54">
        <f>VLOOKUP(A247,Marks!$A$2:$C$1001,3,FALSE())</f>
        <v/>
      </c>
      <c r="D247" s="55" t="inlineStr">
        <is>
          <t>Chirag Mukherjee</t>
        </is>
      </c>
      <c r="E247" s="55" t="inlineStr">
        <is>
          <t>Fatima Mukherjee</t>
        </is>
      </c>
      <c r="F247" s="57" t="n">
        <v>39965</v>
      </c>
      <c r="G247" s="54">
        <f>DATEDIF(F247,TODAY(),"Y")</f>
        <v/>
      </c>
      <c r="H247" s="54" t="inlineStr">
        <is>
          <t>A-</t>
        </is>
      </c>
      <c r="I247" s="54" t="inlineStr">
        <is>
          <t>62910 20831</t>
        </is>
      </c>
      <c r="J247" s="62">
        <f>HYPERLINK("https://wa.me/91"&amp;SUBSTITUTE(I247," ",""),"Chat on WhatsApp")</f>
        <v/>
      </c>
      <c r="K247" s="54" t="inlineStr">
        <is>
          <t>chirag.mukherjee16@rediffmail.com</t>
        </is>
      </c>
      <c r="L247" s="62">
        <f>HYPERLINK("mailto:"&amp;K247,"Send Email")</f>
        <v/>
      </c>
      <c r="M247" s="55" t="inlineStr">
        <is>
          <t>329, Civil Lines, Varanasi</t>
        </is>
      </c>
      <c r="N247" s="54" t="inlineStr">
        <is>
          <t>Varanasi</t>
        </is>
      </c>
      <c r="O247" s="54">
        <f>VLOOKUP(N247,Lists!$A$2:$B$36,2,FALSE())</f>
        <v/>
      </c>
      <c r="P247" s="54" t="inlineStr">
        <is>
          <t>134146</t>
        </is>
      </c>
      <c r="Q247" s="54" t="inlineStr">
        <is>
          <t>95484 22393</t>
        </is>
      </c>
    </row>
    <row r="248" ht="15" customHeight="1" s="39">
      <c r="A248" s="54" t="inlineStr">
        <is>
          <t>STU0247</t>
        </is>
      </c>
      <c r="B248" s="55">
        <f>VLOOKUP(A248,Marks!$A$2:$B$1001,2,FALSE())</f>
        <v/>
      </c>
      <c r="C248" s="54">
        <f>VLOOKUP(A248,Marks!$A$2:$C$1001,3,FALSE())</f>
        <v/>
      </c>
      <c r="D248" s="55" t="inlineStr">
        <is>
          <t>Vikram Kapoor</t>
        </is>
      </c>
      <c r="E248" s="55" t="inlineStr">
        <is>
          <t>Trisha Kapoor</t>
        </is>
      </c>
      <c r="F248" s="57" t="n">
        <v>41386</v>
      </c>
      <c r="G248" s="54">
        <f>DATEDIF(F248,TODAY(),"Y")</f>
        <v/>
      </c>
      <c r="H248" s="54" t="inlineStr">
        <is>
          <t>A-</t>
        </is>
      </c>
      <c r="I248" s="54" t="inlineStr">
        <is>
          <t>63960 88525</t>
        </is>
      </c>
      <c r="J248" s="62">
        <f>HYPERLINK("https://wa.me/91"&amp;SUBSTITUTE(I248," ",""),"Chat on WhatsApp")</f>
        <v/>
      </c>
      <c r="K248" s="54" t="inlineStr">
        <is>
          <t>vikram.kapoor89@yahoo.com</t>
        </is>
      </c>
      <c r="L248" s="62">
        <f>HYPERLINK("mailto:"&amp;K248,"Send Email")</f>
        <v/>
      </c>
      <c r="M248" s="55" t="inlineStr">
        <is>
          <t>3, Green Park, Bengaluru</t>
        </is>
      </c>
      <c r="N248" s="54" t="inlineStr">
        <is>
          <t>Bengaluru</t>
        </is>
      </c>
      <c r="O248" s="54">
        <f>VLOOKUP(N248,Lists!$A$2:$B$36,2,FALSE())</f>
        <v/>
      </c>
      <c r="P248" s="54" t="inlineStr">
        <is>
          <t>439564</t>
        </is>
      </c>
      <c r="Q248" s="54" t="inlineStr">
        <is>
          <t>61641 26884</t>
        </is>
      </c>
    </row>
    <row r="249" ht="15" customHeight="1" s="39">
      <c r="A249" s="54" t="inlineStr">
        <is>
          <t>STU0248</t>
        </is>
      </c>
      <c r="B249" s="55">
        <f>VLOOKUP(A249,Marks!$A$2:$B$1001,2,FALSE())</f>
        <v/>
      </c>
      <c r="C249" s="54">
        <f>VLOOKUP(A249,Marks!$A$2:$C$1001,3,FALSE())</f>
        <v/>
      </c>
      <c r="D249" s="55" t="inlineStr">
        <is>
          <t>Lakshay Kapoor</t>
        </is>
      </c>
      <c r="E249" s="55" t="inlineStr">
        <is>
          <t>Aditi Kapoor</t>
        </is>
      </c>
      <c r="F249" s="57" t="n">
        <v>41565</v>
      </c>
      <c r="G249" s="54">
        <f>DATEDIF(F249,TODAY(),"Y")</f>
        <v/>
      </c>
      <c r="H249" s="54" t="inlineStr">
        <is>
          <t>O+</t>
        </is>
      </c>
      <c r="I249" s="54" t="inlineStr">
        <is>
          <t>72622 96850</t>
        </is>
      </c>
      <c r="J249" s="62">
        <f>HYPERLINK("https://wa.me/91"&amp;SUBSTITUTE(I249," ",""),"Chat on WhatsApp")</f>
        <v/>
      </c>
      <c r="K249" s="54" t="inlineStr">
        <is>
          <t>lakshay.kapoor6@yahoo.com</t>
        </is>
      </c>
      <c r="L249" s="62">
        <f>HYPERLINK("mailto:"&amp;K249,"Send Email")</f>
        <v/>
      </c>
      <c r="M249" s="55" t="inlineStr">
        <is>
          <t>19, Model Town, Dehradun</t>
        </is>
      </c>
      <c r="N249" s="54" t="inlineStr">
        <is>
          <t>Dehradun</t>
        </is>
      </c>
      <c r="O249" s="54">
        <f>VLOOKUP(N249,Lists!$A$2:$B$36,2,FALSE())</f>
        <v/>
      </c>
      <c r="P249" s="54" t="inlineStr">
        <is>
          <t>258549</t>
        </is>
      </c>
      <c r="Q249" s="54" t="inlineStr">
        <is>
          <t>84526 27590</t>
        </is>
      </c>
    </row>
    <row r="250" ht="15" customHeight="1" s="39">
      <c r="A250" s="54" t="inlineStr">
        <is>
          <t>STU0249</t>
        </is>
      </c>
      <c r="B250" s="55">
        <f>VLOOKUP(A250,Marks!$A$2:$B$1001,2,FALSE())</f>
        <v/>
      </c>
      <c r="C250" s="54">
        <f>VLOOKUP(A250,Marks!$A$2:$C$1001,3,FALSE())</f>
        <v/>
      </c>
      <c r="D250" s="55" t="inlineStr">
        <is>
          <t>Mohit Sethi</t>
        </is>
      </c>
      <c r="E250" s="55" t="inlineStr">
        <is>
          <t>Esha Sethi</t>
        </is>
      </c>
      <c r="F250" s="57" t="n">
        <v>40021</v>
      </c>
      <c r="G250" s="54">
        <f>DATEDIF(F250,TODAY(),"Y")</f>
        <v/>
      </c>
      <c r="H250" s="54" t="inlineStr">
        <is>
          <t>B+</t>
        </is>
      </c>
      <c r="I250" s="54" t="inlineStr">
        <is>
          <t>76183 66836</t>
        </is>
      </c>
      <c r="J250" s="62">
        <f>HYPERLINK("https://wa.me/91"&amp;SUBSTITUTE(I250," ",""),"Chat on WhatsApp")</f>
        <v/>
      </c>
      <c r="K250" s="54" t="inlineStr">
        <is>
          <t>mohit.sethi49@gmail.com</t>
        </is>
      </c>
      <c r="L250" s="62">
        <f>HYPERLINK("mailto:"&amp;K250,"Send Email")</f>
        <v/>
      </c>
      <c r="M250" s="55" t="inlineStr">
        <is>
          <t>494, Civil Lines, Vadodara</t>
        </is>
      </c>
      <c r="N250" s="54" t="inlineStr">
        <is>
          <t>Vadodara</t>
        </is>
      </c>
      <c r="O250" s="54">
        <f>VLOOKUP(N250,Lists!$A$2:$B$36,2,FALSE())</f>
        <v/>
      </c>
      <c r="P250" s="54" t="inlineStr">
        <is>
          <t>191291</t>
        </is>
      </c>
      <c r="Q250" s="54" t="inlineStr">
        <is>
          <t>83041 79660</t>
        </is>
      </c>
    </row>
    <row r="251" ht="15" customHeight="1" s="39">
      <c r="A251" s="54" t="inlineStr">
        <is>
          <t>STU0250</t>
        </is>
      </c>
      <c r="B251" s="55">
        <f>VLOOKUP(A251,Marks!$A$2:$B$1001,2,FALSE())</f>
        <v/>
      </c>
      <c r="C251" s="54">
        <f>VLOOKUP(A251,Marks!$A$2:$C$1001,3,FALSE())</f>
        <v/>
      </c>
      <c r="D251" s="55" t="inlineStr">
        <is>
          <t>Zaid Das</t>
        </is>
      </c>
      <c r="E251" s="55" t="inlineStr">
        <is>
          <t>Tara Das</t>
        </is>
      </c>
      <c r="F251" s="57" t="n">
        <v>43836</v>
      </c>
      <c r="G251" s="54">
        <f>DATEDIF(F251,TODAY(),"Y")</f>
        <v/>
      </c>
      <c r="H251" s="54" t="inlineStr">
        <is>
          <t>AB-</t>
        </is>
      </c>
      <c r="I251" s="54" t="inlineStr">
        <is>
          <t>87382 33681</t>
        </is>
      </c>
      <c r="J251" s="62">
        <f>HYPERLINK("https://wa.me/91"&amp;SUBSTITUTE(I251," ",""),"Chat on WhatsApp")</f>
        <v/>
      </c>
      <c r="K251" s="54" t="inlineStr">
        <is>
          <t>zaid.das45@rediffmail.com</t>
        </is>
      </c>
      <c r="L251" s="62">
        <f>HYPERLINK("mailto:"&amp;K251,"Send Email")</f>
        <v/>
      </c>
      <c r="M251" s="55" t="inlineStr">
        <is>
          <t>245, Church Street, Kolkata</t>
        </is>
      </c>
      <c r="N251" s="54" t="inlineStr">
        <is>
          <t>Kolkata</t>
        </is>
      </c>
      <c r="O251" s="54">
        <f>VLOOKUP(N251,Lists!$A$2:$B$36,2,FALSE())</f>
        <v/>
      </c>
      <c r="P251" s="54" t="inlineStr">
        <is>
          <t>381646</t>
        </is>
      </c>
      <c r="Q251" s="54" t="inlineStr">
        <is>
          <t>69414 30380</t>
        </is>
      </c>
    </row>
    <row r="252" ht="15" customHeight="1" s="39">
      <c r="A252" s="54" t="inlineStr">
        <is>
          <t>STU0251</t>
        </is>
      </c>
      <c r="B252" s="55">
        <f>VLOOKUP(A252,Marks!$A$2:$B$1001,2,FALSE())</f>
        <v/>
      </c>
      <c r="C252" s="54">
        <f>VLOOKUP(A252,Marks!$A$2:$C$1001,3,FALSE())</f>
        <v/>
      </c>
      <c r="D252" s="55" t="inlineStr">
        <is>
          <t>Sahil Sethi</t>
        </is>
      </c>
      <c r="E252" s="55" t="inlineStr">
        <is>
          <t>Aditi Sethi</t>
        </is>
      </c>
      <c r="F252" s="57" t="n">
        <v>44138</v>
      </c>
      <c r="G252" s="54">
        <f>DATEDIF(F252,TODAY(),"Y")</f>
        <v/>
      </c>
      <c r="H252" s="54" t="inlineStr">
        <is>
          <t>A+</t>
        </is>
      </c>
      <c r="I252" s="54" t="inlineStr">
        <is>
          <t>64932 22272</t>
        </is>
      </c>
      <c r="J252" s="62">
        <f>HYPERLINK("https://wa.me/91"&amp;SUBSTITUTE(I252," ",""),"Chat on WhatsApp")</f>
        <v/>
      </c>
      <c r="K252" s="54" t="inlineStr">
        <is>
          <t>sahil.sethi22@gmail.com</t>
        </is>
      </c>
      <c r="L252" s="62">
        <f>HYPERLINK("mailto:"&amp;K252,"Send Email")</f>
        <v/>
      </c>
      <c r="M252" s="55" t="inlineStr">
        <is>
          <t>44, Park Street, Kochi</t>
        </is>
      </c>
      <c r="N252" s="54" t="inlineStr">
        <is>
          <t>Kochi</t>
        </is>
      </c>
      <c r="O252" s="54">
        <f>VLOOKUP(N252,Lists!$A$2:$B$36,2,FALSE())</f>
        <v/>
      </c>
      <c r="P252" s="54" t="inlineStr">
        <is>
          <t>691079</t>
        </is>
      </c>
      <c r="Q252" s="54" t="inlineStr">
        <is>
          <t>91175 65572</t>
        </is>
      </c>
    </row>
    <row r="253" ht="15" customHeight="1" s="39">
      <c r="A253" s="54" t="inlineStr">
        <is>
          <t>STU0252</t>
        </is>
      </c>
      <c r="B253" s="55">
        <f>VLOOKUP(A253,Marks!$A$2:$B$1001,2,FALSE())</f>
        <v/>
      </c>
      <c r="C253" s="54">
        <f>VLOOKUP(A253,Marks!$A$2:$C$1001,3,FALSE())</f>
        <v/>
      </c>
      <c r="D253" s="55" t="inlineStr">
        <is>
          <t>Arjun Srivastava</t>
        </is>
      </c>
      <c r="E253" s="55" t="inlineStr">
        <is>
          <t>Esha Srivastava</t>
        </is>
      </c>
      <c r="F253" s="57" t="n">
        <v>41164</v>
      </c>
      <c r="G253" s="54">
        <f>DATEDIF(F253,TODAY(),"Y")</f>
        <v/>
      </c>
      <c r="H253" s="54" t="inlineStr">
        <is>
          <t>O+</t>
        </is>
      </c>
      <c r="I253" s="54" t="inlineStr">
        <is>
          <t>67925 74947</t>
        </is>
      </c>
      <c r="J253" s="62">
        <f>HYPERLINK("https://wa.me/91"&amp;SUBSTITUTE(I253," ",""),"Chat on WhatsApp")</f>
        <v/>
      </c>
      <c r="K253" s="54" t="inlineStr">
        <is>
          <t>arjun.srivastava49@yahoo.com</t>
        </is>
      </c>
      <c r="L253" s="62">
        <f>HYPERLINK("mailto:"&amp;K253,"Send Email")</f>
        <v/>
      </c>
      <c r="M253" s="55" t="inlineStr">
        <is>
          <t>192, Station Road, Surat</t>
        </is>
      </c>
      <c r="N253" s="54" t="inlineStr">
        <is>
          <t>Surat</t>
        </is>
      </c>
      <c r="O253" s="54">
        <f>VLOOKUP(N253,Lists!$A$2:$B$36,2,FALSE())</f>
        <v/>
      </c>
      <c r="P253" s="54" t="inlineStr">
        <is>
          <t>464376</t>
        </is>
      </c>
      <c r="Q253" s="54" t="inlineStr">
        <is>
          <t>79832 25448</t>
        </is>
      </c>
    </row>
    <row r="254" ht="15" customHeight="1" s="39">
      <c r="A254" s="54" t="inlineStr">
        <is>
          <t>STU0253</t>
        </is>
      </c>
      <c r="B254" s="55">
        <f>VLOOKUP(A254,Marks!$A$2:$B$1001,2,FALSE())</f>
        <v/>
      </c>
      <c r="C254" s="54">
        <f>VLOOKUP(A254,Marks!$A$2:$C$1001,3,FALSE())</f>
        <v/>
      </c>
      <c r="D254" s="55" t="inlineStr">
        <is>
          <t>Devansh Joshi</t>
        </is>
      </c>
      <c r="E254" s="55" t="inlineStr">
        <is>
          <t>Nisha Joshi</t>
        </is>
      </c>
      <c r="F254" s="57" t="n">
        <v>42197</v>
      </c>
      <c r="G254" s="54">
        <f>DATEDIF(F254,TODAY(),"Y")</f>
        <v/>
      </c>
      <c r="H254" s="54" t="inlineStr">
        <is>
          <t>B+</t>
        </is>
      </c>
      <c r="I254" s="54" t="inlineStr">
        <is>
          <t>62660 66466</t>
        </is>
      </c>
      <c r="J254" s="62">
        <f>HYPERLINK("https://wa.me/91"&amp;SUBSTITUTE(I254," ",""),"Chat on WhatsApp")</f>
        <v/>
      </c>
      <c r="K254" s="54" t="inlineStr">
        <is>
          <t>devansh.joshi63@yahoo.com</t>
        </is>
      </c>
      <c r="L254" s="62">
        <f>HYPERLINK("mailto:"&amp;K254,"Send Email")</f>
        <v/>
      </c>
      <c r="M254" s="55" t="inlineStr">
        <is>
          <t>44, Church Street, Mumbai</t>
        </is>
      </c>
      <c r="N254" s="54" t="inlineStr">
        <is>
          <t>Mumbai</t>
        </is>
      </c>
      <c r="O254" s="54">
        <f>VLOOKUP(N254,Lists!$A$2:$B$36,2,FALSE())</f>
        <v/>
      </c>
      <c r="P254" s="54" t="inlineStr">
        <is>
          <t>540671</t>
        </is>
      </c>
      <c r="Q254" s="54" t="inlineStr">
        <is>
          <t>68985 10905</t>
        </is>
      </c>
    </row>
    <row r="255" ht="15" customHeight="1" s="39">
      <c r="A255" s="54" t="inlineStr">
        <is>
          <t>STU0254</t>
        </is>
      </c>
      <c r="B255" s="55">
        <f>VLOOKUP(A255,Marks!$A$2:$B$1001,2,FALSE())</f>
        <v/>
      </c>
      <c r="C255" s="54">
        <f>VLOOKUP(A255,Marks!$A$2:$C$1001,3,FALSE())</f>
        <v/>
      </c>
      <c r="D255" s="55" t="inlineStr">
        <is>
          <t>Nikhil Jain</t>
        </is>
      </c>
      <c r="E255" s="55" t="inlineStr">
        <is>
          <t>Heer Jain</t>
        </is>
      </c>
      <c r="F255" s="57" t="n">
        <v>42375</v>
      </c>
      <c r="G255" s="54">
        <f>DATEDIF(F255,TODAY(),"Y")</f>
        <v/>
      </c>
      <c r="H255" s="54" t="inlineStr">
        <is>
          <t>B+</t>
        </is>
      </c>
      <c r="I255" s="54" t="inlineStr">
        <is>
          <t>78852 97194</t>
        </is>
      </c>
      <c r="J255" s="62">
        <f>HYPERLINK("https://wa.me/91"&amp;SUBSTITUTE(I255," ",""),"Chat on WhatsApp")</f>
        <v/>
      </c>
      <c r="K255" s="54" t="inlineStr">
        <is>
          <t>nikhil.jain35@gmail.com</t>
        </is>
      </c>
      <c r="L255" s="62">
        <f>HYPERLINK("mailto:"&amp;K255,"Send Email")</f>
        <v/>
      </c>
      <c r="M255" s="55" t="inlineStr">
        <is>
          <t>216, Shastri Nagar, Hyderabad</t>
        </is>
      </c>
      <c r="N255" s="54" t="inlineStr">
        <is>
          <t>Hyderabad</t>
        </is>
      </c>
      <c r="O255" s="54">
        <f>VLOOKUP(N255,Lists!$A$2:$B$36,2,FALSE())</f>
        <v/>
      </c>
      <c r="P255" s="54" t="inlineStr">
        <is>
          <t>686847</t>
        </is>
      </c>
      <c r="Q255" s="54" t="inlineStr">
        <is>
          <t>93087 52583</t>
        </is>
      </c>
    </row>
    <row r="256" ht="15" customHeight="1" s="39">
      <c r="A256" s="54" t="inlineStr">
        <is>
          <t>STU0255</t>
        </is>
      </c>
      <c r="B256" s="55">
        <f>VLOOKUP(A256,Marks!$A$2:$B$1001,2,FALSE())</f>
        <v/>
      </c>
      <c r="C256" s="54">
        <f>VLOOKUP(A256,Marks!$A$2:$C$1001,3,FALSE())</f>
        <v/>
      </c>
      <c r="D256" s="55" t="inlineStr">
        <is>
          <t>Sai Ghosh</t>
        </is>
      </c>
      <c r="E256" s="55" t="inlineStr">
        <is>
          <t>Tanvi Ghosh</t>
        </is>
      </c>
      <c r="F256" s="57" t="n">
        <v>42114</v>
      </c>
      <c r="G256" s="54">
        <f>DATEDIF(F256,TODAY(),"Y")</f>
        <v/>
      </c>
      <c r="H256" s="54" t="inlineStr">
        <is>
          <t>AB+</t>
        </is>
      </c>
      <c r="I256" s="54" t="inlineStr">
        <is>
          <t>79376 34492</t>
        </is>
      </c>
      <c r="J256" s="62">
        <f>HYPERLINK("https://wa.me/91"&amp;SUBSTITUTE(I256," ",""),"Chat on WhatsApp")</f>
        <v/>
      </c>
      <c r="K256" s="54" t="inlineStr">
        <is>
          <t>sai.ghosh32@outlook.com</t>
        </is>
      </c>
      <c r="L256" s="62">
        <f>HYPERLINK("mailto:"&amp;K256,"Send Email")</f>
        <v/>
      </c>
      <c r="M256" s="55" t="inlineStr">
        <is>
          <t>393, Station Road, Dehradun</t>
        </is>
      </c>
      <c r="N256" s="54" t="inlineStr">
        <is>
          <t>Dehradun</t>
        </is>
      </c>
      <c r="O256" s="54">
        <f>VLOOKUP(N256,Lists!$A$2:$B$36,2,FALSE())</f>
        <v/>
      </c>
      <c r="P256" s="54" t="inlineStr">
        <is>
          <t>386332</t>
        </is>
      </c>
      <c r="Q256" s="54" t="inlineStr">
        <is>
          <t>78031 36006</t>
        </is>
      </c>
    </row>
    <row r="257" ht="15" customHeight="1" s="39">
      <c r="A257" s="54" t="inlineStr">
        <is>
          <t>STU0256</t>
        </is>
      </c>
      <c r="B257" s="55">
        <f>VLOOKUP(A257,Marks!$A$2:$B$1001,2,FALSE())</f>
        <v/>
      </c>
      <c r="C257" s="54">
        <f>VLOOKUP(A257,Marks!$A$2:$C$1001,3,FALSE())</f>
        <v/>
      </c>
      <c r="D257" s="55" t="inlineStr">
        <is>
          <t>Rahul Sethi</t>
        </is>
      </c>
      <c r="E257" s="55" t="inlineStr">
        <is>
          <t>Lavanya Sethi</t>
        </is>
      </c>
      <c r="F257" s="57" t="n">
        <v>43357</v>
      </c>
      <c r="G257" s="54">
        <f>DATEDIF(F257,TODAY(),"Y")</f>
        <v/>
      </c>
      <c r="H257" s="54" t="inlineStr">
        <is>
          <t>AB-</t>
        </is>
      </c>
      <c r="I257" s="54" t="inlineStr">
        <is>
          <t>65985 24425</t>
        </is>
      </c>
      <c r="J257" s="62">
        <f>HYPERLINK("https://wa.me/91"&amp;SUBSTITUTE(I257," ",""),"Chat on WhatsApp")</f>
        <v/>
      </c>
      <c r="K257" s="54" t="inlineStr">
        <is>
          <t>rahul.sethi35@outlook.com</t>
        </is>
      </c>
      <c r="L257" s="62">
        <f>HYPERLINK("mailto:"&amp;K257,"Send Email")</f>
        <v/>
      </c>
      <c r="M257" s="55" t="inlineStr">
        <is>
          <t>144, Temple Road, Bhopal</t>
        </is>
      </c>
      <c r="N257" s="54" t="inlineStr">
        <is>
          <t>Bhopal</t>
        </is>
      </c>
      <c r="O257" s="54">
        <f>VLOOKUP(N257,Lists!$A$2:$B$36,2,FALSE())</f>
        <v/>
      </c>
      <c r="P257" s="54" t="inlineStr">
        <is>
          <t>548383</t>
        </is>
      </c>
      <c r="Q257" s="54" t="inlineStr">
        <is>
          <t>76240 16233</t>
        </is>
      </c>
    </row>
    <row r="258" ht="15" customHeight="1" s="39">
      <c r="A258" s="54" t="inlineStr">
        <is>
          <t>STU0257</t>
        </is>
      </c>
      <c r="B258" s="55">
        <f>VLOOKUP(A258,Marks!$A$2:$B$1001,2,FALSE())</f>
        <v/>
      </c>
      <c r="C258" s="54">
        <f>VLOOKUP(A258,Marks!$A$2:$C$1001,3,FALSE())</f>
        <v/>
      </c>
      <c r="D258" s="55" t="inlineStr">
        <is>
          <t>Parth Malhotra</t>
        </is>
      </c>
      <c r="E258" s="55" t="inlineStr">
        <is>
          <t>Esha Malhotra</t>
        </is>
      </c>
      <c r="F258" s="57" t="n">
        <v>43211</v>
      </c>
      <c r="G258" s="54">
        <f>DATEDIF(F258,TODAY(),"Y")</f>
        <v/>
      </c>
      <c r="H258" s="54" t="inlineStr">
        <is>
          <t>O+</t>
        </is>
      </c>
      <c r="I258" s="54" t="inlineStr">
        <is>
          <t>84441 86588</t>
        </is>
      </c>
      <c r="J258" s="62">
        <f>HYPERLINK("https://wa.me/91"&amp;SUBSTITUTE(I258," ",""),"Chat on WhatsApp")</f>
        <v/>
      </c>
      <c r="K258" s="54" t="inlineStr">
        <is>
          <t>parth.malhotra50@gmail.com</t>
        </is>
      </c>
      <c r="L258" s="62">
        <f>HYPERLINK("mailto:"&amp;K258,"Send Email")</f>
        <v/>
      </c>
      <c r="M258" s="55" t="inlineStr">
        <is>
          <t>455, Station Road, Chandigarh</t>
        </is>
      </c>
      <c r="N258" s="54" t="inlineStr">
        <is>
          <t>Chandigarh</t>
        </is>
      </c>
      <c r="O258" s="54">
        <f>VLOOKUP(N258,Lists!$A$2:$B$36,2,FALSE())</f>
        <v/>
      </c>
      <c r="P258" s="54" t="inlineStr">
        <is>
          <t>246824</t>
        </is>
      </c>
      <c r="Q258" s="54" t="inlineStr">
        <is>
          <t>61672 86881</t>
        </is>
      </c>
    </row>
    <row r="259" ht="15" customHeight="1" s="39">
      <c r="A259" s="54" t="inlineStr">
        <is>
          <t>STU0258</t>
        </is>
      </c>
      <c r="B259" s="55">
        <f>VLOOKUP(A259,Marks!$A$2:$B$1001,2,FALSE())</f>
        <v/>
      </c>
      <c r="C259" s="54">
        <f>VLOOKUP(A259,Marks!$A$2:$C$1001,3,FALSE())</f>
        <v/>
      </c>
      <c r="D259" s="55" t="inlineStr">
        <is>
          <t>Arjun Banerjee</t>
        </is>
      </c>
      <c r="E259" s="55" t="inlineStr">
        <is>
          <t>Lavanya Banerjee</t>
        </is>
      </c>
      <c r="F259" s="57" t="n">
        <v>40073</v>
      </c>
      <c r="G259" s="54">
        <f>DATEDIF(F259,TODAY(),"Y")</f>
        <v/>
      </c>
      <c r="H259" s="54" t="inlineStr">
        <is>
          <t>AB+</t>
        </is>
      </c>
      <c r="I259" s="54" t="inlineStr">
        <is>
          <t>63735 88532</t>
        </is>
      </c>
      <c r="J259" s="62">
        <f>HYPERLINK("https://wa.me/91"&amp;SUBSTITUTE(I259," ",""),"Chat on WhatsApp")</f>
        <v/>
      </c>
      <c r="K259" s="54" t="inlineStr">
        <is>
          <t>arjun.banerjee36@yahoo.com</t>
        </is>
      </c>
      <c r="L259" s="62">
        <f>HYPERLINK("mailto:"&amp;K259,"Send Email")</f>
        <v/>
      </c>
      <c r="M259" s="55" t="inlineStr">
        <is>
          <t>149, Nehru Nagar, Thiruvananthapuram</t>
        </is>
      </c>
      <c r="N259" s="54" t="inlineStr">
        <is>
          <t>Thiruvananthapuram</t>
        </is>
      </c>
      <c r="O259" s="54">
        <f>VLOOKUP(N259,Lists!$A$2:$B$36,2,FALSE())</f>
        <v/>
      </c>
      <c r="P259" s="54" t="inlineStr">
        <is>
          <t>703678</t>
        </is>
      </c>
      <c r="Q259" s="54" t="inlineStr">
        <is>
          <t>64116 62100</t>
        </is>
      </c>
    </row>
    <row r="260" ht="15" customHeight="1" s="39">
      <c r="A260" s="54" t="inlineStr">
        <is>
          <t>STU0259</t>
        </is>
      </c>
      <c r="B260" s="55">
        <f>VLOOKUP(A260,Marks!$A$2:$B$1001,2,FALSE())</f>
        <v/>
      </c>
      <c r="C260" s="54">
        <f>VLOOKUP(A260,Marks!$A$2:$C$1001,3,FALSE())</f>
        <v/>
      </c>
      <c r="D260" s="55" t="inlineStr">
        <is>
          <t>Kartik Pathak</t>
        </is>
      </c>
      <c r="E260" s="55" t="inlineStr">
        <is>
          <t>Vanya Pathak</t>
        </is>
      </c>
      <c r="F260" s="57" t="n">
        <v>40060</v>
      </c>
      <c r="G260" s="54">
        <f>DATEDIF(F260,TODAY(),"Y")</f>
        <v/>
      </c>
      <c r="H260" s="54" t="inlineStr">
        <is>
          <t>O-</t>
        </is>
      </c>
      <c r="I260" s="54" t="inlineStr">
        <is>
          <t>74668 15978</t>
        </is>
      </c>
      <c r="J260" s="62">
        <f>HYPERLINK("https://wa.me/91"&amp;SUBSTITUTE(I260," ",""),"Chat on WhatsApp")</f>
        <v/>
      </c>
      <c r="K260" s="54" t="inlineStr">
        <is>
          <t>kartik.pathak69@yahoo.com</t>
        </is>
      </c>
      <c r="L260" s="62">
        <f>HYPERLINK("mailto:"&amp;K260,"Send Email")</f>
        <v/>
      </c>
      <c r="M260" s="55" t="inlineStr">
        <is>
          <t>150, Nehru Nagar, Howrah</t>
        </is>
      </c>
      <c r="N260" s="54" t="inlineStr">
        <is>
          <t>Howrah</t>
        </is>
      </c>
      <c r="O260" s="54">
        <f>VLOOKUP(N260,Lists!$A$2:$B$36,2,FALSE())</f>
        <v/>
      </c>
      <c r="P260" s="54" t="inlineStr">
        <is>
          <t>780686</t>
        </is>
      </c>
      <c r="Q260" s="54" t="inlineStr">
        <is>
          <t>75550 27428</t>
        </is>
      </c>
    </row>
    <row r="261" ht="15" customHeight="1" s="39">
      <c r="A261" s="54" t="inlineStr">
        <is>
          <t>STU0260</t>
        </is>
      </c>
      <c r="B261" s="55">
        <f>VLOOKUP(A261,Marks!$A$2:$B$1001,2,FALSE())</f>
        <v/>
      </c>
      <c r="C261" s="54">
        <f>VLOOKUP(A261,Marks!$A$2:$C$1001,3,FALSE())</f>
        <v/>
      </c>
      <c r="D261" s="55" t="inlineStr">
        <is>
          <t>Yug Desai</t>
        </is>
      </c>
      <c r="E261" s="55" t="inlineStr">
        <is>
          <t>Sana Desai</t>
        </is>
      </c>
      <c r="F261" s="57" t="n">
        <v>43823</v>
      </c>
      <c r="G261" s="54">
        <f>DATEDIF(F261,TODAY(),"Y")</f>
        <v/>
      </c>
      <c r="H261" s="54" t="inlineStr">
        <is>
          <t>A-</t>
        </is>
      </c>
      <c r="I261" s="54" t="inlineStr">
        <is>
          <t>95216 92081</t>
        </is>
      </c>
      <c r="J261" s="62">
        <f>HYPERLINK("https://wa.me/91"&amp;SUBSTITUTE(I261," ",""),"Chat on WhatsApp")</f>
        <v/>
      </c>
      <c r="K261" s="54" t="inlineStr">
        <is>
          <t>yug.desai82@yahoo.com</t>
        </is>
      </c>
      <c r="L261" s="62">
        <f>HYPERLINK("mailto:"&amp;K261,"Send Email")</f>
        <v/>
      </c>
      <c r="M261" s="55" t="inlineStr">
        <is>
          <t>419, Green Park, Pune</t>
        </is>
      </c>
      <c r="N261" s="54" t="inlineStr">
        <is>
          <t>Pune</t>
        </is>
      </c>
      <c r="O261" s="54">
        <f>VLOOKUP(N261,Lists!$A$2:$B$36,2,FALSE())</f>
        <v/>
      </c>
      <c r="P261" s="54" t="inlineStr">
        <is>
          <t>341357</t>
        </is>
      </c>
      <c r="Q261" s="54" t="inlineStr">
        <is>
          <t>85403 36728</t>
        </is>
      </c>
    </row>
    <row r="262" ht="15" customHeight="1" s="39">
      <c r="A262" s="54" t="inlineStr">
        <is>
          <t>STU0261</t>
        </is>
      </c>
      <c r="B262" s="55">
        <f>VLOOKUP(A262,Marks!$A$2:$B$1001,2,FALSE())</f>
        <v/>
      </c>
      <c r="C262" s="54">
        <f>VLOOKUP(A262,Marks!$A$2:$C$1001,3,FALSE())</f>
        <v/>
      </c>
      <c r="D262" s="55" t="inlineStr">
        <is>
          <t>Kabir Trivedi</t>
        </is>
      </c>
      <c r="E262" s="55" t="inlineStr">
        <is>
          <t>Gauri Trivedi</t>
        </is>
      </c>
      <c r="F262" s="57" t="n">
        <v>43866</v>
      </c>
      <c r="G262" s="54">
        <f>DATEDIF(F262,TODAY(),"Y")</f>
        <v/>
      </c>
      <c r="H262" s="54" t="inlineStr">
        <is>
          <t>A+</t>
        </is>
      </c>
      <c r="I262" s="54" t="inlineStr">
        <is>
          <t>67986 42145</t>
        </is>
      </c>
      <c r="J262" s="62">
        <f>HYPERLINK("https://wa.me/91"&amp;SUBSTITUTE(I262," ",""),"Chat on WhatsApp")</f>
        <v/>
      </c>
      <c r="K262" s="54" t="inlineStr">
        <is>
          <t>kabir.trivedi59@rediffmail.com</t>
        </is>
      </c>
      <c r="L262" s="62">
        <f>HYPERLINK("mailto:"&amp;K262,"Send Email")</f>
        <v/>
      </c>
      <c r="M262" s="55" t="inlineStr">
        <is>
          <t>52, Church Street, Ahmedabad</t>
        </is>
      </c>
      <c r="N262" s="54" t="inlineStr">
        <is>
          <t>Ahmedabad</t>
        </is>
      </c>
      <c r="O262" s="54">
        <f>VLOOKUP(N262,Lists!$A$2:$B$36,2,FALSE())</f>
        <v/>
      </c>
      <c r="P262" s="54" t="inlineStr">
        <is>
          <t>122362</t>
        </is>
      </c>
      <c r="Q262" s="54" t="inlineStr">
        <is>
          <t>67191 60330</t>
        </is>
      </c>
    </row>
    <row r="263" ht="15" customHeight="1" s="39">
      <c r="A263" s="54" t="inlineStr">
        <is>
          <t>STU0262</t>
        </is>
      </c>
      <c r="B263" s="55">
        <f>VLOOKUP(A263,Marks!$A$2:$B$1001,2,FALSE())</f>
        <v/>
      </c>
      <c r="C263" s="54">
        <f>VLOOKUP(A263,Marks!$A$2:$C$1001,3,FALSE())</f>
        <v/>
      </c>
      <c r="D263" s="55" t="inlineStr">
        <is>
          <t>Vihaan Menon</t>
        </is>
      </c>
      <c r="E263" s="55" t="inlineStr">
        <is>
          <t>Pihu Menon</t>
        </is>
      </c>
      <c r="F263" s="57" t="n">
        <v>41596</v>
      </c>
      <c r="G263" s="54">
        <f>DATEDIF(F263,TODAY(),"Y")</f>
        <v/>
      </c>
      <c r="H263" s="54" t="inlineStr">
        <is>
          <t>AB-</t>
        </is>
      </c>
      <c r="I263" s="54" t="inlineStr">
        <is>
          <t>61347 15836</t>
        </is>
      </c>
      <c r="J263" s="62">
        <f>HYPERLINK("https://wa.me/91"&amp;SUBSTITUTE(I263," ",""),"Chat on WhatsApp")</f>
        <v/>
      </c>
      <c r="K263" s="54" t="inlineStr">
        <is>
          <t>vihaan.menon14@outlook.com</t>
        </is>
      </c>
      <c r="L263" s="62">
        <f>HYPERLINK("mailto:"&amp;K263,"Send Email")</f>
        <v/>
      </c>
      <c r="M263" s="55" t="inlineStr">
        <is>
          <t>53, Market Yard, Lucknow</t>
        </is>
      </c>
      <c r="N263" s="54" t="inlineStr">
        <is>
          <t>Lucknow</t>
        </is>
      </c>
      <c r="O263" s="54">
        <f>VLOOKUP(N263,Lists!$A$2:$B$36,2,FALSE())</f>
        <v/>
      </c>
      <c r="P263" s="54" t="inlineStr">
        <is>
          <t>258725</t>
        </is>
      </c>
      <c r="Q263" s="54" t="inlineStr">
        <is>
          <t>64675 13145</t>
        </is>
      </c>
    </row>
    <row r="264" ht="15" customHeight="1" s="39">
      <c r="A264" s="54" t="inlineStr">
        <is>
          <t>STU0263</t>
        </is>
      </c>
      <c r="B264" s="55">
        <f>VLOOKUP(A264,Marks!$A$2:$B$1001,2,FALSE())</f>
        <v/>
      </c>
      <c r="C264" s="54">
        <f>VLOOKUP(A264,Marks!$A$2:$C$1001,3,FALSE())</f>
        <v/>
      </c>
      <c r="D264" s="55" t="inlineStr">
        <is>
          <t>Rahul Gupta</t>
        </is>
      </c>
      <c r="E264" s="55" t="inlineStr">
        <is>
          <t>Ojasvi Gupta</t>
        </is>
      </c>
      <c r="F264" s="57" t="n">
        <v>40822</v>
      </c>
      <c r="G264" s="54">
        <f>DATEDIF(F264,TODAY(),"Y")</f>
        <v/>
      </c>
      <c r="H264" s="54" t="inlineStr">
        <is>
          <t>AB+</t>
        </is>
      </c>
      <c r="I264" s="54" t="inlineStr">
        <is>
          <t>93461 97460</t>
        </is>
      </c>
      <c r="J264" s="62">
        <f>HYPERLINK("https://wa.me/91"&amp;SUBSTITUTE(I264," ",""),"Chat on WhatsApp")</f>
        <v/>
      </c>
      <c r="K264" s="54" t="inlineStr">
        <is>
          <t>rahul.gupta88@outlook.com</t>
        </is>
      </c>
      <c r="L264" s="62">
        <f>HYPERLINK("mailto:"&amp;K264,"Send Email")</f>
        <v/>
      </c>
      <c r="M264" s="55" t="inlineStr">
        <is>
          <t>320, Park Street, Surat</t>
        </is>
      </c>
      <c r="N264" s="54" t="inlineStr">
        <is>
          <t>Surat</t>
        </is>
      </c>
      <c r="O264" s="54">
        <f>VLOOKUP(N264,Lists!$A$2:$B$36,2,FALSE())</f>
        <v/>
      </c>
      <c r="P264" s="54" t="inlineStr">
        <is>
          <t>475309</t>
        </is>
      </c>
      <c r="Q264" s="54" t="inlineStr">
        <is>
          <t>65441 75437</t>
        </is>
      </c>
    </row>
    <row r="265" ht="15" customHeight="1" s="39">
      <c r="A265" s="54" t="inlineStr">
        <is>
          <t>STU0264</t>
        </is>
      </c>
      <c r="B265" s="55">
        <f>VLOOKUP(A265,Marks!$A$2:$B$1001,2,FALSE())</f>
        <v/>
      </c>
      <c r="C265" s="54">
        <f>VLOOKUP(A265,Marks!$A$2:$C$1001,3,FALSE())</f>
        <v/>
      </c>
      <c r="D265" s="55" t="inlineStr">
        <is>
          <t>Lakshay Nair</t>
        </is>
      </c>
      <c r="E265" s="55" t="inlineStr">
        <is>
          <t>Heer Nair</t>
        </is>
      </c>
      <c r="F265" s="57" t="n">
        <v>41359</v>
      </c>
      <c r="G265" s="54">
        <f>DATEDIF(F265,TODAY(),"Y")</f>
        <v/>
      </c>
      <c r="H265" s="54" t="inlineStr">
        <is>
          <t>B-</t>
        </is>
      </c>
      <c r="I265" s="54" t="inlineStr">
        <is>
          <t>77278 64874</t>
        </is>
      </c>
      <c r="J265" s="62">
        <f>HYPERLINK("https://wa.me/91"&amp;SUBSTITUTE(I265," ",""),"Chat on WhatsApp")</f>
        <v/>
      </c>
      <c r="K265" s="54" t="inlineStr">
        <is>
          <t>lakshay.nair71@rediffmail.com</t>
        </is>
      </c>
      <c r="L265" s="62">
        <f>HYPERLINK("mailto:"&amp;K265,"Send Email")</f>
        <v/>
      </c>
      <c r="M265" s="55" t="inlineStr">
        <is>
          <t>276, Shastri Nagar, Ranchi</t>
        </is>
      </c>
      <c r="N265" s="54" t="inlineStr">
        <is>
          <t>Ranchi</t>
        </is>
      </c>
      <c r="O265" s="54">
        <f>VLOOKUP(N265,Lists!$A$2:$B$36,2,FALSE())</f>
        <v/>
      </c>
      <c r="P265" s="54" t="inlineStr">
        <is>
          <t>668340</t>
        </is>
      </c>
      <c r="Q265" s="54" t="inlineStr">
        <is>
          <t>77301 20959</t>
        </is>
      </c>
    </row>
    <row r="266" ht="15" customHeight="1" s="39">
      <c r="A266" s="54" t="inlineStr">
        <is>
          <t>STU0265</t>
        </is>
      </c>
      <c r="B266" s="55">
        <f>VLOOKUP(A266,Marks!$A$2:$B$1001,2,FALSE())</f>
        <v/>
      </c>
      <c r="C266" s="54">
        <f>VLOOKUP(A266,Marks!$A$2:$C$1001,3,FALSE())</f>
        <v/>
      </c>
      <c r="D266" s="55" t="inlineStr">
        <is>
          <t>Dhruv Mukherjee</t>
        </is>
      </c>
      <c r="E266" s="55" t="inlineStr">
        <is>
          <t>Navya Mukherjee</t>
        </is>
      </c>
      <c r="F266" s="57" t="n">
        <v>43804</v>
      </c>
      <c r="G266" s="54">
        <f>DATEDIF(F266,TODAY(),"Y")</f>
        <v/>
      </c>
      <c r="H266" s="54" t="inlineStr">
        <is>
          <t>B-</t>
        </is>
      </c>
      <c r="I266" s="54" t="inlineStr">
        <is>
          <t>63344 59474</t>
        </is>
      </c>
      <c r="J266" s="62">
        <f>HYPERLINK("https://wa.me/91"&amp;SUBSTITUTE(I266," ",""),"Chat on WhatsApp")</f>
        <v/>
      </c>
      <c r="K266" s="54" t="inlineStr">
        <is>
          <t>dhruv.mukherjee94@gmail.com</t>
        </is>
      </c>
      <c r="L266" s="62">
        <f>HYPERLINK("mailto:"&amp;K266,"Send Email")</f>
        <v/>
      </c>
      <c r="M266" s="55" t="inlineStr">
        <is>
          <t>357, Market Yard, Lucknow</t>
        </is>
      </c>
      <c r="N266" s="54" t="inlineStr">
        <is>
          <t>Lucknow</t>
        </is>
      </c>
      <c r="O266" s="54">
        <f>VLOOKUP(N266,Lists!$A$2:$B$36,2,FALSE())</f>
        <v/>
      </c>
      <c r="P266" s="54" t="inlineStr">
        <is>
          <t>499740</t>
        </is>
      </c>
      <c r="Q266" s="54" t="inlineStr">
        <is>
          <t>62736 96867</t>
        </is>
      </c>
    </row>
    <row r="267" ht="15" customHeight="1" s="39">
      <c r="A267" s="54" t="inlineStr">
        <is>
          <t>STU0266</t>
        </is>
      </c>
      <c r="B267" s="55">
        <f>VLOOKUP(A267,Marks!$A$2:$B$1001,2,FALSE())</f>
        <v/>
      </c>
      <c r="C267" s="54">
        <f>VLOOKUP(A267,Marks!$A$2:$C$1001,3,FALSE())</f>
        <v/>
      </c>
      <c r="D267" s="55" t="inlineStr">
        <is>
          <t>Deepak Rao</t>
        </is>
      </c>
      <c r="E267" s="55" t="inlineStr">
        <is>
          <t>Priya Rao</t>
        </is>
      </c>
      <c r="F267" s="57" t="n">
        <v>40302</v>
      </c>
      <c r="G267" s="54">
        <f>DATEDIF(F267,TODAY(),"Y")</f>
        <v/>
      </c>
      <c r="H267" s="54" t="inlineStr">
        <is>
          <t>O+</t>
        </is>
      </c>
      <c r="I267" s="54" t="inlineStr">
        <is>
          <t>71983 94207</t>
        </is>
      </c>
      <c r="J267" s="62">
        <f>HYPERLINK("https://wa.me/91"&amp;SUBSTITUTE(I267," ",""),"Chat on WhatsApp")</f>
        <v/>
      </c>
      <c r="K267" s="54" t="inlineStr">
        <is>
          <t>deepak.rao5@yahoo.com</t>
        </is>
      </c>
      <c r="L267" s="62">
        <f>HYPERLINK("mailto:"&amp;K267,"Send Email")</f>
        <v/>
      </c>
      <c r="M267" s="55" t="inlineStr">
        <is>
          <t>258, Ring Road, Guwahati</t>
        </is>
      </c>
      <c r="N267" s="54" t="inlineStr">
        <is>
          <t>Guwahati</t>
        </is>
      </c>
      <c r="O267" s="54">
        <f>VLOOKUP(N267,Lists!$A$2:$B$36,2,FALSE())</f>
        <v/>
      </c>
      <c r="P267" s="54" t="inlineStr">
        <is>
          <t>121396</t>
        </is>
      </c>
      <c r="Q267" s="54" t="inlineStr">
        <is>
          <t>97940 99116</t>
        </is>
      </c>
    </row>
    <row r="268" ht="15" customHeight="1" s="39">
      <c r="A268" s="54" t="inlineStr">
        <is>
          <t>STU0267</t>
        </is>
      </c>
      <c r="B268" s="55">
        <f>VLOOKUP(A268,Marks!$A$2:$B$1001,2,FALSE())</f>
        <v/>
      </c>
      <c r="C268" s="54">
        <f>VLOOKUP(A268,Marks!$A$2:$C$1001,3,FALSE())</f>
        <v/>
      </c>
      <c r="D268" s="55" t="inlineStr">
        <is>
          <t>Tejas Malhotra</t>
        </is>
      </c>
      <c r="E268" s="55" t="inlineStr">
        <is>
          <t>Aditi Malhotra</t>
        </is>
      </c>
      <c r="F268" s="57" t="n">
        <v>40365</v>
      </c>
      <c r="G268" s="54">
        <f>DATEDIF(F268,TODAY(),"Y")</f>
        <v/>
      </c>
      <c r="H268" s="54" t="inlineStr">
        <is>
          <t>A-</t>
        </is>
      </c>
      <c r="I268" s="54" t="inlineStr">
        <is>
          <t>67086 94757</t>
        </is>
      </c>
      <c r="J268" s="62">
        <f>HYPERLINK("https://wa.me/91"&amp;SUBSTITUTE(I268," ",""),"Chat on WhatsApp")</f>
        <v/>
      </c>
      <c r="K268" s="54" t="inlineStr">
        <is>
          <t>tejas.malhotra55@yahoo.com</t>
        </is>
      </c>
      <c r="L268" s="62">
        <f>HYPERLINK("mailto:"&amp;K268,"Send Email")</f>
        <v/>
      </c>
      <c r="M268" s="55" t="inlineStr">
        <is>
          <t>139, Station Road, Bhubaneswar</t>
        </is>
      </c>
      <c r="N268" s="54" t="inlineStr">
        <is>
          <t>Bhubaneswar</t>
        </is>
      </c>
      <c r="O268" s="54">
        <f>VLOOKUP(N268,Lists!$A$2:$B$36,2,FALSE())</f>
        <v/>
      </c>
      <c r="P268" s="54" t="inlineStr">
        <is>
          <t>219472</t>
        </is>
      </c>
      <c r="Q268" s="54" t="inlineStr">
        <is>
          <t>66942 89061</t>
        </is>
      </c>
    </row>
    <row r="269" ht="15" customHeight="1" s="39">
      <c r="A269" s="54" t="inlineStr">
        <is>
          <t>STU0268</t>
        </is>
      </c>
      <c r="B269" s="55">
        <f>VLOOKUP(A269,Marks!$A$2:$B$1001,2,FALSE())</f>
        <v/>
      </c>
      <c r="C269" s="54">
        <f>VLOOKUP(A269,Marks!$A$2:$C$1001,3,FALSE())</f>
        <v/>
      </c>
      <c r="D269" s="55" t="inlineStr">
        <is>
          <t>Sai Ghosh</t>
        </is>
      </c>
      <c r="E269" s="55" t="inlineStr">
        <is>
          <t>Yashvi Ghosh</t>
        </is>
      </c>
      <c r="F269" s="57" t="n">
        <v>44372</v>
      </c>
      <c r="G269" s="54">
        <f>DATEDIF(F269,TODAY(),"Y")</f>
        <v/>
      </c>
      <c r="H269" s="54" t="inlineStr">
        <is>
          <t>AB-</t>
        </is>
      </c>
      <c r="I269" s="54" t="inlineStr">
        <is>
          <t>87523 75564</t>
        </is>
      </c>
      <c r="J269" s="62">
        <f>HYPERLINK("https://wa.me/91"&amp;SUBSTITUTE(I269," ",""),"Chat on WhatsApp")</f>
        <v/>
      </c>
      <c r="K269" s="54" t="inlineStr">
        <is>
          <t>sai.ghosh25@outlook.com</t>
        </is>
      </c>
      <c r="L269" s="62">
        <f>HYPERLINK("mailto:"&amp;K269,"Send Email")</f>
        <v/>
      </c>
      <c r="M269" s="55" t="inlineStr">
        <is>
          <t>385, College Road, Patna</t>
        </is>
      </c>
      <c r="N269" s="54" t="inlineStr">
        <is>
          <t>Patna</t>
        </is>
      </c>
      <c r="O269" s="54">
        <f>VLOOKUP(N269,Lists!$A$2:$B$36,2,FALSE())</f>
        <v/>
      </c>
      <c r="P269" s="54" t="inlineStr">
        <is>
          <t>483123</t>
        </is>
      </c>
      <c r="Q269" s="54" t="inlineStr">
        <is>
          <t>72595 53426</t>
        </is>
      </c>
    </row>
    <row r="270" ht="15" customHeight="1" s="39">
      <c r="A270" s="54" t="inlineStr">
        <is>
          <t>STU0269</t>
        </is>
      </c>
      <c r="B270" s="55">
        <f>VLOOKUP(A270,Marks!$A$2:$B$1001,2,FALSE())</f>
        <v/>
      </c>
      <c r="C270" s="54">
        <f>VLOOKUP(A270,Marks!$A$2:$C$1001,3,FALSE())</f>
        <v/>
      </c>
      <c r="D270" s="55" t="inlineStr">
        <is>
          <t>Varun Srivastava</t>
        </is>
      </c>
      <c r="E270" s="55" t="inlineStr">
        <is>
          <t>Ojasvi Srivastava</t>
        </is>
      </c>
      <c r="F270" s="57" t="n">
        <v>40416</v>
      </c>
      <c r="G270" s="54">
        <f>DATEDIF(F270,TODAY(),"Y")</f>
        <v/>
      </c>
      <c r="H270" s="54" t="inlineStr">
        <is>
          <t>A-</t>
        </is>
      </c>
      <c r="I270" s="54" t="inlineStr">
        <is>
          <t>76554 48121</t>
        </is>
      </c>
      <c r="J270" s="62">
        <f>HYPERLINK("https://wa.me/91"&amp;SUBSTITUTE(I270," ",""),"Chat on WhatsApp")</f>
        <v/>
      </c>
      <c r="K270" s="54" t="inlineStr">
        <is>
          <t>varun.srivastava47@rediffmail.com</t>
        </is>
      </c>
      <c r="L270" s="62">
        <f>HYPERLINK("mailto:"&amp;K270,"Send Email")</f>
        <v/>
      </c>
      <c r="M270" s="55" t="inlineStr">
        <is>
          <t>21, College Road, Ahmedabad</t>
        </is>
      </c>
      <c r="N270" s="54" t="inlineStr">
        <is>
          <t>Ahmedabad</t>
        </is>
      </c>
      <c r="O270" s="54">
        <f>VLOOKUP(N270,Lists!$A$2:$B$36,2,FALSE())</f>
        <v/>
      </c>
      <c r="P270" s="54" t="inlineStr">
        <is>
          <t>360726</t>
        </is>
      </c>
      <c r="Q270" s="54" t="inlineStr">
        <is>
          <t>72228 29975</t>
        </is>
      </c>
    </row>
    <row r="271" ht="15" customHeight="1" s="39">
      <c r="A271" s="54" t="inlineStr">
        <is>
          <t>STU0270</t>
        </is>
      </c>
      <c r="B271" s="55">
        <f>VLOOKUP(A271,Marks!$A$2:$B$1001,2,FALSE())</f>
        <v/>
      </c>
      <c r="C271" s="54">
        <f>VLOOKUP(A271,Marks!$A$2:$C$1001,3,FALSE())</f>
        <v/>
      </c>
      <c r="D271" s="55" t="inlineStr">
        <is>
          <t>Ayaan Ghosh</t>
        </is>
      </c>
      <c r="E271" s="55" t="inlineStr">
        <is>
          <t>Sanya Ghosh</t>
        </is>
      </c>
      <c r="F271" s="57" t="n">
        <v>42016</v>
      </c>
      <c r="G271" s="54">
        <f>DATEDIF(F271,TODAY(),"Y")</f>
        <v/>
      </c>
      <c r="H271" s="54" t="inlineStr">
        <is>
          <t>B+</t>
        </is>
      </c>
      <c r="I271" s="54" t="inlineStr">
        <is>
          <t>87568 63612</t>
        </is>
      </c>
      <c r="J271" s="62">
        <f>HYPERLINK("https://wa.me/91"&amp;SUBSTITUTE(I271," ",""),"Chat on WhatsApp")</f>
        <v/>
      </c>
      <c r="K271" s="54" t="inlineStr">
        <is>
          <t>ayaan.ghosh80@yahoo.com</t>
        </is>
      </c>
      <c r="L271" s="62">
        <f>HYPERLINK("mailto:"&amp;K271,"Send Email")</f>
        <v/>
      </c>
      <c r="M271" s="55" t="inlineStr">
        <is>
          <t>226, Temple Road, Hyderabad</t>
        </is>
      </c>
      <c r="N271" s="54" t="inlineStr">
        <is>
          <t>Hyderabad</t>
        </is>
      </c>
      <c r="O271" s="54">
        <f>VLOOKUP(N271,Lists!$A$2:$B$36,2,FALSE())</f>
        <v/>
      </c>
      <c r="P271" s="54" t="inlineStr">
        <is>
          <t>647374</t>
        </is>
      </c>
      <c r="Q271" s="54" t="inlineStr">
        <is>
          <t>87122 20943</t>
        </is>
      </c>
    </row>
    <row r="272" ht="15" customHeight="1" s="39">
      <c r="A272" s="54" t="inlineStr">
        <is>
          <t>STU0271</t>
        </is>
      </c>
      <c r="B272" s="55">
        <f>VLOOKUP(A272,Marks!$A$2:$B$1001,2,FALSE())</f>
        <v/>
      </c>
      <c r="C272" s="54">
        <f>VLOOKUP(A272,Marks!$A$2:$C$1001,3,FALSE())</f>
        <v/>
      </c>
      <c r="D272" s="55" t="inlineStr">
        <is>
          <t>Sai Mukherjee</t>
        </is>
      </c>
      <c r="E272" s="55" t="inlineStr">
        <is>
          <t>Ira Mukherjee</t>
        </is>
      </c>
      <c r="F272" s="57" t="n">
        <v>41845</v>
      </c>
      <c r="G272" s="54">
        <f>DATEDIF(F272,TODAY(),"Y")</f>
        <v/>
      </c>
      <c r="H272" s="54" t="inlineStr">
        <is>
          <t>B-</t>
        </is>
      </c>
      <c r="I272" s="54" t="inlineStr">
        <is>
          <t>94268 62628</t>
        </is>
      </c>
      <c r="J272" s="62">
        <f>HYPERLINK("https://wa.me/91"&amp;SUBSTITUTE(I272," ",""),"Chat on WhatsApp")</f>
        <v/>
      </c>
      <c r="K272" s="54" t="inlineStr">
        <is>
          <t>sai.mukherjee43@gmail.com</t>
        </is>
      </c>
      <c r="L272" s="62">
        <f>HYPERLINK("mailto:"&amp;K272,"Send Email")</f>
        <v/>
      </c>
      <c r="M272" s="55" t="inlineStr">
        <is>
          <t>163, Lake View, Chennai</t>
        </is>
      </c>
      <c r="N272" s="54" t="inlineStr">
        <is>
          <t>Chennai</t>
        </is>
      </c>
      <c r="O272" s="54">
        <f>VLOOKUP(N272,Lists!$A$2:$B$36,2,FALSE())</f>
        <v/>
      </c>
      <c r="P272" s="54" t="inlineStr">
        <is>
          <t>743728</t>
        </is>
      </c>
      <c r="Q272" s="54" t="inlineStr">
        <is>
          <t>94483 72419</t>
        </is>
      </c>
    </row>
    <row r="273" ht="15" customHeight="1" s="39">
      <c r="A273" s="54" t="inlineStr">
        <is>
          <t>STU0272</t>
        </is>
      </c>
      <c r="B273" s="55">
        <f>VLOOKUP(A273,Marks!$A$2:$B$1001,2,FALSE())</f>
        <v/>
      </c>
      <c r="C273" s="54">
        <f>VLOOKUP(A273,Marks!$A$2:$C$1001,3,FALSE())</f>
        <v/>
      </c>
      <c r="D273" s="55" t="inlineStr">
        <is>
          <t>Yash Bhat</t>
        </is>
      </c>
      <c r="E273" s="55" t="inlineStr">
        <is>
          <t>Aisha Bhat</t>
        </is>
      </c>
      <c r="F273" s="57" t="n">
        <v>40214</v>
      </c>
      <c r="G273" s="54">
        <f>DATEDIF(F273,TODAY(),"Y")</f>
        <v/>
      </c>
      <c r="H273" s="54" t="inlineStr">
        <is>
          <t>AB-</t>
        </is>
      </c>
      <c r="I273" s="54" t="inlineStr">
        <is>
          <t>65487 63093</t>
        </is>
      </c>
      <c r="J273" s="62">
        <f>HYPERLINK("https://wa.me/91"&amp;SUBSTITUTE(I273," ",""),"Chat on WhatsApp")</f>
        <v/>
      </c>
      <c r="K273" s="54" t="inlineStr">
        <is>
          <t>yash.bhat11@outlook.com</t>
        </is>
      </c>
      <c r="L273" s="62">
        <f>HYPERLINK("mailto:"&amp;K273,"Send Email")</f>
        <v/>
      </c>
      <c r="M273" s="55" t="inlineStr">
        <is>
          <t>448, Green Park, Varanasi</t>
        </is>
      </c>
      <c r="N273" s="54" t="inlineStr">
        <is>
          <t>Varanasi</t>
        </is>
      </c>
      <c r="O273" s="54">
        <f>VLOOKUP(N273,Lists!$A$2:$B$36,2,FALSE())</f>
        <v/>
      </c>
      <c r="P273" s="54" t="inlineStr">
        <is>
          <t>550111</t>
        </is>
      </c>
      <c r="Q273" s="54" t="inlineStr">
        <is>
          <t>75250 34127</t>
        </is>
      </c>
    </row>
    <row r="274" ht="15" customHeight="1" s="39">
      <c r="A274" s="54" t="inlineStr">
        <is>
          <t>STU0273</t>
        </is>
      </c>
      <c r="B274" s="55">
        <f>VLOOKUP(A274,Marks!$A$2:$B$1001,2,FALSE())</f>
        <v/>
      </c>
      <c r="C274" s="54">
        <f>VLOOKUP(A274,Marks!$A$2:$C$1001,3,FALSE())</f>
        <v/>
      </c>
      <c r="D274" s="55" t="inlineStr">
        <is>
          <t>Gaurav Thakur</t>
        </is>
      </c>
      <c r="E274" s="55" t="inlineStr">
        <is>
          <t>Nisha Thakur</t>
        </is>
      </c>
      <c r="F274" s="57" t="n">
        <v>40183</v>
      </c>
      <c r="G274" s="54">
        <f>DATEDIF(F274,TODAY(),"Y")</f>
        <v/>
      </c>
      <c r="H274" s="54" t="inlineStr">
        <is>
          <t>AB+</t>
        </is>
      </c>
      <c r="I274" s="54" t="inlineStr">
        <is>
          <t>93416 75463</t>
        </is>
      </c>
      <c r="J274" s="62">
        <f>HYPERLINK("https://wa.me/91"&amp;SUBSTITUTE(I274," ",""),"Chat on WhatsApp")</f>
        <v/>
      </c>
      <c r="K274" s="54" t="inlineStr">
        <is>
          <t>gaurav.thakur41@gmail.com</t>
        </is>
      </c>
      <c r="L274" s="62">
        <f>HYPERLINK("mailto:"&amp;K274,"Send Email")</f>
        <v/>
      </c>
      <c r="M274" s="55" t="inlineStr">
        <is>
          <t>406, Market Yard, Patna</t>
        </is>
      </c>
      <c r="N274" s="54" t="inlineStr">
        <is>
          <t>Patna</t>
        </is>
      </c>
      <c r="O274" s="54">
        <f>VLOOKUP(N274,Lists!$A$2:$B$36,2,FALSE())</f>
        <v/>
      </c>
      <c r="P274" s="54" t="inlineStr">
        <is>
          <t>385569</t>
        </is>
      </c>
      <c r="Q274" s="54" t="inlineStr">
        <is>
          <t>68381 26478</t>
        </is>
      </c>
    </row>
    <row r="275" ht="15" customHeight="1" s="39">
      <c r="A275" s="54" t="inlineStr">
        <is>
          <t>STU0274</t>
        </is>
      </c>
      <c r="B275" s="55">
        <f>VLOOKUP(A275,Marks!$A$2:$B$1001,2,FALSE())</f>
        <v/>
      </c>
      <c r="C275" s="54">
        <f>VLOOKUP(A275,Marks!$A$2:$C$1001,3,FALSE())</f>
        <v/>
      </c>
      <c r="D275" s="55" t="inlineStr">
        <is>
          <t>Deepak Joshi</t>
        </is>
      </c>
      <c r="E275" s="55" t="inlineStr">
        <is>
          <t>Kajal Joshi</t>
        </is>
      </c>
      <c r="F275" s="57" t="n">
        <v>42197</v>
      </c>
      <c r="G275" s="54">
        <f>DATEDIF(F275,TODAY(),"Y")</f>
        <v/>
      </c>
      <c r="H275" s="54" t="inlineStr">
        <is>
          <t>A-</t>
        </is>
      </c>
      <c r="I275" s="54" t="inlineStr">
        <is>
          <t>89887 65816</t>
        </is>
      </c>
      <c r="J275" s="62">
        <f>HYPERLINK("https://wa.me/91"&amp;SUBSTITUTE(I275," ",""),"Chat on WhatsApp")</f>
        <v/>
      </c>
      <c r="K275" s="54" t="inlineStr">
        <is>
          <t>deepak.joshi67@outlook.com</t>
        </is>
      </c>
      <c r="L275" s="62">
        <f>HYPERLINK("mailto:"&amp;K275,"Send Email")</f>
        <v/>
      </c>
      <c r="M275" s="55" t="inlineStr">
        <is>
          <t>59, Ring Road, Dehradun</t>
        </is>
      </c>
      <c r="N275" s="54" t="inlineStr">
        <is>
          <t>Dehradun</t>
        </is>
      </c>
      <c r="O275" s="54">
        <f>VLOOKUP(N275,Lists!$A$2:$B$36,2,FALSE())</f>
        <v/>
      </c>
      <c r="P275" s="54" t="inlineStr">
        <is>
          <t>591112</t>
        </is>
      </c>
      <c r="Q275" s="54" t="inlineStr">
        <is>
          <t>97113 33186</t>
        </is>
      </c>
    </row>
    <row r="276" ht="15" customHeight="1" s="39">
      <c r="A276" s="54" t="inlineStr">
        <is>
          <t>STU0275</t>
        </is>
      </c>
      <c r="B276" s="55">
        <f>VLOOKUP(A276,Marks!$A$2:$B$1001,2,FALSE())</f>
        <v/>
      </c>
      <c r="C276" s="54">
        <f>VLOOKUP(A276,Marks!$A$2:$C$1001,3,FALSE())</f>
        <v/>
      </c>
      <c r="D276" s="55" t="inlineStr">
        <is>
          <t>Pranav Banerjee</t>
        </is>
      </c>
      <c r="E276" s="55" t="inlineStr">
        <is>
          <t>Meera Banerjee</t>
        </is>
      </c>
      <c r="F276" s="57" t="n">
        <v>41139</v>
      </c>
      <c r="G276" s="54">
        <f>DATEDIF(F276,TODAY(),"Y")</f>
        <v/>
      </c>
      <c r="H276" s="54" t="inlineStr">
        <is>
          <t>A+</t>
        </is>
      </c>
      <c r="I276" s="54" t="inlineStr">
        <is>
          <t>92875 35632</t>
        </is>
      </c>
      <c r="J276" s="62">
        <f>HYPERLINK("https://wa.me/91"&amp;SUBSTITUTE(I276," ",""),"Chat on WhatsApp")</f>
        <v/>
      </c>
      <c r="K276" s="54" t="inlineStr">
        <is>
          <t>pranav.banerjee61@gmail.com</t>
        </is>
      </c>
      <c r="L276" s="62">
        <f>HYPERLINK("mailto:"&amp;K276,"Send Email")</f>
        <v/>
      </c>
      <c r="M276" s="55" t="inlineStr">
        <is>
          <t>180, Green Park, Kolkata</t>
        </is>
      </c>
      <c r="N276" s="54" t="inlineStr">
        <is>
          <t>Kolkata</t>
        </is>
      </c>
      <c r="O276" s="54">
        <f>VLOOKUP(N276,Lists!$A$2:$B$36,2,FALSE())</f>
        <v/>
      </c>
      <c r="P276" s="54" t="inlineStr">
        <is>
          <t>542994</t>
        </is>
      </c>
      <c r="Q276" s="54" t="inlineStr">
        <is>
          <t>91124 59105</t>
        </is>
      </c>
    </row>
    <row r="277" ht="15" customHeight="1" s="39">
      <c r="A277" s="54" t="inlineStr">
        <is>
          <t>STU0276</t>
        </is>
      </c>
      <c r="B277" s="55">
        <f>VLOOKUP(A277,Marks!$A$2:$B$1001,2,FALSE())</f>
        <v/>
      </c>
      <c r="C277" s="54">
        <f>VLOOKUP(A277,Marks!$A$2:$C$1001,3,FALSE())</f>
        <v/>
      </c>
      <c r="D277" s="55" t="inlineStr">
        <is>
          <t>Vihaan Malhotra</t>
        </is>
      </c>
      <c r="E277" s="55" t="inlineStr">
        <is>
          <t>Sanya Malhotra</t>
        </is>
      </c>
      <c r="F277" s="57" t="n">
        <v>41354</v>
      </c>
      <c r="G277" s="54">
        <f>DATEDIF(F277,TODAY(),"Y")</f>
        <v/>
      </c>
      <c r="H277" s="54" t="inlineStr">
        <is>
          <t>A-</t>
        </is>
      </c>
      <c r="I277" s="54" t="inlineStr">
        <is>
          <t>93846 62837</t>
        </is>
      </c>
      <c r="J277" s="62">
        <f>HYPERLINK("https://wa.me/91"&amp;SUBSTITUTE(I277," ",""),"Chat on WhatsApp")</f>
        <v/>
      </c>
      <c r="K277" s="54" t="inlineStr">
        <is>
          <t>vihaan.malhotra41@yahoo.com</t>
        </is>
      </c>
      <c r="L277" s="62">
        <f>HYPERLINK("mailto:"&amp;K277,"Send Email")</f>
        <v/>
      </c>
      <c r="M277" s="55" t="inlineStr">
        <is>
          <t>224, Civil Lines, Ludhiana</t>
        </is>
      </c>
      <c r="N277" s="54" t="inlineStr">
        <is>
          <t>Ludhiana</t>
        </is>
      </c>
      <c r="O277" s="54">
        <f>VLOOKUP(N277,Lists!$A$2:$B$36,2,FALSE())</f>
        <v/>
      </c>
      <c r="P277" s="54" t="inlineStr">
        <is>
          <t>214416</t>
        </is>
      </c>
      <c r="Q277" s="54" t="inlineStr">
        <is>
          <t>79261 25515</t>
        </is>
      </c>
    </row>
    <row r="278" ht="15" customHeight="1" s="39">
      <c r="A278" s="54" t="inlineStr">
        <is>
          <t>STU0277</t>
        </is>
      </c>
      <c r="B278" s="55">
        <f>VLOOKUP(A278,Marks!$A$2:$B$1001,2,FALSE())</f>
        <v/>
      </c>
      <c r="C278" s="54">
        <f>VLOOKUP(A278,Marks!$A$2:$C$1001,3,FALSE())</f>
        <v/>
      </c>
      <c r="D278" s="55" t="inlineStr">
        <is>
          <t>Chirag Reddy</t>
        </is>
      </c>
      <c r="E278" s="55" t="inlineStr">
        <is>
          <t>Aisha Reddy</t>
        </is>
      </c>
      <c r="F278" s="57" t="n">
        <v>43898</v>
      </c>
      <c r="G278" s="54">
        <f>DATEDIF(F278,TODAY(),"Y")</f>
        <v/>
      </c>
      <c r="H278" s="54" t="inlineStr">
        <is>
          <t>B+</t>
        </is>
      </c>
      <c r="I278" s="54" t="inlineStr">
        <is>
          <t>75864 35405</t>
        </is>
      </c>
      <c r="J278" s="62">
        <f>HYPERLINK("https://wa.me/91"&amp;SUBSTITUTE(I278," ",""),"Chat on WhatsApp")</f>
        <v/>
      </c>
      <c r="K278" s="54" t="inlineStr">
        <is>
          <t>chirag.reddy69@yahoo.com</t>
        </is>
      </c>
      <c r="L278" s="62">
        <f>HYPERLINK("mailto:"&amp;K278,"Send Email")</f>
        <v/>
      </c>
      <c r="M278" s="55" t="inlineStr">
        <is>
          <t>372, College Road, Bhubaneswar</t>
        </is>
      </c>
      <c r="N278" s="54" t="inlineStr">
        <is>
          <t>Bhubaneswar</t>
        </is>
      </c>
      <c r="O278" s="54">
        <f>VLOOKUP(N278,Lists!$A$2:$B$36,2,FALSE())</f>
        <v/>
      </c>
      <c r="P278" s="54" t="inlineStr">
        <is>
          <t>383133</t>
        </is>
      </c>
      <c r="Q278" s="54" t="inlineStr">
        <is>
          <t>65505 20874</t>
        </is>
      </c>
    </row>
    <row r="279" ht="15" customHeight="1" s="39">
      <c r="A279" s="54" t="inlineStr">
        <is>
          <t>STU0278</t>
        </is>
      </c>
      <c r="B279" s="55">
        <f>VLOOKUP(A279,Marks!$A$2:$B$1001,2,FALSE())</f>
        <v/>
      </c>
      <c r="C279" s="54">
        <f>VLOOKUP(A279,Marks!$A$2:$C$1001,3,FALSE())</f>
        <v/>
      </c>
      <c r="D279" s="55" t="inlineStr">
        <is>
          <t>Karan Singh</t>
        </is>
      </c>
      <c r="E279" s="55" t="inlineStr">
        <is>
          <t>Heer Singh</t>
        </is>
      </c>
      <c r="F279" s="57" t="n">
        <v>41081</v>
      </c>
      <c r="G279" s="54">
        <f>DATEDIF(F279,TODAY(),"Y")</f>
        <v/>
      </c>
      <c r="H279" s="54" t="inlineStr">
        <is>
          <t>A+</t>
        </is>
      </c>
      <c r="I279" s="54" t="inlineStr">
        <is>
          <t>93639 33567</t>
        </is>
      </c>
      <c r="J279" s="62">
        <f>HYPERLINK("https://wa.me/91"&amp;SUBSTITUTE(I279," ",""),"Chat on WhatsApp")</f>
        <v/>
      </c>
      <c r="K279" s="54" t="inlineStr">
        <is>
          <t>karan.singh39@gmail.com</t>
        </is>
      </c>
      <c r="L279" s="62">
        <f>HYPERLINK("mailto:"&amp;K279,"Send Email")</f>
        <v/>
      </c>
      <c r="M279" s="55" t="inlineStr">
        <is>
          <t>463, Ring Road, Jaipur</t>
        </is>
      </c>
      <c r="N279" s="54" t="inlineStr">
        <is>
          <t>Jaipur</t>
        </is>
      </c>
      <c r="O279" s="54">
        <f>VLOOKUP(N279,Lists!$A$2:$B$36,2,FALSE())</f>
        <v/>
      </c>
      <c r="P279" s="54" t="inlineStr">
        <is>
          <t>801711</t>
        </is>
      </c>
      <c r="Q279" s="54" t="inlineStr">
        <is>
          <t>62920 54932</t>
        </is>
      </c>
    </row>
    <row r="280" ht="15" customHeight="1" s="39">
      <c r="A280" s="54" t="inlineStr">
        <is>
          <t>STU0279</t>
        </is>
      </c>
      <c r="B280" s="55">
        <f>VLOOKUP(A280,Marks!$A$2:$B$1001,2,FALSE())</f>
        <v/>
      </c>
      <c r="C280" s="54">
        <f>VLOOKUP(A280,Marks!$A$2:$C$1001,3,FALSE())</f>
        <v/>
      </c>
      <c r="D280" s="55" t="inlineStr">
        <is>
          <t>Tejas Dubey</t>
        </is>
      </c>
      <c r="E280" s="55" t="inlineStr">
        <is>
          <t>Kiara Dubey</t>
        </is>
      </c>
      <c r="F280" s="57" t="n">
        <v>43639</v>
      </c>
      <c r="G280" s="54">
        <f>DATEDIF(F280,TODAY(),"Y")</f>
        <v/>
      </c>
      <c r="H280" s="54" t="inlineStr">
        <is>
          <t>AB+</t>
        </is>
      </c>
      <c r="I280" s="54" t="inlineStr">
        <is>
          <t>88652 74985</t>
        </is>
      </c>
      <c r="J280" s="62">
        <f>HYPERLINK("https://wa.me/91"&amp;SUBSTITUTE(I280," ",""),"Chat on WhatsApp")</f>
        <v/>
      </c>
      <c r="K280" s="54" t="inlineStr">
        <is>
          <t>tejas.dubey56@rediffmail.com</t>
        </is>
      </c>
      <c r="L280" s="62">
        <f>HYPERLINK("mailto:"&amp;K280,"Send Email")</f>
        <v/>
      </c>
      <c r="M280" s="55" t="inlineStr">
        <is>
          <t>473, Model Town, Varanasi</t>
        </is>
      </c>
      <c r="N280" s="54" t="inlineStr">
        <is>
          <t>Varanasi</t>
        </is>
      </c>
      <c r="O280" s="54">
        <f>VLOOKUP(N280,Lists!$A$2:$B$36,2,FALSE())</f>
        <v/>
      </c>
      <c r="P280" s="54" t="inlineStr">
        <is>
          <t>372242</t>
        </is>
      </c>
      <c r="Q280" s="54" t="inlineStr">
        <is>
          <t>74242 46842</t>
        </is>
      </c>
    </row>
    <row r="281" ht="15" customHeight="1" s="39">
      <c r="A281" s="54" t="inlineStr">
        <is>
          <t>STU0280</t>
        </is>
      </c>
      <c r="B281" s="55">
        <f>VLOOKUP(A281,Marks!$A$2:$B$1001,2,FALSE())</f>
        <v/>
      </c>
      <c r="C281" s="54">
        <f>VLOOKUP(A281,Marks!$A$2:$C$1001,3,FALSE())</f>
        <v/>
      </c>
      <c r="D281" s="55" t="inlineStr">
        <is>
          <t>Advait Rathi</t>
        </is>
      </c>
      <c r="E281" s="55" t="inlineStr">
        <is>
          <t>Urvi Rathi</t>
        </is>
      </c>
      <c r="F281" s="57" t="n">
        <v>44013</v>
      </c>
      <c r="G281" s="54">
        <f>DATEDIF(F281,TODAY(),"Y")</f>
        <v/>
      </c>
      <c r="H281" s="54" t="inlineStr">
        <is>
          <t>O-</t>
        </is>
      </c>
      <c r="I281" s="54" t="inlineStr">
        <is>
          <t>63947 52294</t>
        </is>
      </c>
      <c r="J281" s="62">
        <f>HYPERLINK("https://wa.me/91"&amp;SUBSTITUTE(I281," ",""),"Chat on WhatsApp")</f>
        <v/>
      </c>
      <c r="K281" s="54" t="inlineStr">
        <is>
          <t>advait.rathi55@yahoo.com</t>
        </is>
      </c>
      <c r="L281" s="62">
        <f>HYPERLINK("mailto:"&amp;K281,"Send Email")</f>
        <v/>
      </c>
      <c r="M281" s="55" t="inlineStr">
        <is>
          <t>184, Civil Lines, Kochi</t>
        </is>
      </c>
      <c r="N281" s="54" t="inlineStr">
        <is>
          <t>Kochi</t>
        </is>
      </c>
      <c r="O281" s="54">
        <f>VLOOKUP(N281,Lists!$A$2:$B$36,2,FALSE())</f>
        <v/>
      </c>
      <c r="P281" s="54" t="inlineStr">
        <is>
          <t>186169</t>
        </is>
      </c>
      <c r="Q281" s="54" t="inlineStr">
        <is>
          <t>77089 58754</t>
        </is>
      </c>
    </row>
    <row r="282" ht="15" customHeight="1" s="39">
      <c r="A282" s="54" t="inlineStr">
        <is>
          <t>STU0281</t>
        </is>
      </c>
      <c r="B282" s="55">
        <f>VLOOKUP(A282,Marks!$A$2:$B$1001,2,FALSE())</f>
        <v/>
      </c>
      <c r="C282" s="54">
        <f>VLOOKUP(A282,Marks!$A$2:$C$1001,3,FALSE())</f>
        <v/>
      </c>
      <c r="D282" s="55" t="inlineStr">
        <is>
          <t>Imran Bansal</t>
        </is>
      </c>
      <c r="E282" s="55" t="inlineStr">
        <is>
          <t>Fatima Bansal</t>
        </is>
      </c>
      <c r="F282" s="57" t="n">
        <v>43429</v>
      </c>
      <c r="G282" s="54">
        <f>DATEDIF(F282,TODAY(),"Y")</f>
        <v/>
      </c>
      <c r="H282" s="54" t="inlineStr">
        <is>
          <t>O+</t>
        </is>
      </c>
      <c r="I282" s="54" t="inlineStr">
        <is>
          <t>96206 51958</t>
        </is>
      </c>
      <c r="J282" s="62">
        <f>HYPERLINK("https://wa.me/91"&amp;SUBSTITUTE(I282," ",""),"Chat on WhatsApp")</f>
        <v/>
      </c>
      <c r="K282" s="54" t="inlineStr">
        <is>
          <t>imran.bansal26@yahoo.com</t>
        </is>
      </c>
      <c r="L282" s="62">
        <f>HYPERLINK("mailto:"&amp;K282,"Send Email")</f>
        <v/>
      </c>
      <c r="M282" s="55" t="inlineStr">
        <is>
          <t>26, Shastri Nagar, Bengaluru</t>
        </is>
      </c>
      <c r="N282" s="54" t="inlineStr">
        <is>
          <t>Bengaluru</t>
        </is>
      </c>
      <c r="O282" s="54">
        <f>VLOOKUP(N282,Lists!$A$2:$B$36,2,FALSE())</f>
        <v/>
      </c>
      <c r="P282" s="54" t="inlineStr">
        <is>
          <t>632874</t>
        </is>
      </c>
      <c r="Q282" s="54" t="inlineStr">
        <is>
          <t>65496 65212</t>
        </is>
      </c>
    </row>
    <row r="283" ht="15" customHeight="1" s="39">
      <c r="A283" s="54" t="inlineStr">
        <is>
          <t>STU0282</t>
        </is>
      </c>
      <c r="B283" s="55">
        <f>VLOOKUP(A283,Marks!$A$2:$B$1001,2,FALSE())</f>
        <v/>
      </c>
      <c r="C283" s="54">
        <f>VLOOKUP(A283,Marks!$A$2:$C$1001,3,FALSE())</f>
        <v/>
      </c>
      <c r="D283" s="55" t="inlineStr">
        <is>
          <t>Aarush Ghosh</t>
        </is>
      </c>
      <c r="E283" s="55" t="inlineStr">
        <is>
          <t>Aditi Ghosh</t>
        </is>
      </c>
      <c r="F283" s="57" t="n">
        <v>43649</v>
      </c>
      <c r="G283" s="54">
        <f>DATEDIF(F283,TODAY(),"Y")</f>
        <v/>
      </c>
      <c r="H283" s="54" t="inlineStr">
        <is>
          <t>O-</t>
        </is>
      </c>
      <c r="I283" s="54" t="inlineStr">
        <is>
          <t>89090 90258</t>
        </is>
      </c>
      <c r="J283" s="62">
        <f>HYPERLINK("https://wa.me/91"&amp;SUBSTITUTE(I283," ",""),"Chat on WhatsApp")</f>
        <v/>
      </c>
      <c r="K283" s="54" t="inlineStr">
        <is>
          <t>aarush.ghosh7@rediffmail.com</t>
        </is>
      </c>
      <c r="L283" s="62">
        <f>HYPERLINK("mailto:"&amp;K283,"Send Email")</f>
        <v/>
      </c>
      <c r="M283" s="55" t="inlineStr">
        <is>
          <t>153, Green Park, Howrah</t>
        </is>
      </c>
      <c r="N283" s="54" t="inlineStr">
        <is>
          <t>Howrah</t>
        </is>
      </c>
      <c r="O283" s="54">
        <f>VLOOKUP(N283,Lists!$A$2:$B$36,2,FALSE())</f>
        <v/>
      </c>
      <c r="P283" s="54" t="inlineStr">
        <is>
          <t>627301</t>
        </is>
      </c>
      <c r="Q283" s="54" t="inlineStr">
        <is>
          <t>67126 90999</t>
        </is>
      </c>
    </row>
    <row r="284" ht="15" customHeight="1" s="39">
      <c r="A284" s="54" t="inlineStr">
        <is>
          <t>STU0283</t>
        </is>
      </c>
      <c r="B284" s="55">
        <f>VLOOKUP(A284,Marks!$A$2:$B$1001,2,FALSE())</f>
        <v/>
      </c>
      <c r="C284" s="54">
        <f>VLOOKUP(A284,Marks!$A$2:$C$1001,3,FALSE())</f>
        <v/>
      </c>
      <c r="D284" s="55" t="inlineStr">
        <is>
          <t>Vihaan Kumar</t>
        </is>
      </c>
      <c r="E284" s="55" t="inlineStr">
        <is>
          <t>Yashvi Kumar</t>
        </is>
      </c>
      <c r="F284" s="57" t="n">
        <v>42866</v>
      </c>
      <c r="G284" s="54">
        <f>DATEDIF(F284,TODAY(),"Y")</f>
        <v/>
      </c>
      <c r="H284" s="54" t="inlineStr">
        <is>
          <t>AB-</t>
        </is>
      </c>
      <c r="I284" s="54" t="inlineStr">
        <is>
          <t>95422 32326</t>
        </is>
      </c>
      <c r="J284" s="62">
        <f>HYPERLINK("https://wa.me/91"&amp;SUBSTITUTE(I284," ",""),"Chat on WhatsApp")</f>
        <v/>
      </c>
      <c r="K284" s="54" t="inlineStr">
        <is>
          <t>vihaan.kumar18@rediffmail.com</t>
        </is>
      </c>
      <c r="L284" s="62">
        <f>HYPERLINK("mailto:"&amp;K284,"Send Email")</f>
        <v/>
      </c>
      <c r="M284" s="55" t="inlineStr">
        <is>
          <t>62, Church Street, Coimbatore</t>
        </is>
      </c>
      <c r="N284" s="54" t="inlineStr">
        <is>
          <t>Coimbatore</t>
        </is>
      </c>
      <c r="O284" s="54">
        <f>VLOOKUP(N284,Lists!$A$2:$B$36,2,FALSE())</f>
        <v/>
      </c>
      <c r="P284" s="54" t="inlineStr">
        <is>
          <t>444845</t>
        </is>
      </c>
      <c r="Q284" s="54" t="inlineStr">
        <is>
          <t>77771 93480</t>
        </is>
      </c>
    </row>
    <row r="285" ht="15" customHeight="1" s="39">
      <c r="A285" s="54" t="inlineStr">
        <is>
          <t>STU0284</t>
        </is>
      </c>
      <c r="B285" s="55">
        <f>VLOOKUP(A285,Marks!$A$2:$B$1001,2,FALSE())</f>
        <v/>
      </c>
      <c r="C285" s="54">
        <f>VLOOKUP(A285,Marks!$A$2:$C$1001,3,FALSE())</f>
        <v/>
      </c>
      <c r="D285" s="55" t="inlineStr">
        <is>
          <t>Dhruv Singh</t>
        </is>
      </c>
      <c r="E285" s="55" t="inlineStr">
        <is>
          <t>Aadhya Singh</t>
        </is>
      </c>
      <c r="F285" s="57" t="n">
        <v>43704</v>
      </c>
      <c r="G285" s="54">
        <f>DATEDIF(F285,TODAY(),"Y")</f>
        <v/>
      </c>
      <c r="H285" s="54" t="inlineStr">
        <is>
          <t>B-</t>
        </is>
      </c>
      <c r="I285" s="54" t="inlineStr">
        <is>
          <t>94078 73916</t>
        </is>
      </c>
      <c r="J285" s="62">
        <f>HYPERLINK("https://wa.me/91"&amp;SUBSTITUTE(I285," ",""),"Chat on WhatsApp")</f>
        <v/>
      </c>
      <c r="K285" s="54" t="inlineStr">
        <is>
          <t>dhruv.singh14@outlook.com</t>
        </is>
      </c>
      <c r="L285" s="62">
        <f>HYPERLINK("mailto:"&amp;K285,"Send Email")</f>
        <v/>
      </c>
      <c r="M285" s="55" t="inlineStr">
        <is>
          <t>107, Lake View, New Delhi</t>
        </is>
      </c>
      <c r="N285" s="54" t="inlineStr">
        <is>
          <t>New Delhi</t>
        </is>
      </c>
      <c r="O285" s="54">
        <f>VLOOKUP(N285,Lists!$A$2:$B$36,2,FALSE())</f>
        <v/>
      </c>
      <c r="P285" s="54" t="inlineStr">
        <is>
          <t>436973</t>
        </is>
      </c>
      <c r="Q285" s="54" t="inlineStr">
        <is>
          <t>93523 76127</t>
        </is>
      </c>
    </row>
    <row r="286" ht="15" customHeight="1" s="39">
      <c r="A286" s="54" t="inlineStr">
        <is>
          <t>STU0285</t>
        </is>
      </c>
      <c r="B286" s="55">
        <f>VLOOKUP(A286,Marks!$A$2:$B$1001,2,FALSE())</f>
        <v/>
      </c>
      <c r="C286" s="54">
        <f>VLOOKUP(A286,Marks!$A$2:$C$1001,3,FALSE())</f>
        <v/>
      </c>
      <c r="D286" s="55" t="inlineStr">
        <is>
          <t>Siddharth Rawat</t>
        </is>
      </c>
      <c r="E286" s="55" t="inlineStr">
        <is>
          <t>Ira Rawat</t>
        </is>
      </c>
      <c r="F286" s="57" t="n">
        <v>43481</v>
      </c>
      <c r="G286" s="54">
        <f>DATEDIF(F286,TODAY(),"Y")</f>
        <v/>
      </c>
      <c r="H286" s="54" t="inlineStr">
        <is>
          <t>A-</t>
        </is>
      </c>
      <c r="I286" s="54" t="inlineStr">
        <is>
          <t>96766 44809</t>
        </is>
      </c>
      <c r="J286" s="62">
        <f>HYPERLINK("https://wa.me/91"&amp;SUBSTITUTE(I286," ",""),"Chat on WhatsApp")</f>
        <v/>
      </c>
      <c r="K286" s="54" t="inlineStr">
        <is>
          <t>siddharth.rawat16@gmail.com</t>
        </is>
      </c>
      <c r="L286" s="62">
        <f>HYPERLINK("mailto:"&amp;K286,"Send Email")</f>
        <v/>
      </c>
      <c r="M286" s="55" t="inlineStr">
        <is>
          <t>182, Market Yard, Pune</t>
        </is>
      </c>
      <c r="N286" s="54" t="inlineStr">
        <is>
          <t>Pune</t>
        </is>
      </c>
      <c r="O286" s="54">
        <f>VLOOKUP(N286,Lists!$A$2:$B$36,2,FALSE())</f>
        <v/>
      </c>
      <c r="P286" s="54" t="inlineStr">
        <is>
          <t>332368</t>
        </is>
      </c>
      <c r="Q286" s="54" t="inlineStr">
        <is>
          <t>77503 75823</t>
        </is>
      </c>
    </row>
    <row r="287" ht="15" customHeight="1" s="39">
      <c r="A287" s="54" t="inlineStr">
        <is>
          <t>STU0286</t>
        </is>
      </c>
      <c r="B287" s="55">
        <f>VLOOKUP(A287,Marks!$A$2:$B$1001,2,FALSE())</f>
        <v/>
      </c>
      <c r="C287" s="54">
        <f>VLOOKUP(A287,Marks!$A$2:$C$1001,3,FALSE())</f>
        <v/>
      </c>
      <c r="D287" s="55" t="inlineStr">
        <is>
          <t>Kartik Srivastava</t>
        </is>
      </c>
      <c r="E287" s="55" t="inlineStr">
        <is>
          <t>Saanvi Srivastava</t>
        </is>
      </c>
      <c r="F287" s="57" t="n">
        <v>44215</v>
      </c>
      <c r="G287" s="54">
        <f>DATEDIF(F287,TODAY(),"Y")</f>
        <v/>
      </c>
      <c r="H287" s="54" t="inlineStr">
        <is>
          <t>A+</t>
        </is>
      </c>
      <c r="I287" s="54" t="inlineStr">
        <is>
          <t>84911 18630</t>
        </is>
      </c>
      <c r="J287" s="62">
        <f>HYPERLINK("https://wa.me/91"&amp;SUBSTITUTE(I287," ",""),"Chat on WhatsApp")</f>
        <v/>
      </c>
      <c r="K287" s="54" t="inlineStr">
        <is>
          <t>kartik.srivastava69@gmail.com</t>
        </is>
      </c>
      <c r="L287" s="62">
        <f>HYPERLINK("mailto:"&amp;K287,"Send Email")</f>
        <v/>
      </c>
      <c r="M287" s="55" t="inlineStr">
        <is>
          <t>142, Civil Lines, Coimbatore</t>
        </is>
      </c>
      <c r="N287" s="54" t="inlineStr">
        <is>
          <t>Coimbatore</t>
        </is>
      </c>
      <c r="O287" s="54">
        <f>VLOOKUP(N287,Lists!$A$2:$B$36,2,FALSE())</f>
        <v/>
      </c>
      <c r="P287" s="54" t="inlineStr">
        <is>
          <t>760349</t>
        </is>
      </c>
      <c r="Q287" s="54" t="inlineStr">
        <is>
          <t>97421 61496</t>
        </is>
      </c>
    </row>
    <row r="288" ht="15" customHeight="1" s="39">
      <c r="A288" s="54" t="inlineStr">
        <is>
          <t>STU0287</t>
        </is>
      </c>
      <c r="B288" s="55">
        <f>VLOOKUP(A288,Marks!$A$2:$B$1001,2,FALSE())</f>
        <v/>
      </c>
      <c r="C288" s="54">
        <f>VLOOKUP(A288,Marks!$A$2:$C$1001,3,FALSE())</f>
        <v/>
      </c>
      <c r="D288" s="55" t="inlineStr">
        <is>
          <t>Kabir Nair</t>
        </is>
      </c>
      <c r="E288" s="55" t="inlineStr">
        <is>
          <t>Bhavya Nair</t>
        </is>
      </c>
      <c r="F288" s="57" t="n">
        <v>39873</v>
      </c>
      <c r="G288" s="54">
        <f>DATEDIF(F288,TODAY(),"Y")</f>
        <v/>
      </c>
      <c r="H288" s="54" t="inlineStr">
        <is>
          <t>A+</t>
        </is>
      </c>
      <c r="I288" s="54" t="inlineStr">
        <is>
          <t>98011 53785</t>
        </is>
      </c>
      <c r="J288" s="62">
        <f>HYPERLINK("https://wa.me/91"&amp;SUBSTITUTE(I288," ",""),"Chat on WhatsApp")</f>
        <v/>
      </c>
      <c r="K288" s="54" t="inlineStr">
        <is>
          <t>kabir.nair3@yahoo.com</t>
        </is>
      </c>
      <c r="L288" s="62">
        <f>HYPERLINK("mailto:"&amp;K288,"Send Email")</f>
        <v/>
      </c>
      <c r="M288" s="55" t="inlineStr">
        <is>
          <t>499, Sector 12, Ahmedabad</t>
        </is>
      </c>
      <c r="N288" s="54" t="inlineStr">
        <is>
          <t>Ahmedabad</t>
        </is>
      </c>
      <c r="O288" s="54">
        <f>VLOOKUP(N288,Lists!$A$2:$B$36,2,FALSE())</f>
        <v/>
      </c>
      <c r="P288" s="54" t="inlineStr">
        <is>
          <t>190717</t>
        </is>
      </c>
      <c r="Q288" s="54" t="inlineStr">
        <is>
          <t>71159 87857</t>
        </is>
      </c>
    </row>
    <row r="289" ht="15" customHeight="1" s="39">
      <c r="A289" s="54" t="inlineStr">
        <is>
          <t>STU0288</t>
        </is>
      </c>
      <c r="B289" s="55">
        <f>VLOOKUP(A289,Marks!$A$2:$B$1001,2,FALSE())</f>
        <v/>
      </c>
      <c r="C289" s="54">
        <f>VLOOKUP(A289,Marks!$A$2:$C$1001,3,FALSE())</f>
        <v/>
      </c>
      <c r="D289" s="55" t="inlineStr">
        <is>
          <t>Yash Rawat</t>
        </is>
      </c>
      <c r="E289" s="55" t="inlineStr">
        <is>
          <t>Esha Rawat</t>
        </is>
      </c>
      <c r="F289" s="57" t="n">
        <v>41666</v>
      </c>
      <c r="G289" s="54">
        <f>DATEDIF(F289,TODAY(),"Y")</f>
        <v/>
      </c>
      <c r="H289" s="54" t="inlineStr">
        <is>
          <t>B-</t>
        </is>
      </c>
      <c r="I289" s="54" t="inlineStr">
        <is>
          <t>85933 53743</t>
        </is>
      </c>
      <c r="J289" s="62">
        <f>HYPERLINK("https://wa.me/91"&amp;SUBSTITUTE(I289," ",""),"Chat on WhatsApp")</f>
        <v/>
      </c>
      <c r="K289" s="54" t="inlineStr">
        <is>
          <t>yash.rawat67@rediffmail.com</t>
        </is>
      </c>
      <c r="L289" s="62">
        <f>HYPERLINK("mailto:"&amp;K289,"Send Email")</f>
        <v/>
      </c>
      <c r="M289" s="55" t="inlineStr">
        <is>
          <t>58, Sector 12, Dehradun</t>
        </is>
      </c>
      <c r="N289" s="54" t="inlineStr">
        <is>
          <t>Dehradun</t>
        </is>
      </c>
      <c r="O289" s="54">
        <f>VLOOKUP(N289,Lists!$A$2:$B$36,2,FALSE())</f>
        <v/>
      </c>
      <c r="P289" s="54" t="inlineStr">
        <is>
          <t>829097</t>
        </is>
      </c>
      <c r="Q289" s="54" t="inlineStr">
        <is>
          <t>63423 63781</t>
        </is>
      </c>
    </row>
    <row r="290" ht="15" customHeight="1" s="39">
      <c r="A290" s="54" t="inlineStr">
        <is>
          <t>STU0289</t>
        </is>
      </c>
      <c r="B290" s="55">
        <f>VLOOKUP(A290,Marks!$A$2:$B$1001,2,FALSE())</f>
        <v/>
      </c>
      <c r="C290" s="54">
        <f>VLOOKUP(A290,Marks!$A$2:$C$1001,3,FALSE())</f>
        <v/>
      </c>
      <c r="D290" s="55" t="inlineStr">
        <is>
          <t>Nikhil Agarwal</t>
        </is>
      </c>
      <c r="E290" s="55" t="inlineStr">
        <is>
          <t>Trisha Agarwal</t>
        </is>
      </c>
      <c r="F290" s="57" t="n">
        <v>42134</v>
      </c>
      <c r="G290" s="54">
        <f>DATEDIF(F290,TODAY(),"Y")</f>
        <v/>
      </c>
      <c r="H290" s="54" t="inlineStr">
        <is>
          <t>O+</t>
        </is>
      </c>
      <c r="I290" s="54" t="inlineStr">
        <is>
          <t>71673 85958</t>
        </is>
      </c>
      <c r="J290" s="62">
        <f>HYPERLINK("https://wa.me/91"&amp;SUBSTITUTE(I290," ",""),"Chat on WhatsApp")</f>
        <v/>
      </c>
      <c r="K290" s="54" t="inlineStr">
        <is>
          <t>nikhil.agarwal67@outlook.com</t>
        </is>
      </c>
      <c r="L290" s="62">
        <f>HYPERLINK("mailto:"&amp;K290,"Send Email")</f>
        <v/>
      </c>
      <c r="M290" s="55" t="inlineStr">
        <is>
          <t>428, Station Road, Bhopal</t>
        </is>
      </c>
      <c r="N290" s="54" t="inlineStr">
        <is>
          <t>Bhopal</t>
        </is>
      </c>
      <c r="O290" s="54">
        <f>VLOOKUP(N290,Lists!$A$2:$B$36,2,FALSE())</f>
        <v/>
      </c>
      <c r="P290" s="54" t="inlineStr">
        <is>
          <t>564516</t>
        </is>
      </c>
      <c r="Q290" s="54" t="inlineStr">
        <is>
          <t>96685 47802</t>
        </is>
      </c>
    </row>
    <row r="291" ht="15" customHeight="1" s="39">
      <c r="A291" s="54" t="inlineStr">
        <is>
          <t>STU0290</t>
        </is>
      </c>
      <c r="B291" s="55">
        <f>VLOOKUP(A291,Marks!$A$2:$B$1001,2,FALSE())</f>
        <v/>
      </c>
      <c r="C291" s="54">
        <f>VLOOKUP(A291,Marks!$A$2:$C$1001,3,FALSE())</f>
        <v/>
      </c>
      <c r="D291" s="55" t="inlineStr">
        <is>
          <t>Yash Pillai</t>
        </is>
      </c>
      <c r="E291" s="55" t="inlineStr">
        <is>
          <t>Sara Pillai</t>
        </is>
      </c>
      <c r="F291" s="57" t="n">
        <v>40324</v>
      </c>
      <c r="G291" s="54">
        <f>DATEDIF(F291,TODAY(),"Y")</f>
        <v/>
      </c>
      <c r="H291" s="54" t="inlineStr">
        <is>
          <t>O+</t>
        </is>
      </c>
      <c r="I291" s="54" t="inlineStr">
        <is>
          <t>72409 45477</t>
        </is>
      </c>
      <c r="J291" s="62">
        <f>HYPERLINK("https://wa.me/91"&amp;SUBSTITUTE(I291," ",""),"Chat on WhatsApp")</f>
        <v/>
      </c>
      <c r="K291" s="54" t="inlineStr">
        <is>
          <t>yash.pillai19@yahoo.com</t>
        </is>
      </c>
      <c r="L291" s="62">
        <f>HYPERLINK("mailto:"&amp;K291,"Send Email")</f>
        <v/>
      </c>
      <c r="M291" s="55" t="inlineStr">
        <is>
          <t>222, Gandhi Chowk, New Delhi</t>
        </is>
      </c>
      <c r="N291" s="54" t="inlineStr">
        <is>
          <t>New Delhi</t>
        </is>
      </c>
      <c r="O291" s="54">
        <f>VLOOKUP(N291,Lists!$A$2:$B$36,2,FALSE())</f>
        <v/>
      </c>
      <c r="P291" s="54" t="inlineStr">
        <is>
          <t>414929</t>
        </is>
      </c>
      <c r="Q291" s="54" t="inlineStr">
        <is>
          <t>71526 72020</t>
        </is>
      </c>
    </row>
    <row r="292" ht="15" customHeight="1" s="39">
      <c r="A292" s="54" t="inlineStr">
        <is>
          <t>STU0291</t>
        </is>
      </c>
      <c r="B292" s="55">
        <f>VLOOKUP(A292,Marks!$A$2:$B$1001,2,FALSE())</f>
        <v/>
      </c>
      <c r="C292" s="54">
        <f>VLOOKUP(A292,Marks!$A$2:$C$1001,3,FALSE())</f>
        <v/>
      </c>
      <c r="D292" s="55" t="inlineStr">
        <is>
          <t>Sai Malhotra</t>
        </is>
      </c>
      <c r="E292" s="55" t="inlineStr">
        <is>
          <t>Yashvi Malhotra</t>
        </is>
      </c>
      <c r="F292" s="57" t="n">
        <v>42619</v>
      </c>
      <c r="G292" s="54">
        <f>DATEDIF(F292,TODAY(),"Y")</f>
        <v/>
      </c>
      <c r="H292" s="54" t="inlineStr">
        <is>
          <t>O+</t>
        </is>
      </c>
      <c r="I292" s="54" t="inlineStr">
        <is>
          <t>98158 22588</t>
        </is>
      </c>
      <c r="J292" s="62">
        <f>HYPERLINK("https://wa.me/91"&amp;SUBSTITUTE(I292," ",""),"Chat on WhatsApp")</f>
        <v/>
      </c>
      <c r="K292" s="54" t="inlineStr">
        <is>
          <t>sai.malhotra18@rediffmail.com</t>
        </is>
      </c>
      <c r="L292" s="62">
        <f>HYPERLINK("mailto:"&amp;K292,"Send Email")</f>
        <v/>
      </c>
      <c r="M292" s="55" t="inlineStr">
        <is>
          <t>356, Lake View, Howrah</t>
        </is>
      </c>
      <c r="N292" s="54" t="inlineStr">
        <is>
          <t>Howrah</t>
        </is>
      </c>
      <c r="O292" s="54">
        <f>VLOOKUP(N292,Lists!$A$2:$B$36,2,FALSE())</f>
        <v/>
      </c>
      <c r="P292" s="54" t="inlineStr">
        <is>
          <t>638289</t>
        </is>
      </c>
      <c r="Q292" s="54" t="inlineStr">
        <is>
          <t>88673 56424</t>
        </is>
      </c>
    </row>
    <row r="293" ht="15" customHeight="1" s="39">
      <c r="A293" s="54" t="inlineStr">
        <is>
          <t>STU0292</t>
        </is>
      </c>
      <c r="B293" s="55">
        <f>VLOOKUP(A293,Marks!$A$2:$B$1001,2,FALSE())</f>
        <v/>
      </c>
      <c r="C293" s="54">
        <f>VLOOKUP(A293,Marks!$A$2:$C$1001,3,FALSE())</f>
        <v/>
      </c>
      <c r="D293" s="55" t="inlineStr">
        <is>
          <t>Sai Bhat</t>
        </is>
      </c>
      <c r="E293" s="55" t="inlineStr">
        <is>
          <t>Isha Bhat</t>
        </is>
      </c>
      <c r="F293" s="57" t="n">
        <v>41217</v>
      </c>
      <c r="G293" s="54">
        <f>DATEDIF(F293,TODAY(),"Y")</f>
        <v/>
      </c>
      <c r="H293" s="54" t="inlineStr">
        <is>
          <t>A+</t>
        </is>
      </c>
      <c r="I293" s="54" t="inlineStr">
        <is>
          <t>82595 48086</t>
        </is>
      </c>
      <c r="J293" s="62">
        <f>HYPERLINK("https://wa.me/91"&amp;SUBSTITUTE(I293," ",""),"Chat on WhatsApp")</f>
        <v/>
      </c>
      <c r="K293" s="54" t="inlineStr">
        <is>
          <t>sai.bhat73@rediffmail.com</t>
        </is>
      </c>
      <c r="L293" s="62">
        <f>HYPERLINK("mailto:"&amp;K293,"Send Email")</f>
        <v/>
      </c>
      <c r="M293" s="55" t="inlineStr">
        <is>
          <t>354, Lake View, New Delhi</t>
        </is>
      </c>
      <c r="N293" s="54" t="inlineStr">
        <is>
          <t>New Delhi</t>
        </is>
      </c>
      <c r="O293" s="54">
        <f>VLOOKUP(N293,Lists!$A$2:$B$36,2,FALSE())</f>
        <v/>
      </c>
      <c r="P293" s="54" t="inlineStr">
        <is>
          <t>173822</t>
        </is>
      </c>
      <c r="Q293" s="54" t="inlineStr">
        <is>
          <t>69369 16949</t>
        </is>
      </c>
    </row>
    <row r="294" ht="15" customHeight="1" s="39">
      <c r="A294" s="54" t="inlineStr">
        <is>
          <t>STU0293</t>
        </is>
      </c>
      <c r="B294" s="55">
        <f>VLOOKUP(A294,Marks!$A$2:$B$1001,2,FALSE())</f>
        <v/>
      </c>
      <c r="C294" s="54">
        <f>VLOOKUP(A294,Marks!$A$2:$C$1001,3,FALSE())</f>
        <v/>
      </c>
      <c r="D294" s="55" t="inlineStr">
        <is>
          <t>Vihaan Ghosh</t>
        </is>
      </c>
      <c r="E294" s="55" t="inlineStr">
        <is>
          <t>Saanvi Ghosh</t>
        </is>
      </c>
      <c r="F294" s="57" t="n">
        <v>44028</v>
      </c>
      <c r="G294" s="54">
        <f>DATEDIF(F294,TODAY(),"Y")</f>
        <v/>
      </c>
      <c r="H294" s="54" t="inlineStr">
        <is>
          <t>AB-</t>
        </is>
      </c>
      <c r="I294" s="54" t="inlineStr">
        <is>
          <t>74849 81659</t>
        </is>
      </c>
      <c r="J294" s="62">
        <f>HYPERLINK("https://wa.me/91"&amp;SUBSTITUTE(I294," ",""),"Chat on WhatsApp")</f>
        <v/>
      </c>
      <c r="K294" s="54" t="inlineStr">
        <is>
          <t>vihaan.ghosh34@rediffmail.com</t>
        </is>
      </c>
      <c r="L294" s="62">
        <f>HYPERLINK("mailto:"&amp;K294,"Send Email")</f>
        <v/>
      </c>
      <c r="M294" s="55" t="inlineStr">
        <is>
          <t>440, Station Road, Ludhiana</t>
        </is>
      </c>
      <c r="N294" s="54" t="inlineStr">
        <is>
          <t>Ludhiana</t>
        </is>
      </c>
      <c r="O294" s="54">
        <f>VLOOKUP(N294,Lists!$A$2:$B$36,2,FALSE())</f>
        <v/>
      </c>
      <c r="P294" s="54" t="inlineStr">
        <is>
          <t>563356</t>
        </is>
      </c>
      <c r="Q294" s="54" t="inlineStr">
        <is>
          <t>71354 34223</t>
        </is>
      </c>
    </row>
    <row r="295" ht="15" customHeight="1" s="39">
      <c r="A295" s="54" t="inlineStr">
        <is>
          <t>STU0294</t>
        </is>
      </c>
      <c r="B295" s="55">
        <f>VLOOKUP(A295,Marks!$A$2:$B$1001,2,FALSE())</f>
        <v/>
      </c>
      <c r="C295" s="54">
        <f>VLOOKUP(A295,Marks!$A$2:$C$1001,3,FALSE())</f>
        <v/>
      </c>
      <c r="D295" s="55" t="inlineStr">
        <is>
          <t>Aditya Chopra</t>
        </is>
      </c>
      <c r="E295" s="55" t="inlineStr">
        <is>
          <t>Divya Chopra</t>
        </is>
      </c>
      <c r="F295" s="57" t="n">
        <v>42606</v>
      </c>
      <c r="G295" s="54">
        <f>DATEDIF(F295,TODAY(),"Y")</f>
        <v/>
      </c>
      <c r="H295" s="54" t="inlineStr">
        <is>
          <t>A-</t>
        </is>
      </c>
      <c r="I295" s="54" t="inlineStr">
        <is>
          <t>95536 11195</t>
        </is>
      </c>
      <c r="J295" s="62">
        <f>HYPERLINK("https://wa.me/91"&amp;SUBSTITUTE(I295," ",""),"Chat on WhatsApp")</f>
        <v/>
      </c>
      <c r="K295" s="54" t="inlineStr">
        <is>
          <t>aditya.chopra21@outlook.com</t>
        </is>
      </c>
      <c r="L295" s="62">
        <f>HYPERLINK("mailto:"&amp;K295,"Send Email")</f>
        <v/>
      </c>
      <c r="M295" s="55" t="inlineStr">
        <is>
          <t>257, Model Town, Guwahati</t>
        </is>
      </c>
      <c r="N295" s="54" t="inlineStr">
        <is>
          <t>Guwahati</t>
        </is>
      </c>
      <c r="O295" s="54">
        <f>VLOOKUP(N295,Lists!$A$2:$B$36,2,FALSE())</f>
        <v/>
      </c>
      <c r="P295" s="54" t="inlineStr">
        <is>
          <t>475780</t>
        </is>
      </c>
      <c r="Q295" s="54" t="inlineStr">
        <is>
          <t>99405 18226</t>
        </is>
      </c>
    </row>
    <row r="296" ht="15" customHeight="1" s="39">
      <c r="A296" s="54" t="inlineStr">
        <is>
          <t>STU0295</t>
        </is>
      </c>
      <c r="B296" s="55">
        <f>VLOOKUP(A296,Marks!$A$2:$B$1001,2,FALSE())</f>
        <v/>
      </c>
      <c r="C296" s="54">
        <f>VLOOKUP(A296,Marks!$A$2:$C$1001,3,FALSE())</f>
        <v/>
      </c>
      <c r="D296" s="55" t="inlineStr">
        <is>
          <t>Arjun Dubey</t>
        </is>
      </c>
      <c r="E296" s="55" t="inlineStr">
        <is>
          <t>Diya Dubey</t>
        </is>
      </c>
      <c r="F296" s="57" t="n">
        <v>42710</v>
      </c>
      <c r="G296" s="54">
        <f>DATEDIF(F296,TODAY(),"Y")</f>
        <v/>
      </c>
      <c r="H296" s="54" t="inlineStr">
        <is>
          <t>A-</t>
        </is>
      </c>
      <c r="I296" s="54" t="inlineStr">
        <is>
          <t>72581 97197</t>
        </is>
      </c>
      <c r="J296" s="62">
        <f>HYPERLINK("https://wa.me/91"&amp;SUBSTITUTE(I296," ",""),"Chat on WhatsApp")</f>
        <v/>
      </c>
      <c r="K296" s="54" t="inlineStr">
        <is>
          <t>arjun.dubey14@rediffmail.com</t>
        </is>
      </c>
      <c r="L296" s="62">
        <f>HYPERLINK("mailto:"&amp;K296,"Send Email")</f>
        <v/>
      </c>
      <c r="M296" s="55" t="inlineStr">
        <is>
          <t>479, Shastri Nagar, Ludhiana</t>
        </is>
      </c>
      <c r="N296" s="54" t="inlineStr">
        <is>
          <t>Ludhiana</t>
        </is>
      </c>
      <c r="O296" s="54">
        <f>VLOOKUP(N296,Lists!$A$2:$B$36,2,FALSE())</f>
        <v/>
      </c>
      <c r="P296" s="54" t="inlineStr">
        <is>
          <t>449382</t>
        </is>
      </c>
      <c r="Q296" s="54" t="inlineStr">
        <is>
          <t>74876 23819</t>
        </is>
      </c>
    </row>
    <row r="297" ht="15" customHeight="1" s="39">
      <c r="A297" s="54" t="inlineStr">
        <is>
          <t>STU0296</t>
        </is>
      </c>
      <c r="B297" s="55">
        <f>VLOOKUP(A297,Marks!$A$2:$B$1001,2,FALSE())</f>
        <v/>
      </c>
      <c r="C297" s="54">
        <f>VLOOKUP(A297,Marks!$A$2:$C$1001,3,FALSE())</f>
        <v/>
      </c>
      <c r="D297" s="55" t="inlineStr">
        <is>
          <t>Yash Khanna</t>
        </is>
      </c>
      <c r="E297" s="55" t="inlineStr">
        <is>
          <t>Mahi Khanna</t>
        </is>
      </c>
      <c r="F297" s="57" t="n">
        <v>40857</v>
      </c>
      <c r="G297" s="54">
        <f>DATEDIF(F297,TODAY(),"Y")</f>
        <v/>
      </c>
      <c r="H297" s="54" t="inlineStr">
        <is>
          <t>B-</t>
        </is>
      </c>
      <c r="I297" s="54" t="inlineStr">
        <is>
          <t>74296 31245</t>
        </is>
      </c>
      <c r="J297" s="62">
        <f>HYPERLINK("https://wa.me/91"&amp;SUBSTITUTE(I297," ",""),"Chat on WhatsApp")</f>
        <v/>
      </c>
      <c r="K297" s="54" t="inlineStr">
        <is>
          <t>yash.khanna56@yahoo.com</t>
        </is>
      </c>
      <c r="L297" s="62">
        <f>HYPERLINK("mailto:"&amp;K297,"Send Email")</f>
        <v/>
      </c>
      <c r="M297" s="55" t="inlineStr">
        <is>
          <t>45, MG Road, Vadodara</t>
        </is>
      </c>
      <c r="N297" s="54" t="inlineStr">
        <is>
          <t>Vadodara</t>
        </is>
      </c>
      <c r="O297" s="54">
        <f>VLOOKUP(N297,Lists!$A$2:$B$36,2,FALSE())</f>
        <v/>
      </c>
      <c r="P297" s="54" t="inlineStr">
        <is>
          <t>769676</t>
        </is>
      </c>
      <c r="Q297" s="54" t="inlineStr">
        <is>
          <t>64334 14356</t>
        </is>
      </c>
    </row>
    <row r="298" ht="15" customHeight="1" s="39">
      <c r="A298" s="54" t="inlineStr">
        <is>
          <t>STU0297</t>
        </is>
      </c>
      <c r="B298" s="55">
        <f>VLOOKUP(A298,Marks!$A$2:$B$1001,2,FALSE())</f>
        <v/>
      </c>
      <c r="C298" s="54">
        <f>VLOOKUP(A298,Marks!$A$2:$C$1001,3,FALSE())</f>
        <v/>
      </c>
      <c r="D298" s="55" t="inlineStr">
        <is>
          <t>Krishna Sethi</t>
        </is>
      </c>
      <c r="E298" s="55" t="inlineStr">
        <is>
          <t>Ojasvi Sethi</t>
        </is>
      </c>
      <c r="F298" s="57" t="n">
        <v>41674</v>
      </c>
      <c r="G298" s="54">
        <f>DATEDIF(F298,TODAY(),"Y")</f>
        <v/>
      </c>
      <c r="H298" s="54" t="inlineStr">
        <is>
          <t>AB+</t>
        </is>
      </c>
      <c r="I298" s="54" t="inlineStr">
        <is>
          <t>94777 16747</t>
        </is>
      </c>
      <c r="J298" s="62">
        <f>HYPERLINK("https://wa.me/91"&amp;SUBSTITUTE(I298," ",""),"Chat on WhatsApp")</f>
        <v/>
      </c>
      <c r="K298" s="54" t="inlineStr">
        <is>
          <t>krishna.sethi77@outlook.com</t>
        </is>
      </c>
      <c r="L298" s="62">
        <f>HYPERLINK("mailto:"&amp;K298,"Send Email")</f>
        <v/>
      </c>
      <c r="M298" s="55" t="inlineStr">
        <is>
          <t>12, Civil Lines, Mysuru</t>
        </is>
      </c>
      <c r="N298" s="54" t="inlineStr">
        <is>
          <t>Mysuru</t>
        </is>
      </c>
      <c r="O298" s="54">
        <f>VLOOKUP(N298,Lists!$A$2:$B$36,2,FALSE())</f>
        <v/>
      </c>
      <c r="P298" s="54" t="inlineStr">
        <is>
          <t>413979</t>
        </is>
      </c>
      <c r="Q298" s="54" t="inlineStr">
        <is>
          <t>87396 56911</t>
        </is>
      </c>
    </row>
    <row r="299" ht="15" customHeight="1" s="39">
      <c r="A299" s="54" t="inlineStr">
        <is>
          <t>STU0298</t>
        </is>
      </c>
      <c r="B299" s="55">
        <f>VLOOKUP(A299,Marks!$A$2:$B$1001,2,FALSE())</f>
        <v/>
      </c>
      <c r="C299" s="54">
        <f>VLOOKUP(A299,Marks!$A$2:$C$1001,3,FALSE())</f>
        <v/>
      </c>
      <c r="D299" s="55" t="inlineStr">
        <is>
          <t>Dhruv Jain</t>
        </is>
      </c>
      <c r="E299" s="55" t="inlineStr">
        <is>
          <t>Radha Jain</t>
        </is>
      </c>
      <c r="F299" s="57" t="n">
        <v>42310</v>
      </c>
      <c r="G299" s="54">
        <f>DATEDIF(F299,TODAY(),"Y")</f>
        <v/>
      </c>
      <c r="H299" s="54" t="inlineStr">
        <is>
          <t>O-</t>
        </is>
      </c>
      <c r="I299" s="54" t="inlineStr">
        <is>
          <t>79086 19556</t>
        </is>
      </c>
      <c r="J299" s="62">
        <f>HYPERLINK("https://wa.me/91"&amp;SUBSTITUTE(I299," ",""),"Chat on WhatsApp")</f>
        <v/>
      </c>
      <c r="K299" s="54" t="inlineStr">
        <is>
          <t>dhruv.jain73@gmail.com</t>
        </is>
      </c>
      <c r="L299" s="62">
        <f>HYPERLINK("mailto:"&amp;K299,"Send Email")</f>
        <v/>
      </c>
      <c r="M299" s="55" t="inlineStr">
        <is>
          <t>178, Gandhi Chowk, Hyderabad</t>
        </is>
      </c>
      <c r="N299" s="54" t="inlineStr">
        <is>
          <t>Hyderabad</t>
        </is>
      </c>
      <c r="O299" s="54">
        <f>VLOOKUP(N299,Lists!$A$2:$B$36,2,FALSE())</f>
        <v/>
      </c>
      <c r="P299" s="54" t="inlineStr">
        <is>
          <t>546460</t>
        </is>
      </c>
      <c r="Q299" s="54" t="inlineStr">
        <is>
          <t>68844 26969</t>
        </is>
      </c>
    </row>
    <row r="300" ht="15" customHeight="1" s="39">
      <c r="A300" s="54" t="inlineStr">
        <is>
          <t>STU0299</t>
        </is>
      </c>
      <c r="B300" s="55">
        <f>VLOOKUP(A300,Marks!$A$2:$B$1001,2,FALSE())</f>
        <v/>
      </c>
      <c r="C300" s="54">
        <f>VLOOKUP(A300,Marks!$A$2:$C$1001,3,FALSE())</f>
        <v/>
      </c>
      <c r="D300" s="55" t="inlineStr">
        <is>
          <t>Vihaan Arora</t>
        </is>
      </c>
      <c r="E300" s="55" t="inlineStr">
        <is>
          <t>Falak Arora</t>
        </is>
      </c>
      <c r="F300" s="57" t="n">
        <v>41613</v>
      </c>
      <c r="G300" s="54">
        <f>DATEDIF(F300,TODAY(),"Y")</f>
        <v/>
      </c>
      <c r="H300" s="54" t="inlineStr">
        <is>
          <t>A+</t>
        </is>
      </c>
      <c r="I300" s="54" t="inlineStr">
        <is>
          <t>97993 82029</t>
        </is>
      </c>
      <c r="J300" s="62">
        <f>HYPERLINK("https://wa.me/91"&amp;SUBSTITUTE(I300," ",""),"Chat on WhatsApp")</f>
        <v/>
      </c>
      <c r="K300" s="54" t="inlineStr">
        <is>
          <t>vihaan.arora18@gmail.com</t>
        </is>
      </c>
      <c r="L300" s="62">
        <f>HYPERLINK("mailto:"&amp;K300,"Send Email")</f>
        <v/>
      </c>
      <c r="M300" s="55" t="inlineStr">
        <is>
          <t>225, Station Road, Ranchi</t>
        </is>
      </c>
      <c r="N300" s="54" t="inlineStr">
        <is>
          <t>Ranchi</t>
        </is>
      </c>
      <c r="O300" s="54">
        <f>VLOOKUP(N300,Lists!$A$2:$B$36,2,FALSE())</f>
        <v/>
      </c>
      <c r="P300" s="54" t="inlineStr">
        <is>
          <t>755560</t>
        </is>
      </c>
      <c r="Q300" s="54" t="inlineStr">
        <is>
          <t>86763 35381</t>
        </is>
      </c>
    </row>
    <row r="301" ht="15" customHeight="1" s="39">
      <c r="A301" s="54" t="inlineStr">
        <is>
          <t>STU0300</t>
        </is>
      </c>
      <c r="B301" s="55">
        <f>VLOOKUP(A301,Marks!$A$2:$B$1001,2,FALSE())</f>
        <v/>
      </c>
      <c r="C301" s="54">
        <f>VLOOKUP(A301,Marks!$A$2:$C$1001,3,FALSE())</f>
        <v/>
      </c>
      <c r="D301" s="55" t="inlineStr">
        <is>
          <t>Gaurav Arora</t>
        </is>
      </c>
      <c r="E301" s="55" t="inlineStr">
        <is>
          <t>Kavya Arora</t>
        </is>
      </c>
      <c r="F301" s="57" t="n">
        <v>42142</v>
      </c>
      <c r="G301" s="54">
        <f>DATEDIF(F301,TODAY(),"Y")</f>
        <v/>
      </c>
      <c r="H301" s="54" t="inlineStr">
        <is>
          <t>O+</t>
        </is>
      </c>
      <c r="I301" s="54" t="inlineStr">
        <is>
          <t>79108 56787</t>
        </is>
      </c>
      <c r="J301" s="62">
        <f>HYPERLINK("https://wa.me/91"&amp;SUBSTITUTE(I301," ",""),"Chat on WhatsApp")</f>
        <v/>
      </c>
      <c r="K301" s="54" t="inlineStr">
        <is>
          <t>gaurav.arora29@rediffmail.com</t>
        </is>
      </c>
      <c r="L301" s="62">
        <f>HYPERLINK("mailto:"&amp;K301,"Send Email")</f>
        <v/>
      </c>
      <c r="M301" s="55" t="inlineStr">
        <is>
          <t>366, Park Street, Coimbatore</t>
        </is>
      </c>
      <c r="N301" s="54" t="inlineStr">
        <is>
          <t>Coimbatore</t>
        </is>
      </c>
      <c r="O301" s="54">
        <f>VLOOKUP(N301,Lists!$A$2:$B$36,2,FALSE())</f>
        <v/>
      </c>
      <c r="P301" s="54" t="inlineStr">
        <is>
          <t>494758</t>
        </is>
      </c>
      <c r="Q301" s="54" t="inlineStr">
        <is>
          <t>85001 79054</t>
        </is>
      </c>
    </row>
    <row r="302" ht="15" customHeight="1" s="39">
      <c r="A302" s="54" t="inlineStr">
        <is>
          <t>STU0301</t>
        </is>
      </c>
      <c r="B302" s="55">
        <f>VLOOKUP(A302,Marks!$A$2:$B$1001,2,FALSE())</f>
        <v/>
      </c>
      <c r="C302" s="54">
        <f>VLOOKUP(A302,Marks!$A$2:$C$1001,3,FALSE())</f>
        <v/>
      </c>
      <c r="D302" s="55" t="inlineStr">
        <is>
          <t>Lakshay Thakur</t>
        </is>
      </c>
      <c r="E302" s="55" t="inlineStr">
        <is>
          <t>Jiya Thakur</t>
        </is>
      </c>
      <c r="F302" s="57" t="n">
        <v>42767</v>
      </c>
      <c r="G302" s="54">
        <f>DATEDIF(F302,TODAY(),"Y")</f>
        <v/>
      </c>
      <c r="H302" s="54" t="inlineStr">
        <is>
          <t>AB+</t>
        </is>
      </c>
      <c r="I302" s="54" t="inlineStr">
        <is>
          <t>91553 45428</t>
        </is>
      </c>
      <c r="J302" s="62">
        <f>HYPERLINK("https://wa.me/91"&amp;SUBSTITUTE(I302," ",""),"Chat on WhatsApp")</f>
        <v/>
      </c>
      <c r="K302" s="54" t="inlineStr">
        <is>
          <t>lakshay.thakur36@rediffmail.com</t>
        </is>
      </c>
      <c r="L302" s="62">
        <f>HYPERLINK("mailto:"&amp;K302,"Send Email")</f>
        <v/>
      </c>
      <c r="M302" s="55" t="inlineStr">
        <is>
          <t>154, Gandhi Chowk, Lucknow</t>
        </is>
      </c>
      <c r="N302" s="54" t="inlineStr">
        <is>
          <t>Lucknow</t>
        </is>
      </c>
      <c r="O302" s="54">
        <f>VLOOKUP(N302,Lists!$A$2:$B$36,2,FALSE())</f>
        <v/>
      </c>
      <c r="P302" s="54" t="inlineStr">
        <is>
          <t>172622</t>
        </is>
      </c>
      <c r="Q302" s="54" t="inlineStr">
        <is>
          <t>87290 74927</t>
        </is>
      </c>
    </row>
    <row r="303" ht="15" customHeight="1" s="39">
      <c r="A303" s="54" t="inlineStr">
        <is>
          <t>STU0302</t>
        </is>
      </c>
      <c r="B303" s="55">
        <f>VLOOKUP(A303,Marks!$A$2:$B$1001,2,FALSE())</f>
        <v/>
      </c>
      <c r="C303" s="54">
        <f>VLOOKUP(A303,Marks!$A$2:$C$1001,3,FALSE())</f>
        <v/>
      </c>
      <c r="D303" s="55" t="inlineStr">
        <is>
          <t>Naveen Chopra</t>
        </is>
      </c>
      <c r="E303" s="55" t="inlineStr">
        <is>
          <t>Vidhi Chopra</t>
        </is>
      </c>
      <c r="F303" s="57" t="n">
        <v>42577</v>
      </c>
      <c r="G303" s="54">
        <f>DATEDIF(F303,TODAY(),"Y")</f>
        <v/>
      </c>
      <c r="H303" s="54" t="inlineStr">
        <is>
          <t>O-</t>
        </is>
      </c>
      <c r="I303" s="54" t="inlineStr">
        <is>
          <t>62789 82521</t>
        </is>
      </c>
      <c r="J303" s="62">
        <f>HYPERLINK("https://wa.me/91"&amp;SUBSTITUTE(I303," ",""),"Chat on WhatsApp")</f>
        <v/>
      </c>
      <c r="K303" s="54" t="inlineStr">
        <is>
          <t>naveen.chopra50@outlook.com</t>
        </is>
      </c>
      <c r="L303" s="62">
        <f>HYPERLINK("mailto:"&amp;K303,"Send Email")</f>
        <v/>
      </c>
      <c r="M303" s="55" t="inlineStr">
        <is>
          <t>440, Green Park, Bhopal</t>
        </is>
      </c>
      <c r="N303" s="54" t="inlineStr">
        <is>
          <t>Bhopal</t>
        </is>
      </c>
      <c r="O303" s="54">
        <f>VLOOKUP(N303,Lists!$A$2:$B$36,2,FALSE())</f>
        <v/>
      </c>
      <c r="P303" s="54" t="inlineStr">
        <is>
          <t>554424</t>
        </is>
      </c>
      <c r="Q303" s="54" t="inlineStr">
        <is>
          <t>83663 59976</t>
        </is>
      </c>
    </row>
    <row r="304" ht="15" customHeight="1" s="39">
      <c r="A304" s="54" t="inlineStr">
        <is>
          <t>STU0303</t>
        </is>
      </c>
      <c r="B304" s="55">
        <f>VLOOKUP(A304,Marks!$A$2:$B$1001,2,FALSE())</f>
        <v/>
      </c>
      <c r="C304" s="54">
        <f>VLOOKUP(A304,Marks!$A$2:$C$1001,3,FALSE())</f>
        <v/>
      </c>
      <c r="D304" s="55" t="inlineStr">
        <is>
          <t>Kabir Joshi</t>
        </is>
      </c>
      <c r="E304" s="55" t="inlineStr">
        <is>
          <t>Jiya Joshi</t>
        </is>
      </c>
      <c r="F304" s="57" t="n">
        <v>40193</v>
      </c>
      <c r="G304" s="54">
        <f>DATEDIF(F304,TODAY(),"Y")</f>
        <v/>
      </c>
      <c r="H304" s="54" t="inlineStr">
        <is>
          <t>AB-</t>
        </is>
      </c>
      <c r="I304" s="54" t="inlineStr">
        <is>
          <t>68642 14850</t>
        </is>
      </c>
      <c r="J304" s="62">
        <f>HYPERLINK("https://wa.me/91"&amp;SUBSTITUTE(I304," ",""),"Chat on WhatsApp")</f>
        <v/>
      </c>
      <c r="K304" s="54" t="inlineStr">
        <is>
          <t>kabir.joshi46@rediffmail.com</t>
        </is>
      </c>
      <c r="L304" s="62">
        <f>HYPERLINK("mailto:"&amp;K304,"Send Email")</f>
        <v/>
      </c>
      <c r="M304" s="55" t="inlineStr">
        <is>
          <t>327, Model Town, Kanpur</t>
        </is>
      </c>
      <c r="N304" s="54" t="inlineStr">
        <is>
          <t>Kanpur</t>
        </is>
      </c>
      <c r="O304" s="54">
        <f>VLOOKUP(N304,Lists!$A$2:$B$36,2,FALSE())</f>
        <v/>
      </c>
      <c r="P304" s="54" t="inlineStr">
        <is>
          <t>538460</t>
        </is>
      </c>
      <c r="Q304" s="54" t="inlineStr">
        <is>
          <t>62303 46234</t>
        </is>
      </c>
    </row>
    <row r="305" ht="15" customHeight="1" s="39">
      <c r="A305" s="54" t="inlineStr">
        <is>
          <t>STU0304</t>
        </is>
      </c>
      <c r="B305" s="55">
        <f>VLOOKUP(A305,Marks!$A$2:$B$1001,2,FALSE())</f>
        <v/>
      </c>
      <c r="C305" s="54">
        <f>VLOOKUP(A305,Marks!$A$2:$C$1001,3,FALSE())</f>
        <v/>
      </c>
      <c r="D305" s="55" t="inlineStr">
        <is>
          <t>Mohit Nair</t>
        </is>
      </c>
      <c r="E305" s="55" t="inlineStr">
        <is>
          <t>Siya Nair</t>
        </is>
      </c>
      <c r="F305" s="57" t="n">
        <v>43852</v>
      </c>
      <c r="G305" s="54">
        <f>DATEDIF(F305,TODAY(),"Y")</f>
        <v/>
      </c>
      <c r="H305" s="54" t="inlineStr">
        <is>
          <t>B+</t>
        </is>
      </c>
      <c r="I305" s="54" t="inlineStr">
        <is>
          <t>89854 15863</t>
        </is>
      </c>
      <c r="J305" s="62">
        <f>HYPERLINK("https://wa.me/91"&amp;SUBSTITUTE(I305," ",""),"Chat on WhatsApp")</f>
        <v/>
      </c>
      <c r="K305" s="54" t="inlineStr">
        <is>
          <t>mohit.nair77@yahoo.com</t>
        </is>
      </c>
      <c r="L305" s="62">
        <f>HYPERLINK("mailto:"&amp;K305,"Send Email")</f>
        <v/>
      </c>
      <c r="M305" s="55" t="inlineStr">
        <is>
          <t>180, Station Road, New Delhi</t>
        </is>
      </c>
      <c r="N305" s="54" t="inlineStr">
        <is>
          <t>New Delhi</t>
        </is>
      </c>
      <c r="O305" s="54">
        <f>VLOOKUP(N305,Lists!$A$2:$B$36,2,FALSE())</f>
        <v/>
      </c>
      <c r="P305" s="54" t="inlineStr">
        <is>
          <t>191243</t>
        </is>
      </c>
      <c r="Q305" s="54" t="inlineStr">
        <is>
          <t>92854 76982</t>
        </is>
      </c>
    </row>
    <row r="306" ht="15" customHeight="1" s="39">
      <c r="A306" s="54" t="inlineStr">
        <is>
          <t>STU0305</t>
        </is>
      </c>
      <c r="B306" s="55">
        <f>VLOOKUP(A306,Marks!$A$2:$B$1001,2,FALSE())</f>
        <v/>
      </c>
      <c r="C306" s="54">
        <f>VLOOKUP(A306,Marks!$A$2:$C$1001,3,FALSE())</f>
        <v/>
      </c>
      <c r="D306" s="55" t="inlineStr">
        <is>
          <t>Advait Verma</t>
        </is>
      </c>
      <c r="E306" s="55" t="inlineStr">
        <is>
          <t>Zara Verma</t>
        </is>
      </c>
      <c r="F306" s="57" t="n">
        <v>43516</v>
      </c>
      <c r="G306" s="54">
        <f>DATEDIF(F306,TODAY(),"Y")</f>
        <v/>
      </c>
      <c r="H306" s="54" t="inlineStr">
        <is>
          <t>A-</t>
        </is>
      </c>
      <c r="I306" s="54" t="inlineStr">
        <is>
          <t>76129 76951</t>
        </is>
      </c>
      <c r="J306" s="62">
        <f>HYPERLINK("https://wa.me/91"&amp;SUBSTITUTE(I306," ",""),"Chat on WhatsApp")</f>
        <v/>
      </c>
      <c r="K306" s="54" t="inlineStr">
        <is>
          <t>advait.verma92@outlook.com</t>
        </is>
      </c>
      <c r="L306" s="62">
        <f>HYPERLINK("mailto:"&amp;K306,"Send Email")</f>
        <v/>
      </c>
      <c r="M306" s="55" t="inlineStr">
        <is>
          <t>482, Model Town, Nagpur</t>
        </is>
      </c>
      <c r="N306" s="54" t="inlineStr">
        <is>
          <t>Nagpur</t>
        </is>
      </c>
      <c r="O306" s="54">
        <f>VLOOKUP(N306,Lists!$A$2:$B$36,2,FALSE())</f>
        <v/>
      </c>
      <c r="P306" s="54" t="inlineStr">
        <is>
          <t>507243</t>
        </is>
      </c>
      <c r="Q306" s="54" t="inlineStr">
        <is>
          <t>63458 59950</t>
        </is>
      </c>
    </row>
    <row r="307" ht="15" customHeight="1" s="39">
      <c r="A307" s="54" t="inlineStr">
        <is>
          <t>STU0306</t>
        </is>
      </c>
      <c r="B307" s="55">
        <f>VLOOKUP(A307,Marks!$A$2:$B$1001,2,FALSE())</f>
        <v/>
      </c>
      <c r="C307" s="54">
        <f>VLOOKUP(A307,Marks!$A$2:$C$1001,3,FALSE())</f>
        <v/>
      </c>
      <c r="D307" s="55" t="inlineStr">
        <is>
          <t>Om Kulkarni</t>
        </is>
      </c>
      <c r="E307" s="55" t="inlineStr">
        <is>
          <t>Simran Kulkarni</t>
        </is>
      </c>
      <c r="F307" s="57" t="n">
        <v>42712</v>
      </c>
      <c r="G307" s="54">
        <f>DATEDIF(F307,TODAY(),"Y")</f>
        <v/>
      </c>
      <c r="H307" s="54" t="inlineStr">
        <is>
          <t>O+</t>
        </is>
      </c>
      <c r="I307" s="54" t="inlineStr">
        <is>
          <t>97716 57432</t>
        </is>
      </c>
      <c r="J307" s="62">
        <f>HYPERLINK("https://wa.me/91"&amp;SUBSTITUTE(I307," ",""),"Chat on WhatsApp")</f>
        <v/>
      </c>
      <c r="K307" s="54" t="inlineStr">
        <is>
          <t>om.kulkarni11@outlook.com</t>
        </is>
      </c>
      <c r="L307" s="62">
        <f>HYPERLINK("mailto:"&amp;K307,"Send Email")</f>
        <v/>
      </c>
      <c r="M307" s="55" t="inlineStr">
        <is>
          <t>287, Gandhi Chowk, Bhubaneswar</t>
        </is>
      </c>
      <c r="N307" s="54" t="inlineStr">
        <is>
          <t>Bhubaneswar</t>
        </is>
      </c>
      <c r="O307" s="54">
        <f>VLOOKUP(N307,Lists!$A$2:$B$36,2,FALSE())</f>
        <v/>
      </c>
      <c r="P307" s="54" t="inlineStr">
        <is>
          <t>489896</t>
        </is>
      </c>
      <c r="Q307" s="54" t="inlineStr">
        <is>
          <t>94774 68847</t>
        </is>
      </c>
    </row>
    <row r="308" ht="15" customHeight="1" s="39">
      <c r="A308" s="54" t="inlineStr">
        <is>
          <t>STU0307</t>
        </is>
      </c>
      <c r="B308" s="55">
        <f>VLOOKUP(A308,Marks!$A$2:$B$1001,2,FALSE())</f>
        <v/>
      </c>
      <c r="C308" s="54">
        <f>VLOOKUP(A308,Marks!$A$2:$C$1001,3,FALSE())</f>
        <v/>
      </c>
      <c r="D308" s="55" t="inlineStr">
        <is>
          <t>Pranav Mukherjee</t>
        </is>
      </c>
      <c r="E308" s="55" t="inlineStr">
        <is>
          <t>Siya Mukherjee</t>
        </is>
      </c>
      <c r="F308" s="57" t="n">
        <v>43803</v>
      </c>
      <c r="G308" s="54">
        <f>DATEDIF(F308,TODAY(),"Y")</f>
        <v/>
      </c>
      <c r="H308" s="54" t="inlineStr">
        <is>
          <t>A+</t>
        </is>
      </c>
      <c r="I308" s="54" t="inlineStr">
        <is>
          <t>71558 66547</t>
        </is>
      </c>
      <c r="J308" s="62">
        <f>HYPERLINK("https://wa.me/91"&amp;SUBSTITUTE(I308," ",""),"Chat on WhatsApp")</f>
        <v/>
      </c>
      <c r="K308" s="54" t="inlineStr">
        <is>
          <t>pranav.mukherjee4@yahoo.com</t>
        </is>
      </c>
      <c r="L308" s="62">
        <f>HYPERLINK("mailto:"&amp;K308,"Send Email")</f>
        <v/>
      </c>
      <c r="M308" s="55" t="inlineStr">
        <is>
          <t>38, Church Street, Coimbatore</t>
        </is>
      </c>
      <c r="N308" s="54" t="inlineStr">
        <is>
          <t>Coimbatore</t>
        </is>
      </c>
      <c r="O308" s="54">
        <f>VLOOKUP(N308,Lists!$A$2:$B$36,2,FALSE())</f>
        <v/>
      </c>
      <c r="P308" s="54" t="inlineStr">
        <is>
          <t>649909</t>
        </is>
      </c>
      <c r="Q308" s="54" t="inlineStr">
        <is>
          <t>97919 56447</t>
        </is>
      </c>
    </row>
    <row r="309" ht="15" customHeight="1" s="39">
      <c r="A309" s="54" t="inlineStr">
        <is>
          <t>STU0308</t>
        </is>
      </c>
      <c r="B309" s="55">
        <f>VLOOKUP(A309,Marks!$A$2:$B$1001,2,FALSE())</f>
        <v/>
      </c>
      <c r="C309" s="54">
        <f>VLOOKUP(A309,Marks!$A$2:$C$1001,3,FALSE())</f>
        <v/>
      </c>
      <c r="D309" s="55" t="inlineStr">
        <is>
          <t>Aarav Kulkarni</t>
        </is>
      </c>
      <c r="E309" s="55" t="inlineStr">
        <is>
          <t>Trisha Kulkarni</t>
        </is>
      </c>
      <c r="F309" s="57" t="n">
        <v>40868</v>
      </c>
      <c r="G309" s="54">
        <f>DATEDIF(F309,TODAY(),"Y")</f>
        <v/>
      </c>
      <c r="H309" s="54" t="inlineStr">
        <is>
          <t>B+</t>
        </is>
      </c>
      <c r="I309" s="54" t="inlineStr">
        <is>
          <t>97215 52000</t>
        </is>
      </c>
      <c r="J309" s="62">
        <f>HYPERLINK("https://wa.me/91"&amp;SUBSTITUTE(I309," ",""),"Chat on WhatsApp")</f>
        <v/>
      </c>
      <c r="K309" s="54" t="inlineStr">
        <is>
          <t>aarav.kulkarni57@yahoo.com</t>
        </is>
      </c>
      <c r="L309" s="62">
        <f>HYPERLINK("mailto:"&amp;K309,"Send Email")</f>
        <v/>
      </c>
      <c r="M309" s="55" t="inlineStr">
        <is>
          <t>261, Sector 12, Warangal</t>
        </is>
      </c>
      <c r="N309" s="54" t="inlineStr">
        <is>
          <t>Warangal</t>
        </is>
      </c>
      <c r="O309" s="54">
        <f>VLOOKUP(N309,Lists!$A$2:$B$36,2,FALSE())</f>
        <v/>
      </c>
      <c r="P309" s="54" t="inlineStr">
        <is>
          <t>211606</t>
        </is>
      </c>
      <c r="Q309" s="54" t="inlineStr">
        <is>
          <t>75871 74656</t>
        </is>
      </c>
    </row>
    <row r="310" ht="15" customHeight="1" s="39">
      <c r="A310" s="54" t="inlineStr">
        <is>
          <t>STU0309</t>
        </is>
      </c>
      <c r="B310" s="55">
        <f>VLOOKUP(A310,Marks!$A$2:$B$1001,2,FALSE())</f>
        <v/>
      </c>
      <c r="C310" s="54">
        <f>VLOOKUP(A310,Marks!$A$2:$C$1001,3,FALSE())</f>
        <v/>
      </c>
      <c r="D310" s="55" t="inlineStr">
        <is>
          <t>Kartik Trivedi</t>
        </is>
      </c>
      <c r="E310" s="55" t="inlineStr">
        <is>
          <t>Anika Trivedi</t>
        </is>
      </c>
      <c r="F310" s="57" t="n">
        <v>42510</v>
      </c>
      <c r="G310" s="54">
        <f>DATEDIF(F310,TODAY(),"Y")</f>
        <v/>
      </c>
      <c r="H310" s="54" t="inlineStr">
        <is>
          <t>O+</t>
        </is>
      </c>
      <c r="I310" s="54" t="inlineStr">
        <is>
          <t>64795 97350</t>
        </is>
      </c>
      <c r="J310" s="62">
        <f>HYPERLINK("https://wa.me/91"&amp;SUBSTITUTE(I310," ",""),"Chat on WhatsApp")</f>
        <v/>
      </c>
      <c r="K310" s="54" t="inlineStr">
        <is>
          <t>kartik.trivedi36@yahoo.com</t>
        </is>
      </c>
      <c r="L310" s="62">
        <f>HYPERLINK("mailto:"&amp;K310,"Send Email")</f>
        <v/>
      </c>
      <c r="M310" s="55" t="inlineStr">
        <is>
          <t>50, Model Town, Guwahati</t>
        </is>
      </c>
      <c r="N310" s="54" t="inlineStr">
        <is>
          <t>Guwahati</t>
        </is>
      </c>
      <c r="O310" s="54">
        <f>VLOOKUP(N310,Lists!$A$2:$B$36,2,FALSE())</f>
        <v/>
      </c>
      <c r="P310" s="54" t="inlineStr">
        <is>
          <t>688986</t>
        </is>
      </c>
      <c r="Q310" s="54" t="inlineStr">
        <is>
          <t>71448 88432</t>
        </is>
      </c>
    </row>
    <row r="311" ht="15" customHeight="1" s="39">
      <c r="A311" s="54" t="inlineStr">
        <is>
          <t>STU0310</t>
        </is>
      </c>
      <c r="B311" s="55">
        <f>VLOOKUP(A311,Marks!$A$2:$B$1001,2,FALSE())</f>
        <v/>
      </c>
      <c r="C311" s="54">
        <f>VLOOKUP(A311,Marks!$A$2:$C$1001,3,FALSE())</f>
        <v/>
      </c>
      <c r="D311" s="55" t="inlineStr">
        <is>
          <t>Aarush Das</t>
        </is>
      </c>
      <c r="E311" s="55" t="inlineStr">
        <is>
          <t>Nisha Das</t>
        </is>
      </c>
      <c r="F311" s="57" t="n">
        <v>42912</v>
      </c>
      <c r="G311" s="54">
        <f>DATEDIF(F311,TODAY(),"Y")</f>
        <v/>
      </c>
      <c r="H311" s="54" t="inlineStr">
        <is>
          <t>B-</t>
        </is>
      </c>
      <c r="I311" s="54" t="inlineStr">
        <is>
          <t>64644 19745</t>
        </is>
      </c>
      <c r="J311" s="62">
        <f>HYPERLINK("https://wa.me/91"&amp;SUBSTITUTE(I311," ",""),"Chat on WhatsApp")</f>
        <v/>
      </c>
      <c r="K311" s="54" t="inlineStr">
        <is>
          <t>aarush.das42@yahoo.com</t>
        </is>
      </c>
      <c r="L311" s="62">
        <f>HYPERLINK("mailto:"&amp;K311,"Send Email")</f>
        <v/>
      </c>
      <c r="M311" s="55" t="inlineStr">
        <is>
          <t>260, Lake View, Hyderabad</t>
        </is>
      </c>
      <c r="N311" s="54" t="inlineStr">
        <is>
          <t>Hyderabad</t>
        </is>
      </c>
      <c r="O311" s="54">
        <f>VLOOKUP(N311,Lists!$A$2:$B$36,2,FALSE())</f>
        <v/>
      </c>
      <c r="P311" s="54" t="inlineStr">
        <is>
          <t>399521</t>
        </is>
      </c>
      <c r="Q311" s="54" t="inlineStr">
        <is>
          <t>99402 98091</t>
        </is>
      </c>
    </row>
    <row r="312" ht="15" customHeight="1" s="39">
      <c r="A312" s="54" t="inlineStr">
        <is>
          <t>STU0311</t>
        </is>
      </c>
      <c r="B312" s="55">
        <f>VLOOKUP(A312,Marks!$A$2:$B$1001,2,FALSE())</f>
        <v/>
      </c>
      <c r="C312" s="54">
        <f>VLOOKUP(A312,Marks!$A$2:$C$1001,3,FALSE())</f>
        <v/>
      </c>
      <c r="D312" s="55" t="inlineStr">
        <is>
          <t>Uday Jain</t>
        </is>
      </c>
      <c r="E312" s="55" t="inlineStr">
        <is>
          <t>Ira Jain</t>
        </is>
      </c>
      <c r="F312" s="57" t="n">
        <v>42129</v>
      </c>
      <c r="G312" s="54">
        <f>DATEDIF(F312,TODAY(),"Y")</f>
        <v/>
      </c>
      <c r="H312" s="54" t="inlineStr">
        <is>
          <t>O+</t>
        </is>
      </c>
      <c r="I312" s="54" t="inlineStr">
        <is>
          <t>72453 77673</t>
        </is>
      </c>
      <c r="J312" s="62">
        <f>HYPERLINK("https://wa.me/91"&amp;SUBSTITUTE(I312," ",""),"Chat on WhatsApp")</f>
        <v/>
      </c>
      <c r="K312" s="54" t="inlineStr">
        <is>
          <t>uday.jain93@yahoo.com</t>
        </is>
      </c>
      <c r="L312" s="62">
        <f>HYPERLINK("mailto:"&amp;K312,"Send Email")</f>
        <v/>
      </c>
      <c r="M312" s="55" t="inlineStr">
        <is>
          <t>2, Market Yard, Warangal</t>
        </is>
      </c>
      <c r="N312" s="54" t="inlineStr">
        <is>
          <t>Warangal</t>
        </is>
      </c>
      <c r="O312" s="54">
        <f>VLOOKUP(N312,Lists!$A$2:$B$36,2,FALSE())</f>
        <v/>
      </c>
      <c r="P312" s="54" t="inlineStr">
        <is>
          <t>180529</t>
        </is>
      </c>
      <c r="Q312" s="54" t="inlineStr">
        <is>
          <t>94416 33345</t>
        </is>
      </c>
    </row>
    <row r="313" ht="15" customHeight="1" s="39">
      <c r="A313" s="54" t="inlineStr">
        <is>
          <t>STU0312</t>
        </is>
      </c>
      <c r="B313" s="55">
        <f>VLOOKUP(A313,Marks!$A$2:$B$1001,2,FALSE())</f>
        <v/>
      </c>
      <c r="C313" s="54">
        <f>VLOOKUP(A313,Marks!$A$2:$C$1001,3,FALSE())</f>
        <v/>
      </c>
      <c r="D313" s="55" t="inlineStr">
        <is>
          <t>Ayaan Banerjee</t>
        </is>
      </c>
      <c r="E313" s="55" t="inlineStr">
        <is>
          <t>Ira Banerjee</t>
        </is>
      </c>
      <c r="F313" s="57" t="n">
        <v>41812</v>
      </c>
      <c r="G313" s="54">
        <f>DATEDIF(F313,TODAY(),"Y")</f>
        <v/>
      </c>
      <c r="H313" s="54" t="inlineStr">
        <is>
          <t>AB+</t>
        </is>
      </c>
      <c r="I313" s="54" t="inlineStr">
        <is>
          <t>66694 62178</t>
        </is>
      </c>
      <c r="J313" s="62">
        <f>HYPERLINK("https://wa.me/91"&amp;SUBSTITUTE(I313," ",""),"Chat on WhatsApp")</f>
        <v/>
      </c>
      <c r="K313" s="54" t="inlineStr">
        <is>
          <t>ayaan.banerjee91@yahoo.com</t>
        </is>
      </c>
      <c r="L313" s="62">
        <f>HYPERLINK("mailto:"&amp;K313,"Send Email")</f>
        <v/>
      </c>
      <c r="M313" s="55" t="inlineStr">
        <is>
          <t>397, Shastri Nagar, Thiruvananthapuram</t>
        </is>
      </c>
      <c r="N313" s="54" t="inlineStr">
        <is>
          <t>Thiruvananthapuram</t>
        </is>
      </c>
      <c r="O313" s="54">
        <f>VLOOKUP(N313,Lists!$A$2:$B$36,2,FALSE())</f>
        <v/>
      </c>
      <c r="P313" s="54" t="inlineStr">
        <is>
          <t>622937</t>
        </is>
      </c>
      <c r="Q313" s="54" t="inlineStr">
        <is>
          <t>94847 13796</t>
        </is>
      </c>
    </row>
    <row r="314" ht="15" customHeight="1" s="39">
      <c r="A314" s="54" t="inlineStr">
        <is>
          <t>STU0313</t>
        </is>
      </c>
      <c r="B314" s="55">
        <f>VLOOKUP(A314,Marks!$A$2:$B$1001,2,FALSE())</f>
        <v/>
      </c>
      <c r="C314" s="54">
        <f>VLOOKUP(A314,Marks!$A$2:$C$1001,3,FALSE())</f>
        <v/>
      </c>
      <c r="D314" s="55" t="inlineStr">
        <is>
          <t>Yug Banerjee</t>
        </is>
      </c>
      <c r="E314" s="55" t="inlineStr">
        <is>
          <t>Meera Banerjee</t>
        </is>
      </c>
      <c r="F314" s="57" t="n">
        <v>42297</v>
      </c>
      <c r="G314" s="54">
        <f>DATEDIF(F314,TODAY(),"Y")</f>
        <v/>
      </c>
      <c r="H314" s="54" t="inlineStr">
        <is>
          <t>O-</t>
        </is>
      </c>
      <c r="I314" s="54" t="inlineStr">
        <is>
          <t>83117 89293</t>
        </is>
      </c>
      <c r="J314" s="62">
        <f>HYPERLINK("https://wa.me/91"&amp;SUBSTITUTE(I314," ",""),"Chat on WhatsApp")</f>
        <v/>
      </c>
      <c r="K314" s="54" t="inlineStr">
        <is>
          <t>yug.banerjee70@gmail.com</t>
        </is>
      </c>
      <c r="L314" s="62">
        <f>HYPERLINK("mailto:"&amp;K314,"Send Email")</f>
        <v/>
      </c>
      <c r="M314" s="55" t="inlineStr">
        <is>
          <t>487, MG Road, Ahmedabad</t>
        </is>
      </c>
      <c r="N314" s="54" t="inlineStr">
        <is>
          <t>Ahmedabad</t>
        </is>
      </c>
      <c r="O314" s="54">
        <f>VLOOKUP(N314,Lists!$A$2:$B$36,2,FALSE())</f>
        <v/>
      </c>
      <c r="P314" s="54" t="inlineStr">
        <is>
          <t>507608</t>
        </is>
      </c>
      <c r="Q314" s="54" t="inlineStr">
        <is>
          <t>66460 56229</t>
        </is>
      </c>
    </row>
    <row r="315" ht="15" customHeight="1" s="39">
      <c r="A315" s="54" t="inlineStr">
        <is>
          <t>STU0314</t>
        </is>
      </c>
      <c r="B315" s="55">
        <f>VLOOKUP(A315,Marks!$A$2:$B$1001,2,FALSE())</f>
        <v/>
      </c>
      <c r="C315" s="54">
        <f>VLOOKUP(A315,Marks!$A$2:$C$1001,3,FALSE())</f>
        <v/>
      </c>
      <c r="D315" s="55" t="inlineStr">
        <is>
          <t>Aditya Malhotra</t>
        </is>
      </c>
      <c r="E315" s="55" t="inlineStr">
        <is>
          <t>Ananya Malhotra</t>
        </is>
      </c>
      <c r="F315" s="57" t="n">
        <v>40434</v>
      </c>
      <c r="G315" s="54">
        <f>DATEDIF(F315,TODAY(),"Y")</f>
        <v/>
      </c>
      <c r="H315" s="54" t="inlineStr">
        <is>
          <t>AB+</t>
        </is>
      </c>
      <c r="I315" s="54" t="inlineStr">
        <is>
          <t>91692 30571</t>
        </is>
      </c>
      <c r="J315" s="62">
        <f>HYPERLINK("https://wa.me/91"&amp;SUBSTITUTE(I315," ",""),"Chat on WhatsApp")</f>
        <v/>
      </c>
      <c r="K315" s="54" t="inlineStr">
        <is>
          <t>aditya.malhotra37@outlook.com</t>
        </is>
      </c>
      <c r="L315" s="62">
        <f>HYPERLINK("mailto:"&amp;K315,"Send Email")</f>
        <v/>
      </c>
      <c r="M315" s="55" t="inlineStr">
        <is>
          <t>13, Civil Lines, Mumbai</t>
        </is>
      </c>
      <c r="N315" s="54" t="inlineStr">
        <is>
          <t>Mumbai</t>
        </is>
      </c>
      <c r="O315" s="54">
        <f>VLOOKUP(N315,Lists!$A$2:$B$36,2,FALSE())</f>
        <v/>
      </c>
      <c r="P315" s="54" t="inlineStr">
        <is>
          <t>772234</t>
        </is>
      </c>
      <c r="Q315" s="54" t="inlineStr">
        <is>
          <t>71553 45711</t>
        </is>
      </c>
    </row>
    <row r="316" ht="15" customHeight="1" s="39">
      <c r="A316" s="54" t="inlineStr">
        <is>
          <t>STU0315</t>
        </is>
      </c>
      <c r="B316" s="55">
        <f>VLOOKUP(A316,Marks!$A$2:$B$1001,2,FALSE())</f>
        <v/>
      </c>
      <c r="C316" s="54">
        <f>VLOOKUP(A316,Marks!$A$2:$C$1001,3,FALSE())</f>
        <v/>
      </c>
      <c r="D316" s="55" t="inlineStr">
        <is>
          <t>Varun Arora</t>
        </is>
      </c>
      <c r="E316" s="55" t="inlineStr">
        <is>
          <t>Simran Arora</t>
        </is>
      </c>
      <c r="F316" s="57" t="n">
        <v>42864</v>
      </c>
      <c r="G316" s="54">
        <f>DATEDIF(F316,TODAY(),"Y")</f>
        <v/>
      </c>
      <c r="H316" s="54" t="inlineStr">
        <is>
          <t>A-</t>
        </is>
      </c>
      <c r="I316" s="54" t="inlineStr">
        <is>
          <t>94320 23065</t>
        </is>
      </c>
      <c r="J316" s="62">
        <f>HYPERLINK("https://wa.me/91"&amp;SUBSTITUTE(I316," ",""),"Chat on WhatsApp")</f>
        <v/>
      </c>
      <c r="K316" s="54" t="inlineStr">
        <is>
          <t>varun.arora34@rediffmail.com</t>
        </is>
      </c>
      <c r="L316" s="62">
        <f>HYPERLINK("mailto:"&amp;K316,"Send Email")</f>
        <v/>
      </c>
      <c r="M316" s="55" t="inlineStr">
        <is>
          <t>193, Park Street, Thiruvananthapuram</t>
        </is>
      </c>
      <c r="N316" s="54" t="inlineStr">
        <is>
          <t>Thiruvananthapuram</t>
        </is>
      </c>
      <c r="O316" s="54">
        <f>VLOOKUP(N316,Lists!$A$2:$B$36,2,FALSE())</f>
        <v/>
      </c>
      <c r="P316" s="54" t="inlineStr">
        <is>
          <t>560400</t>
        </is>
      </c>
      <c r="Q316" s="54" t="inlineStr">
        <is>
          <t>64641 63258</t>
        </is>
      </c>
    </row>
    <row r="317" ht="15" customHeight="1" s="39">
      <c r="A317" s="54" t="inlineStr">
        <is>
          <t>STU0316</t>
        </is>
      </c>
      <c r="B317" s="55">
        <f>VLOOKUP(A317,Marks!$A$2:$B$1001,2,FALSE())</f>
        <v/>
      </c>
      <c r="C317" s="54">
        <f>VLOOKUP(A317,Marks!$A$2:$C$1001,3,FALSE())</f>
        <v/>
      </c>
      <c r="D317" s="55" t="inlineStr">
        <is>
          <t>Uday Yadav</t>
        </is>
      </c>
      <c r="E317" s="55" t="inlineStr">
        <is>
          <t>Trisha Yadav</t>
        </is>
      </c>
      <c r="F317" s="57" t="n">
        <v>43501</v>
      </c>
      <c r="G317" s="54">
        <f>DATEDIF(F317,TODAY(),"Y")</f>
        <v/>
      </c>
      <c r="H317" s="54" t="inlineStr">
        <is>
          <t>AB-</t>
        </is>
      </c>
      <c r="I317" s="54" t="inlineStr">
        <is>
          <t>98758 78603</t>
        </is>
      </c>
      <c r="J317" s="62">
        <f>HYPERLINK("https://wa.me/91"&amp;SUBSTITUTE(I317," ",""),"Chat on WhatsApp")</f>
        <v/>
      </c>
      <c r="K317" s="54" t="inlineStr">
        <is>
          <t>uday.yadav93@yahoo.com</t>
        </is>
      </c>
      <c r="L317" s="62">
        <f>HYPERLINK("mailto:"&amp;K317,"Send Email")</f>
        <v/>
      </c>
      <c r="M317" s="55" t="inlineStr">
        <is>
          <t>31, Shastri Nagar, Jaipur</t>
        </is>
      </c>
      <c r="N317" s="54" t="inlineStr">
        <is>
          <t>Jaipur</t>
        </is>
      </c>
      <c r="O317" s="54">
        <f>VLOOKUP(N317,Lists!$A$2:$B$36,2,FALSE())</f>
        <v/>
      </c>
      <c r="P317" s="54" t="inlineStr">
        <is>
          <t>374267</t>
        </is>
      </c>
      <c r="Q317" s="54" t="inlineStr">
        <is>
          <t>96102 54285</t>
        </is>
      </c>
    </row>
    <row r="318" ht="15" customHeight="1" s="39">
      <c r="A318" s="54" t="inlineStr">
        <is>
          <t>STU0317</t>
        </is>
      </c>
      <c r="B318" s="55">
        <f>VLOOKUP(A318,Marks!$A$2:$B$1001,2,FALSE())</f>
        <v/>
      </c>
      <c r="C318" s="54">
        <f>VLOOKUP(A318,Marks!$A$2:$C$1001,3,FALSE())</f>
        <v/>
      </c>
      <c r="D318" s="55" t="inlineStr">
        <is>
          <t>Krishna Chowdhury</t>
        </is>
      </c>
      <c r="E318" s="55" t="inlineStr">
        <is>
          <t>Tanvi Chowdhury</t>
        </is>
      </c>
      <c r="F318" s="57" t="n">
        <v>40254</v>
      </c>
      <c r="G318" s="54">
        <f>DATEDIF(F318,TODAY(),"Y")</f>
        <v/>
      </c>
      <c r="H318" s="54" t="inlineStr">
        <is>
          <t>O+</t>
        </is>
      </c>
      <c r="I318" s="54" t="inlineStr">
        <is>
          <t>63722 35869</t>
        </is>
      </c>
      <c r="J318" s="62">
        <f>HYPERLINK("https://wa.me/91"&amp;SUBSTITUTE(I318," ",""),"Chat on WhatsApp")</f>
        <v/>
      </c>
      <c r="K318" s="54" t="inlineStr">
        <is>
          <t>krishna.chowdhury57@gmail.com</t>
        </is>
      </c>
      <c r="L318" s="62">
        <f>HYPERLINK("mailto:"&amp;K318,"Send Email")</f>
        <v/>
      </c>
      <c r="M318" s="55" t="inlineStr">
        <is>
          <t>20, Market Yard, Amritsar</t>
        </is>
      </c>
      <c r="N318" s="54" t="inlineStr">
        <is>
          <t>Amritsar</t>
        </is>
      </c>
      <c r="O318" s="54">
        <f>VLOOKUP(N318,Lists!$A$2:$B$36,2,FALSE())</f>
        <v/>
      </c>
      <c r="P318" s="54" t="inlineStr">
        <is>
          <t>629239</t>
        </is>
      </c>
      <c r="Q318" s="54" t="inlineStr">
        <is>
          <t>79594 73857</t>
        </is>
      </c>
    </row>
    <row r="319" ht="15" customHeight="1" s="39">
      <c r="A319" s="54" t="inlineStr">
        <is>
          <t>STU0318</t>
        </is>
      </c>
      <c r="B319" s="55">
        <f>VLOOKUP(A319,Marks!$A$2:$B$1001,2,FALSE())</f>
        <v/>
      </c>
      <c r="C319" s="54">
        <f>VLOOKUP(A319,Marks!$A$2:$C$1001,3,FALSE())</f>
        <v/>
      </c>
      <c r="D319" s="55" t="inlineStr">
        <is>
          <t>Dhruv Arora</t>
        </is>
      </c>
      <c r="E319" s="55" t="inlineStr">
        <is>
          <t>Bhavya Arora</t>
        </is>
      </c>
      <c r="F319" s="57" t="n">
        <v>42446</v>
      </c>
      <c r="G319" s="54">
        <f>DATEDIF(F319,TODAY(),"Y")</f>
        <v/>
      </c>
      <c r="H319" s="54" t="inlineStr">
        <is>
          <t>B+</t>
        </is>
      </c>
      <c r="I319" s="54" t="inlineStr">
        <is>
          <t>91160 51640</t>
        </is>
      </c>
      <c r="J319" s="62">
        <f>HYPERLINK("https://wa.me/91"&amp;SUBSTITUTE(I319," ",""),"Chat on WhatsApp")</f>
        <v/>
      </c>
      <c r="K319" s="54" t="inlineStr">
        <is>
          <t>dhruv.arora54@yahoo.com</t>
        </is>
      </c>
      <c r="L319" s="62">
        <f>HYPERLINK("mailto:"&amp;K319,"Send Email")</f>
        <v/>
      </c>
      <c r="M319" s="55" t="inlineStr">
        <is>
          <t>77, Shastri Nagar, Bhubaneswar</t>
        </is>
      </c>
      <c r="N319" s="54" t="inlineStr">
        <is>
          <t>Bhubaneswar</t>
        </is>
      </c>
      <c r="O319" s="54">
        <f>VLOOKUP(N319,Lists!$A$2:$B$36,2,FALSE())</f>
        <v/>
      </c>
      <c r="P319" s="54" t="inlineStr">
        <is>
          <t>180305</t>
        </is>
      </c>
      <c r="Q319" s="54" t="inlineStr">
        <is>
          <t>66109 34598</t>
        </is>
      </c>
    </row>
    <row r="320" ht="15" customHeight="1" s="39">
      <c r="A320" s="54" t="inlineStr">
        <is>
          <t>STU0319</t>
        </is>
      </c>
      <c r="B320" s="55">
        <f>VLOOKUP(A320,Marks!$A$2:$B$1001,2,FALSE())</f>
        <v/>
      </c>
      <c r="C320" s="54">
        <f>VLOOKUP(A320,Marks!$A$2:$C$1001,3,FALSE())</f>
        <v/>
      </c>
      <c r="D320" s="55" t="inlineStr">
        <is>
          <t>Abhinav Chopra</t>
        </is>
      </c>
      <c r="E320" s="55" t="inlineStr">
        <is>
          <t>Yamini Chopra</t>
        </is>
      </c>
      <c r="F320" s="57" t="n">
        <v>39586</v>
      </c>
      <c r="G320" s="54">
        <f>DATEDIF(F320,TODAY(),"Y")</f>
        <v/>
      </c>
      <c r="H320" s="54" t="inlineStr">
        <is>
          <t>A+</t>
        </is>
      </c>
      <c r="I320" s="54" t="inlineStr">
        <is>
          <t>72269 87678</t>
        </is>
      </c>
      <c r="J320" s="62">
        <f>HYPERLINK("https://wa.me/91"&amp;SUBSTITUTE(I320," ",""),"Chat on WhatsApp")</f>
        <v/>
      </c>
      <c r="K320" s="54" t="inlineStr">
        <is>
          <t>abhinav.chopra20@gmail.com</t>
        </is>
      </c>
      <c r="L320" s="62">
        <f>HYPERLINK("mailto:"&amp;K320,"Send Email")</f>
        <v/>
      </c>
      <c r="M320" s="55" t="inlineStr">
        <is>
          <t>375, Model Town, Chandigarh</t>
        </is>
      </c>
      <c r="N320" s="54" t="inlineStr">
        <is>
          <t>Chandigarh</t>
        </is>
      </c>
      <c r="O320" s="54">
        <f>VLOOKUP(N320,Lists!$A$2:$B$36,2,FALSE())</f>
        <v/>
      </c>
      <c r="P320" s="54" t="inlineStr">
        <is>
          <t>403587</t>
        </is>
      </c>
      <c r="Q320" s="54" t="inlineStr">
        <is>
          <t>75307 83880</t>
        </is>
      </c>
    </row>
    <row r="321" ht="15" customHeight="1" s="39">
      <c r="A321" s="54" t="inlineStr">
        <is>
          <t>STU0320</t>
        </is>
      </c>
      <c r="B321" s="55">
        <f>VLOOKUP(A321,Marks!$A$2:$B$1001,2,FALSE())</f>
        <v/>
      </c>
      <c r="C321" s="54">
        <f>VLOOKUP(A321,Marks!$A$2:$C$1001,3,FALSE())</f>
        <v/>
      </c>
      <c r="D321" s="55" t="inlineStr">
        <is>
          <t>Om Sen</t>
        </is>
      </c>
      <c r="E321" s="55" t="inlineStr">
        <is>
          <t>Yashvi Sen</t>
        </is>
      </c>
      <c r="F321" s="57" t="n">
        <v>41747</v>
      </c>
      <c r="G321" s="54">
        <f>DATEDIF(F321,TODAY(),"Y")</f>
        <v/>
      </c>
      <c r="H321" s="54" t="inlineStr">
        <is>
          <t>AB-</t>
        </is>
      </c>
      <c r="I321" s="54" t="inlineStr">
        <is>
          <t>97181 60532</t>
        </is>
      </c>
      <c r="J321" s="62">
        <f>HYPERLINK("https://wa.me/91"&amp;SUBSTITUTE(I321," ",""),"Chat on WhatsApp")</f>
        <v/>
      </c>
      <c r="K321" s="54" t="inlineStr">
        <is>
          <t>om.sen91@rediffmail.com</t>
        </is>
      </c>
      <c r="L321" s="62">
        <f>HYPERLINK("mailto:"&amp;K321,"Send Email")</f>
        <v/>
      </c>
      <c r="M321" s="55" t="inlineStr">
        <is>
          <t>182, Park Street, Ranchi</t>
        </is>
      </c>
      <c r="N321" s="54" t="inlineStr">
        <is>
          <t>Ranchi</t>
        </is>
      </c>
      <c r="O321" s="54">
        <f>VLOOKUP(N321,Lists!$A$2:$B$36,2,FALSE())</f>
        <v/>
      </c>
      <c r="P321" s="54" t="inlineStr">
        <is>
          <t>657342</t>
        </is>
      </c>
      <c r="Q321" s="54" t="inlineStr">
        <is>
          <t>89694 20249</t>
        </is>
      </c>
    </row>
    <row r="322" ht="15" customHeight="1" s="39">
      <c r="A322" s="54" t="inlineStr">
        <is>
          <t>STU0321</t>
        </is>
      </c>
      <c r="B322" s="55">
        <f>VLOOKUP(A322,Marks!$A$2:$B$1001,2,FALSE())</f>
        <v/>
      </c>
      <c r="C322" s="54">
        <f>VLOOKUP(A322,Marks!$A$2:$C$1001,3,FALSE())</f>
        <v/>
      </c>
      <c r="D322" s="55" t="inlineStr">
        <is>
          <t>Abhinav Saxena</t>
        </is>
      </c>
      <c r="E322" s="55" t="inlineStr">
        <is>
          <t>Radha Saxena</t>
        </is>
      </c>
      <c r="F322" s="57" t="n">
        <v>42197</v>
      </c>
      <c r="G322" s="54">
        <f>DATEDIF(F322,TODAY(),"Y")</f>
        <v/>
      </c>
      <c r="H322" s="54" t="inlineStr">
        <is>
          <t>AB+</t>
        </is>
      </c>
      <c r="I322" s="54" t="inlineStr">
        <is>
          <t>71174 35668</t>
        </is>
      </c>
      <c r="J322" s="62">
        <f>HYPERLINK("https://wa.me/91"&amp;SUBSTITUTE(I322," ",""),"Chat on WhatsApp")</f>
        <v/>
      </c>
      <c r="K322" s="54" t="inlineStr">
        <is>
          <t>abhinav.saxena57@outlook.com</t>
        </is>
      </c>
      <c r="L322" s="62">
        <f>HYPERLINK("mailto:"&amp;K322,"Send Email")</f>
        <v/>
      </c>
      <c r="M322" s="55" t="inlineStr">
        <is>
          <t>270, Model Town, Jaipur</t>
        </is>
      </c>
      <c r="N322" s="54" t="inlineStr">
        <is>
          <t>Jaipur</t>
        </is>
      </c>
      <c r="O322" s="54">
        <f>VLOOKUP(N322,Lists!$A$2:$B$36,2,FALSE())</f>
        <v/>
      </c>
      <c r="P322" s="54" t="inlineStr">
        <is>
          <t>115888</t>
        </is>
      </c>
      <c r="Q322" s="54" t="inlineStr">
        <is>
          <t>86381 22334</t>
        </is>
      </c>
    </row>
    <row r="323" ht="15" customHeight="1" s="39">
      <c r="A323" s="54" t="inlineStr">
        <is>
          <t>STU0322</t>
        </is>
      </c>
      <c r="B323" s="55">
        <f>VLOOKUP(A323,Marks!$A$2:$B$1001,2,FALSE())</f>
        <v/>
      </c>
      <c r="C323" s="54">
        <f>VLOOKUP(A323,Marks!$A$2:$C$1001,3,FALSE())</f>
        <v/>
      </c>
      <c r="D323" s="55" t="inlineStr">
        <is>
          <t>Harsh Agarwal</t>
        </is>
      </c>
      <c r="E323" s="55" t="inlineStr">
        <is>
          <t>Ananya Agarwal</t>
        </is>
      </c>
      <c r="F323" s="57" t="n">
        <v>41632</v>
      </c>
      <c r="G323" s="54">
        <f>DATEDIF(F323,TODAY(),"Y")</f>
        <v/>
      </c>
      <c r="H323" s="54" t="inlineStr">
        <is>
          <t>O-</t>
        </is>
      </c>
      <c r="I323" s="54" t="inlineStr">
        <is>
          <t>73156 20855</t>
        </is>
      </c>
      <c r="J323" s="62">
        <f>HYPERLINK("https://wa.me/91"&amp;SUBSTITUTE(I323," ",""),"Chat on WhatsApp")</f>
        <v/>
      </c>
      <c r="K323" s="54" t="inlineStr">
        <is>
          <t>harsh.agarwal54@gmail.com</t>
        </is>
      </c>
      <c r="L323" s="62">
        <f>HYPERLINK("mailto:"&amp;K323,"Send Email")</f>
        <v/>
      </c>
      <c r="M323" s="55" t="inlineStr">
        <is>
          <t>29, Green Park, Nagpur</t>
        </is>
      </c>
      <c r="N323" s="54" t="inlineStr">
        <is>
          <t>Nagpur</t>
        </is>
      </c>
      <c r="O323" s="54">
        <f>VLOOKUP(N323,Lists!$A$2:$B$36,2,FALSE())</f>
        <v/>
      </c>
      <c r="P323" s="54" t="inlineStr">
        <is>
          <t>778445</t>
        </is>
      </c>
      <c r="Q323" s="54" t="inlineStr">
        <is>
          <t>66148 22776</t>
        </is>
      </c>
    </row>
    <row r="324" ht="15" customHeight="1" s="39">
      <c r="A324" s="54" t="inlineStr">
        <is>
          <t>STU0323</t>
        </is>
      </c>
      <c r="B324" s="55">
        <f>VLOOKUP(A324,Marks!$A$2:$B$1001,2,FALSE())</f>
        <v/>
      </c>
      <c r="C324" s="54">
        <f>VLOOKUP(A324,Marks!$A$2:$C$1001,3,FALSE())</f>
        <v/>
      </c>
      <c r="D324" s="55" t="inlineStr">
        <is>
          <t>Aditya Desai</t>
        </is>
      </c>
      <c r="E324" s="55" t="inlineStr">
        <is>
          <t>Tara Desai</t>
        </is>
      </c>
      <c r="F324" s="57" t="n">
        <v>43816</v>
      </c>
      <c r="G324" s="54">
        <f>DATEDIF(F324,TODAY(),"Y")</f>
        <v/>
      </c>
      <c r="H324" s="54" t="inlineStr">
        <is>
          <t>B+</t>
        </is>
      </c>
      <c r="I324" s="54" t="inlineStr">
        <is>
          <t>93833 93270</t>
        </is>
      </c>
      <c r="J324" s="62">
        <f>HYPERLINK("https://wa.me/91"&amp;SUBSTITUTE(I324," ",""),"Chat on WhatsApp")</f>
        <v/>
      </c>
      <c r="K324" s="54" t="inlineStr">
        <is>
          <t>aditya.desai96@gmail.com</t>
        </is>
      </c>
      <c r="L324" s="62">
        <f>HYPERLINK("mailto:"&amp;K324,"Send Email")</f>
        <v/>
      </c>
      <c r="M324" s="55" t="inlineStr">
        <is>
          <t>160, Sector 12, Guwahati</t>
        </is>
      </c>
      <c r="N324" s="54" t="inlineStr">
        <is>
          <t>Guwahati</t>
        </is>
      </c>
      <c r="O324" s="54">
        <f>VLOOKUP(N324,Lists!$A$2:$B$36,2,FALSE())</f>
        <v/>
      </c>
      <c r="P324" s="54" t="inlineStr">
        <is>
          <t>697790</t>
        </is>
      </c>
      <c r="Q324" s="54" t="inlineStr">
        <is>
          <t>82928 54754</t>
        </is>
      </c>
    </row>
    <row r="325" ht="15" customHeight="1" s="39">
      <c r="A325" s="54" t="inlineStr">
        <is>
          <t>STU0324</t>
        </is>
      </c>
      <c r="B325" s="55">
        <f>VLOOKUP(A325,Marks!$A$2:$B$1001,2,FALSE())</f>
        <v/>
      </c>
      <c r="C325" s="54">
        <f>VLOOKUP(A325,Marks!$A$2:$C$1001,3,FALSE())</f>
        <v/>
      </c>
      <c r="D325" s="55" t="inlineStr">
        <is>
          <t>Vihaan Bhat</t>
        </is>
      </c>
      <c r="E325" s="55" t="inlineStr">
        <is>
          <t>Falak Bhat</t>
        </is>
      </c>
      <c r="F325" s="57" t="n">
        <v>39881</v>
      </c>
      <c r="G325" s="54">
        <f>DATEDIF(F325,TODAY(),"Y")</f>
        <v/>
      </c>
      <c r="H325" s="54" t="inlineStr">
        <is>
          <t>B+</t>
        </is>
      </c>
      <c r="I325" s="54" t="inlineStr">
        <is>
          <t>76169 64261</t>
        </is>
      </c>
      <c r="J325" s="62">
        <f>HYPERLINK("https://wa.me/91"&amp;SUBSTITUTE(I325," ",""),"Chat on WhatsApp")</f>
        <v/>
      </c>
      <c r="K325" s="54" t="inlineStr">
        <is>
          <t>vihaan.bhat29@yahoo.com</t>
        </is>
      </c>
      <c r="L325" s="62">
        <f>HYPERLINK("mailto:"&amp;K325,"Send Email")</f>
        <v/>
      </c>
      <c r="M325" s="55" t="inlineStr">
        <is>
          <t>140, Model Town, Howrah</t>
        </is>
      </c>
      <c r="N325" s="54" t="inlineStr">
        <is>
          <t>Howrah</t>
        </is>
      </c>
      <c r="O325" s="54">
        <f>VLOOKUP(N325,Lists!$A$2:$B$36,2,FALSE())</f>
        <v/>
      </c>
      <c r="P325" s="54" t="inlineStr">
        <is>
          <t>295716</t>
        </is>
      </c>
      <c r="Q325" s="54" t="inlineStr">
        <is>
          <t>85249 67619</t>
        </is>
      </c>
    </row>
    <row r="326" ht="15" customHeight="1" s="39">
      <c r="A326" s="54" t="inlineStr">
        <is>
          <t>STU0325</t>
        </is>
      </c>
      <c r="B326" s="55">
        <f>VLOOKUP(A326,Marks!$A$2:$B$1001,2,FALSE())</f>
        <v/>
      </c>
      <c r="C326" s="54">
        <f>VLOOKUP(A326,Marks!$A$2:$C$1001,3,FALSE())</f>
        <v/>
      </c>
      <c r="D326" s="55" t="inlineStr">
        <is>
          <t>Varun Sen</t>
        </is>
      </c>
      <c r="E326" s="55" t="inlineStr">
        <is>
          <t>Yamini Sen</t>
        </is>
      </c>
      <c r="F326" s="57" t="n">
        <v>41036</v>
      </c>
      <c r="G326" s="54">
        <f>DATEDIF(F326,TODAY(),"Y")</f>
        <v/>
      </c>
      <c r="H326" s="54" t="inlineStr">
        <is>
          <t>O-</t>
        </is>
      </c>
      <c r="I326" s="54" t="inlineStr">
        <is>
          <t>95273 14121</t>
        </is>
      </c>
      <c r="J326" s="62">
        <f>HYPERLINK("https://wa.me/91"&amp;SUBSTITUTE(I326," ",""),"Chat on WhatsApp")</f>
        <v/>
      </c>
      <c r="K326" s="54" t="inlineStr">
        <is>
          <t>varun.sen15@yahoo.com</t>
        </is>
      </c>
      <c r="L326" s="62">
        <f>HYPERLINK("mailto:"&amp;K326,"Send Email")</f>
        <v/>
      </c>
      <c r="M326" s="55" t="inlineStr">
        <is>
          <t>244, Church Street, Mysuru</t>
        </is>
      </c>
      <c r="N326" s="54" t="inlineStr">
        <is>
          <t>Mysuru</t>
        </is>
      </c>
      <c r="O326" s="54">
        <f>VLOOKUP(N326,Lists!$A$2:$B$36,2,FALSE())</f>
        <v/>
      </c>
      <c r="P326" s="54" t="inlineStr">
        <is>
          <t>599944</t>
        </is>
      </c>
      <c r="Q326" s="54" t="inlineStr">
        <is>
          <t>87099 83894</t>
        </is>
      </c>
    </row>
    <row r="327" ht="15" customHeight="1" s="39">
      <c r="A327" s="54" t="inlineStr">
        <is>
          <t>STU0326</t>
        </is>
      </c>
      <c r="B327" s="55">
        <f>VLOOKUP(A327,Marks!$A$2:$B$1001,2,FALSE())</f>
        <v/>
      </c>
      <c r="C327" s="54">
        <f>VLOOKUP(A327,Marks!$A$2:$C$1001,3,FALSE())</f>
        <v/>
      </c>
      <c r="D327" s="55" t="inlineStr">
        <is>
          <t>Naveen Verma</t>
        </is>
      </c>
      <c r="E327" s="55" t="inlineStr">
        <is>
          <t>Gauri Verma</t>
        </is>
      </c>
      <c r="F327" s="57" t="n">
        <v>41008</v>
      </c>
      <c r="G327" s="54">
        <f>DATEDIF(F327,TODAY(),"Y")</f>
        <v/>
      </c>
      <c r="H327" s="54" t="inlineStr">
        <is>
          <t>B+</t>
        </is>
      </c>
      <c r="I327" s="54" t="inlineStr">
        <is>
          <t>86535 73249</t>
        </is>
      </c>
      <c r="J327" s="62">
        <f>HYPERLINK("https://wa.me/91"&amp;SUBSTITUTE(I327," ",""),"Chat on WhatsApp")</f>
        <v/>
      </c>
      <c r="K327" s="54" t="inlineStr">
        <is>
          <t>naveen.verma87@rediffmail.com</t>
        </is>
      </c>
      <c r="L327" s="62">
        <f>HYPERLINK("mailto:"&amp;K327,"Send Email")</f>
        <v/>
      </c>
      <c r="M327" s="55" t="inlineStr">
        <is>
          <t>154, Nehru Nagar, Thiruvananthapuram</t>
        </is>
      </c>
      <c r="N327" s="54" t="inlineStr">
        <is>
          <t>Thiruvananthapuram</t>
        </is>
      </c>
      <c r="O327" s="54">
        <f>VLOOKUP(N327,Lists!$A$2:$B$36,2,FALSE())</f>
        <v/>
      </c>
      <c r="P327" s="54" t="inlineStr">
        <is>
          <t>355685</t>
        </is>
      </c>
      <c r="Q327" s="54" t="inlineStr">
        <is>
          <t>67897 65822</t>
        </is>
      </c>
    </row>
    <row r="328" ht="15" customHeight="1" s="39">
      <c r="A328" s="54" t="inlineStr">
        <is>
          <t>STU0327</t>
        </is>
      </c>
      <c r="B328" s="55">
        <f>VLOOKUP(A328,Marks!$A$2:$B$1001,2,FALSE())</f>
        <v/>
      </c>
      <c r="C328" s="54">
        <f>VLOOKUP(A328,Marks!$A$2:$C$1001,3,FALSE())</f>
        <v/>
      </c>
      <c r="D328" s="55" t="inlineStr">
        <is>
          <t>Gaurav Naidu</t>
        </is>
      </c>
      <c r="E328" s="55" t="inlineStr">
        <is>
          <t>Zara Naidu</t>
        </is>
      </c>
      <c r="F328" s="57" t="n">
        <v>43169</v>
      </c>
      <c r="G328" s="54">
        <f>DATEDIF(F328,TODAY(),"Y")</f>
        <v/>
      </c>
      <c r="H328" s="54" t="inlineStr">
        <is>
          <t>B-</t>
        </is>
      </c>
      <c r="I328" s="54" t="inlineStr">
        <is>
          <t>82316 34195</t>
        </is>
      </c>
      <c r="J328" s="62">
        <f>HYPERLINK("https://wa.me/91"&amp;SUBSTITUTE(I328," ",""),"Chat on WhatsApp")</f>
        <v/>
      </c>
      <c r="K328" s="54" t="inlineStr">
        <is>
          <t>gaurav.naidu31@yahoo.com</t>
        </is>
      </c>
      <c r="L328" s="62">
        <f>HYPERLINK("mailto:"&amp;K328,"Send Email")</f>
        <v/>
      </c>
      <c r="M328" s="55" t="inlineStr">
        <is>
          <t>224, Gandhi Chowk, Mumbai</t>
        </is>
      </c>
      <c r="N328" s="54" t="inlineStr">
        <is>
          <t>Mumbai</t>
        </is>
      </c>
      <c r="O328" s="54">
        <f>VLOOKUP(N328,Lists!$A$2:$B$36,2,FALSE())</f>
        <v/>
      </c>
      <c r="P328" s="54" t="inlineStr">
        <is>
          <t>366621</t>
        </is>
      </c>
      <c r="Q328" s="54" t="inlineStr">
        <is>
          <t>77131 10648</t>
        </is>
      </c>
    </row>
    <row r="329" ht="15" customHeight="1" s="39">
      <c r="A329" s="54" t="inlineStr">
        <is>
          <t>STU0328</t>
        </is>
      </c>
      <c r="B329" s="55">
        <f>VLOOKUP(A329,Marks!$A$2:$B$1001,2,FALSE())</f>
        <v/>
      </c>
      <c r="C329" s="54">
        <f>VLOOKUP(A329,Marks!$A$2:$C$1001,3,FALSE())</f>
        <v/>
      </c>
      <c r="D329" s="55" t="inlineStr">
        <is>
          <t>Yug Srivastava</t>
        </is>
      </c>
      <c r="E329" s="55" t="inlineStr">
        <is>
          <t>Kavya Srivastava</t>
        </is>
      </c>
      <c r="F329" s="57" t="n">
        <v>40047</v>
      </c>
      <c r="G329" s="54">
        <f>DATEDIF(F329,TODAY(),"Y")</f>
        <v/>
      </c>
      <c r="H329" s="54" t="inlineStr">
        <is>
          <t>O-</t>
        </is>
      </c>
      <c r="I329" s="54" t="inlineStr">
        <is>
          <t>64632 89760</t>
        </is>
      </c>
      <c r="J329" s="62">
        <f>HYPERLINK("https://wa.me/91"&amp;SUBSTITUTE(I329," ",""),"Chat on WhatsApp")</f>
        <v/>
      </c>
      <c r="K329" s="54" t="inlineStr">
        <is>
          <t>yug.srivastava23@yahoo.com</t>
        </is>
      </c>
      <c r="L329" s="62">
        <f>HYPERLINK("mailto:"&amp;K329,"Send Email")</f>
        <v/>
      </c>
      <c r="M329" s="55" t="inlineStr">
        <is>
          <t>189, Temple Road, Ludhiana</t>
        </is>
      </c>
      <c r="N329" s="54" t="inlineStr">
        <is>
          <t>Ludhiana</t>
        </is>
      </c>
      <c r="O329" s="54">
        <f>VLOOKUP(N329,Lists!$A$2:$B$36,2,FALSE())</f>
        <v/>
      </c>
      <c r="P329" s="54" t="inlineStr">
        <is>
          <t>466360</t>
        </is>
      </c>
      <c r="Q329" s="54" t="inlineStr">
        <is>
          <t>67523 20127</t>
        </is>
      </c>
    </row>
    <row r="330" ht="15" customHeight="1" s="39">
      <c r="A330" s="54" t="inlineStr">
        <is>
          <t>STU0329</t>
        </is>
      </c>
      <c r="B330" s="55">
        <f>VLOOKUP(A330,Marks!$A$2:$B$1001,2,FALSE())</f>
        <v/>
      </c>
      <c r="C330" s="54">
        <f>VLOOKUP(A330,Marks!$A$2:$C$1001,3,FALSE())</f>
        <v/>
      </c>
      <c r="D330" s="55" t="inlineStr">
        <is>
          <t>Sai Rathi</t>
        </is>
      </c>
      <c r="E330" s="55" t="inlineStr">
        <is>
          <t>Divya Rathi</t>
        </is>
      </c>
      <c r="F330" s="57" t="n">
        <v>42336</v>
      </c>
      <c r="G330" s="54">
        <f>DATEDIF(F330,TODAY(),"Y")</f>
        <v/>
      </c>
      <c r="H330" s="54" t="inlineStr">
        <is>
          <t>O-</t>
        </is>
      </c>
      <c r="I330" s="54" t="inlineStr">
        <is>
          <t>91200 31087</t>
        </is>
      </c>
      <c r="J330" s="62">
        <f>HYPERLINK("https://wa.me/91"&amp;SUBSTITUTE(I330," ",""),"Chat on WhatsApp")</f>
        <v/>
      </c>
      <c r="K330" s="54" t="inlineStr">
        <is>
          <t>sai.rathi41@yahoo.com</t>
        </is>
      </c>
      <c r="L330" s="62">
        <f>HYPERLINK("mailto:"&amp;K330,"Send Email")</f>
        <v/>
      </c>
      <c r="M330" s="55" t="inlineStr">
        <is>
          <t>295, College Road, Bhubaneswar</t>
        </is>
      </c>
      <c r="N330" s="54" t="inlineStr">
        <is>
          <t>Bhubaneswar</t>
        </is>
      </c>
      <c r="O330" s="54">
        <f>VLOOKUP(N330,Lists!$A$2:$B$36,2,FALSE())</f>
        <v/>
      </c>
      <c r="P330" s="54" t="inlineStr">
        <is>
          <t>829637</t>
        </is>
      </c>
      <c r="Q330" s="54" t="inlineStr">
        <is>
          <t>91189 73719</t>
        </is>
      </c>
    </row>
    <row r="331" ht="15" customHeight="1" s="39">
      <c r="A331" s="54" t="inlineStr">
        <is>
          <t>STU0330</t>
        </is>
      </c>
      <c r="B331" s="55">
        <f>VLOOKUP(A331,Marks!$A$2:$B$1001,2,FALSE())</f>
        <v/>
      </c>
      <c r="C331" s="54">
        <f>VLOOKUP(A331,Marks!$A$2:$C$1001,3,FALSE())</f>
        <v/>
      </c>
      <c r="D331" s="55" t="inlineStr">
        <is>
          <t>Varun Sharma</t>
        </is>
      </c>
      <c r="E331" s="55" t="inlineStr">
        <is>
          <t>Vidhi Sharma</t>
        </is>
      </c>
      <c r="F331" s="57" t="n">
        <v>41822</v>
      </c>
      <c r="G331" s="54">
        <f>DATEDIF(F331,TODAY(),"Y")</f>
        <v/>
      </c>
      <c r="H331" s="54" t="inlineStr">
        <is>
          <t>AB+</t>
        </is>
      </c>
      <c r="I331" s="54" t="inlineStr">
        <is>
          <t>95615 15222</t>
        </is>
      </c>
      <c r="J331" s="62">
        <f>HYPERLINK("https://wa.me/91"&amp;SUBSTITUTE(I331," ",""),"Chat on WhatsApp")</f>
        <v/>
      </c>
      <c r="K331" s="54" t="inlineStr">
        <is>
          <t>varun.sharma16@rediffmail.com</t>
        </is>
      </c>
      <c r="L331" s="62">
        <f>HYPERLINK("mailto:"&amp;K331,"Send Email")</f>
        <v/>
      </c>
      <c r="M331" s="55" t="inlineStr">
        <is>
          <t>236, Temple Road, Vadodara</t>
        </is>
      </c>
      <c r="N331" s="54" t="inlineStr">
        <is>
          <t>Vadodara</t>
        </is>
      </c>
      <c r="O331" s="54">
        <f>VLOOKUP(N331,Lists!$A$2:$B$36,2,FALSE())</f>
        <v/>
      </c>
      <c r="P331" s="54" t="inlineStr">
        <is>
          <t>162506</t>
        </is>
      </c>
      <c r="Q331" s="54" t="inlineStr">
        <is>
          <t>85134 65797</t>
        </is>
      </c>
    </row>
    <row r="332" ht="15" customHeight="1" s="39">
      <c r="A332" s="54" t="inlineStr">
        <is>
          <t>STU0331</t>
        </is>
      </c>
      <c r="B332" s="55">
        <f>VLOOKUP(A332,Marks!$A$2:$B$1001,2,FALSE())</f>
        <v/>
      </c>
      <c r="C332" s="54">
        <f>VLOOKUP(A332,Marks!$A$2:$C$1001,3,FALSE())</f>
        <v/>
      </c>
      <c r="D332" s="55" t="inlineStr">
        <is>
          <t>Naveen Agarwal</t>
        </is>
      </c>
      <c r="E332" s="55" t="inlineStr">
        <is>
          <t>Zara Agarwal</t>
        </is>
      </c>
      <c r="F332" s="57" t="n">
        <v>43290</v>
      </c>
      <c r="G332" s="54">
        <f>DATEDIF(F332,TODAY(),"Y")</f>
        <v/>
      </c>
      <c r="H332" s="54" t="inlineStr">
        <is>
          <t>B+</t>
        </is>
      </c>
      <c r="I332" s="54" t="inlineStr">
        <is>
          <t>88504 90903</t>
        </is>
      </c>
      <c r="J332" s="62">
        <f>HYPERLINK("https://wa.me/91"&amp;SUBSTITUTE(I332," ",""),"Chat on WhatsApp")</f>
        <v/>
      </c>
      <c r="K332" s="54" t="inlineStr">
        <is>
          <t>naveen.agarwal32@rediffmail.com</t>
        </is>
      </c>
      <c r="L332" s="62">
        <f>HYPERLINK("mailto:"&amp;K332,"Send Email")</f>
        <v/>
      </c>
      <c r="M332" s="55" t="inlineStr">
        <is>
          <t>21, Gandhi Chowk, Hyderabad</t>
        </is>
      </c>
      <c r="N332" s="54" t="inlineStr">
        <is>
          <t>Hyderabad</t>
        </is>
      </c>
      <c r="O332" s="54">
        <f>VLOOKUP(N332,Lists!$A$2:$B$36,2,FALSE())</f>
        <v/>
      </c>
      <c r="P332" s="54" t="inlineStr">
        <is>
          <t>452453</t>
        </is>
      </c>
      <c r="Q332" s="54" t="inlineStr">
        <is>
          <t>81627 29234</t>
        </is>
      </c>
    </row>
    <row r="333" ht="15" customHeight="1" s="39">
      <c r="A333" s="54" t="inlineStr">
        <is>
          <t>STU0332</t>
        </is>
      </c>
      <c r="B333" s="55">
        <f>VLOOKUP(A333,Marks!$A$2:$B$1001,2,FALSE())</f>
        <v/>
      </c>
      <c r="C333" s="54">
        <f>VLOOKUP(A333,Marks!$A$2:$C$1001,3,FALSE())</f>
        <v/>
      </c>
      <c r="D333" s="55" t="inlineStr">
        <is>
          <t>Rajat Kumar</t>
        </is>
      </c>
      <c r="E333" s="55" t="inlineStr">
        <is>
          <t>Ishita Kumar</t>
        </is>
      </c>
      <c r="F333" s="57" t="n">
        <v>42361</v>
      </c>
      <c r="G333" s="54">
        <f>DATEDIF(F333,TODAY(),"Y")</f>
        <v/>
      </c>
      <c r="H333" s="54" t="inlineStr">
        <is>
          <t>O-</t>
        </is>
      </c>
      <c r="I333" s="54" t="inlineStr">
        <is>
          <t>75535 75740</t>
        </is>
      </c>
      <c r="J333" s="62">
        <f>HYPERLINK("https://wa.me/91"&amp;SUBSTITUTE(I333," ",""),"Chat on WhatsApp")</f>
        <v/>
      </c>
      <c r="K333" s="54" t="inlineStr">
        <is>
          <t>rajat.kumar86@gmail.com</t>
        </is>
      </c>
      <c r="L333" s="62">
        <f>HYPERLINK("mailto:"&amp;K333,"Send Email")</f>
        <v/>
      </c>
      <c r="M333" s="55" t="inlineStr">
        <is>
          <t>310, College Road, Jaipur</t>
        </is>
      </c>
      <c r="N333" s="54" t="inlineStr">
        <is>
          <t>Jaipur</t>
        </is>
      </c>
      <c r="O333" s="54">
        <f>VLOOKUP(N333,Lists!$A$2:$B$36,2,FALSE())</f>
        <v/>
      </c>
      <c r="P333" s="54" t="inlineStr">
        <is>
          <t>300066</t>
        </is>
      </c>
      <c r="Q333" s="54" t="inlineStr">
        <is>
          <t>85467 10662</t>
        </is>
      </c>
    </row>
    <row r="334" ht="15" customHeight="1" s="39">
      <c r="A334" s="54" t="inlineStr">
        <is>
          <t>STU0333</t>
        </is>
      </c>
      <c r="B334" s="55">
        <f>VLOOKUP(A334,Marks!$A$2:$B$1001,2,FALSE())</f>
        <v/>
      </c>
      <c r="C334" s="54">
        <f>VLOOKUP(A334,Marks!$A$2:$C$1001,3,FALSE())</f>
        <v/>
      </c>
      <c r="D334" s="55" t="inlineStr">
        <is>
          <t>Manav Rao</t>
        </is>
      </c>
      <c r="E334" s="55" t="inlineStr">
        <is>
          <t>Lavanya Rao</t>
        </is>
      </c>
      <c r="F334" s="57" t="n">
        <v>40705</v>
      </c>
      <c r="G334" s="54">
        <f>DATEDIF(F334,TODAY(),"Y")</f>
        <v/>
      </c>
      <c r="H334" s="54" t="inlineStr">
        <is>
          <t>A-</t>
        </is>
      </c>
      <c r="I334" s="54" t="inlineStr">
        <is>
          <t>86674 68246</t>
        </is>
      </c>
      <c r="J334" s="62">
        <f>HYPERLINK("https://wa.me/91"&amp;SUBSTITUTE(I334," ",""),"Chat on WhatsApp")</f>
        <v/>
      </c>
      <c r="K334" s="54" t="inlineStr">
        <is>
          <t>manav.rao20@rediffmail.com</t>
        </is>
      </c>
      <c r="L334" s="62">
        <f>HYPERLINK("mailto:"&amp;K334,"Send Email")</f>
        <v/>
      </c>
      <c r="M334" s="55" t="inlineStr">
        <is>
          <t>438, Shastri Nagar, Shimla</t>
        </is>
      </c>
      <c r="N334" s="54" t="inlineStr">
        <is>
          <t>Shimla</t>
        </is>
      </c>
      <c r="O334" s="54">
        <f>VLOOKUP(N334,Lists!$A$2:$B$36,2,FALSE())</f>
        <v/>
      </c>
      <c r="P334" s="54" t="inlineStr">
        <is>
          <t>330870</t>
        </is>
      </c>
      <c r="Q334" s="54" t="inlineStr">
        <is>
          <t>77390 43514</t>
        </is>
      </c>
    </row>
    <row r="335" ht="15" customHeight="1" s="39">
      <c r="A335" s="54" t="inlineStr">
        <is>
          <t>STU0334</t>
        </is>
      </c>
      <c r="B335" s="55">
        <f>VLOOKUP(A335,Marks!$A$2:$B$1001,2,FALSE())</f>
        <v/>
      </c>
      <c r="C335" s="54">
        <f>VLOOKUP(A335,Marks!$A$2:$C$1001,3,FALSE())</f>
        <v/>
      </c>
      <c r="D335" s="55" t="inlineStr">
        <is>
          <t>Rudra Bhat</t>
        </is>
      </c>
      <c r="E335" s="55" t="inlineStr">
        <is>
          <t>Falak Bhat</t>
        </is>
      </c>
      <c r="F335" s="57" t="n">
        <v>44032</v>
      </c>
      <c r="G335" s="54">
        <f>DATEDIF(F335,TODAY(),"Y")</f>
        <v/>
      </c>
      <c r="H335" s="54" t="inlineStr">
        <is>
          <t>B-</t>
        </is>
      </c>
      <c r="I335" s="54" t="inlineStr">
        <is>
          <t>62588 61871</t>
        </is>
      </c>
      <c r="J335" s="62">
        <f>HYPERLINK("https://wa.me/91"&amp;SUBSTITUTE(I335," ",""),"Chat on WhatsApp")</f>
        <v/>
      </c>
      <c r="K335" s="54" t="inlineStr">
        <is>
          <t>rudra.bhat28@yahoo.com</t>
        </is>
      </c>
      <c r="L335" s="62">
        <f>HYPERLINK("mailto:"&amp;K335,"Send Email")</f>
        <v/>
      </c>
      <c r="M335" s="55" t="inlineStr">
        <is>
          <t>57, Park Street, Dehradun</t>
        </is>
      </c>
      <c r="N335" s="54" t="inlineStr">
        <is>
          <t>Dehradun</t>
        </is>
      </c>
      <c r="O335" s="54">
        <f>VLOOKUP(N335,Lists!$A$2:$B$36,2,FALSE())</f>
        <v/>
      </c>
      <c r="P335" s="54" t="inlineStr">
        <is>
          <t>297300</t>
        </is>
      </c>
      <c r="Q335" s="54" t="inlineStr">
        <is>
          <t>77571 82098</t>
        </is>
      </c>
    </row>
    <row r="336" ht="15" customHeight="1" s="39">
      <c r="A336" s="54" t="inlineStr">
        <is>
          <t>STU0335</t>
        </is>
      </c>
      <c r="B336" s="55">
        <f>VLOOKUP(A336,Marks!$A$2:$B$1001,2,FALSE())</f>
        <v/>
      </c>
      <c r="C336" s="54">
        <f>VLOOKUP(A336,Marks!$A$2:$C$1001,3,FALSE())</f>
        <v/>
      </c>
      <c r="D336" s="55" t="inlineStr">
        <is>
          <t>Deepak Sharma</t>
        </is>
      </c>
      <c r="E336" s="55" t="inlineStr">
        <is>
          <t>Ira Sharma</t>
        </is>
      </c>
      <c r="F336" s="57" t="n">
        <v>41474</v>
      </c>
      <c r="G336" s="54">
        <f>DATEDIF(F336,TODAY(),"Y")</f>
        <v/>
      </c>
      <c r="H336" s="54" t="inlineStr">
        <is>
          <t>B-</t>
        </is>
      </c>
      <c r="I336" s="54" t="inlineStr">
        <is>
          <t>97852 63778</t>
        </is>
      </c>
      <c r="J336" s="62">
        <f>HYPERLINK("https://wa.me/91"&amp;SUBSTITUTE(I336," ",""),"Chat on WhatsApp")</f>
        <v/>
      </c>
      <c r="K336" s="54" t="inlineStr">
        <is>
          <t>deepak.sharma25@gmail.com</t>
        </is>
      </c>
      <c r="L336" s="62">
        <f>HYPERLINK("mailto:"&amp;K336,"Send Email")</f>
        <v/>
      </c>
      <c r="M336" s="55" t="inlineStr">
        <is>
          <t>317, Civil Lines, Bhubaneswar</t>
        </is>
      </c>
      <c r="N336" s="54" t="inlineStr">
        <is>
          <t>Bhubaneswar</t>
        </is>
      </c>
      <c r="O336" s="54">
        <f>VLOOKUP(N336,Lists!$A$2:$B$36,2,FALSE())</f>
        <v/>
      </c>
      <c r="P336" s="54" t="inlineStr">
        <is>
          <t>255304</t>
        </is>
      </c>
      <c r="Q336" s="54" t="inlineStr">
        <is>
          <t>67697 12992</t>
        </is>
      </c>
    </row>
    <row r="337" ht="15" customHeight="1" s="39">
      <c r="A337" s="54" t="inlineStr">
        <is>
          <t>STU0336</t>
        </is>
      </c>
      <c r="B337" s="55">
        <f>VLOOKUP(A337,Marks!$A$2:$B$1001,2,FALSE())</f>
        <v/>
      </c>
      <c r="C337" s="54">
        <f>VLOOKUP(A337,Marks!$A$2:$C$1001,3,FALSE())</f>
        <v/>
      </c>
      <c r="D337" s="55" t="inlineStr">
        <is>
          <t>Karan Khanna</t>
        </is>
      </c>
      <c r="E337" s="55" t="inlineStr">
        <is>
          <t>Urvi Khanna</t>
        </is>
      </c>
      <c r="F337" s="57" t="n">
        <v>41025</v>
      </c>
      <c r="G337" s="54">
        <f>DATEDIF(F337,TODAY(),"Y")</f>
        <v/>
      </c>
      <c r="H337" s="54" t="inlineStr">
        <is>
          <t>O+</t>
        </is>
      </c>
      <c r="I337" s="54" t="inlineStr">
        <is>
          <t>78559 75564</t>
        </is>
      </c>
      <c r="J337" s="62">
        <f>HYPERLINK("https://wa.me/91"&amp;SUBSTITUTE(I337," ",""),"Chat on WhatsApp")</f>
        <v/>
      </c>
      <c r="K337" s="54" t="inlineStr">
        <is>
          <t>karan.khanna83@gmail.com</t>
        </is>
      </c>
      <c r="L337" s="62">
        <f>HYPERLINK("mailto:"&amp;K337,"Send Email")</f>
        <v/>
      </c>
      <c r="M337" s="55" t="inlineStr">
        <is>
          <t>412, Lake View, Lucknow</t>
        </is>
      </c>
      <c r="N337" s="54" t="inlineStr">
        <is>
          <t>Lucknow</t>
        </is>
      </c>
      <c r="O337" s="54">
        <f>VLOOKUP(N337,Lists!$A$2:$B$36,2,FALSE())</f>
        <v/>
      </c>
      <c r="P337" s="54" t="inlineStr">
        <is>
          <t>277004</t>
        </is>
      </c>
      <c r="Q337" s="54" t="inlineStr">
        <is>
          <t>78572 19154</t>
        </is>
      </c>
    </row>
    <row r="338" ht="15" customHeight="1" s="39">
      <c r="A338" s="54" t="inlineStr">
        <is>
          <t>STU0337</t>
        </is>
      </c>
      <c r="B338" s="55">
        <f>VLOOKUP(A338,Marks!$A$2:$B$1001,2,FALSE())</f>
        <v/>
      </c>
      <c r="C338" s="54">
        <f>VLOOKUP(A338,Marks!$A$2:$C$1001,3,FALSE())</f>
        <v/>
      </c>
      <c r="D338" s="55" t="inlineStr">
        <is>
          <t>Nikhil Naidu</t>
        </is>
      </c>
      <c r="E338" s="55" t="inlineStr">
        <is>
          <t>Pooja Naidu</t>
        </is>
      </c>
      <c r="F338" s="57" t="n">
        <v>39655</v>
      </c>
      <c r="G338" s="54">
        <f>DATEDIF(F338,TODAY(),"Y")</f>
        <v/>
      </c>
      <c r="H338" s="54" t="inlineStr">
        <is>
          <t>B-</t>
        </is>
      </c>
      <c r="I338" s="54" t="inlineStr">
        <is>
          <t>62697 29134</t>
        </is>
      </c>
      <c r="J338" s="62">
        <f>HYPERLINK("https://wa.me/91"&amp;SUBSTITUTE(I338," ",""),"Chat on WhatsApp")</f>
        <v/>
      </c>
      <c r="K338" s="54" t="inlineStr">
        <is>
          <t>nikhil.naidu34@gmail.com</t>
        </is>
      </c>
      <c r="L338" s="62">
        <f>HYPERLINK("mailto:"&amp;K338,"Send Email")</f>
        <v/>
      </c>
      <c r="M338" s="55" t="inlineStr">
        <is>
          <t>370, Ring Road, Chandigarh</t>
        </is>
      </c>
      <c r="N338" s="54" t="inlineStr">
        <is>
          <t>Chandigarh</t>
        </is>
      </c>
      <c r="O338" s="54">
        <f>VLOOKUP(N338,Lists!$A$2:$B$36,2,FALSE())</f>
        <v/>
      </c>
      <c r="P338" s="54" t="inlineStr">
        <is>
          <t>494266</t>
        </is>
      </c>
      <c r="Q338" s="54" t="inlineStr">
        <is>
          <t>96567 28605</t>
        </is>
      </c>
    </row>
    <row r="339" ht="15" customHeight="1" s="39">
      <c r="A339" s="54" t="inlineStr">
        <is>
          <t>STU0338</t>
        </is>
      </c>
      <c r="B339" s="55">
        <f>VLOOKUP(A339,Marks!$A$2:$B$1001,2,FALSE())</f>
        <v/>
      </c>
      <c r="C339" s="54">
        <f>VLOOKUP(A339,Marks!$A$2:$C$1001,3,FALSE())</f>
        <v/>
      </c>
      <c r="D339" s="55" t="inlineStr">
        <is>
          <t>Imran Trivedi</t>
        </is>
      </c>
      <c r="E339" s="55" t="inlineStr">
        <is>
          <t>Esha Trivedi</t>
        </is>
      </c>
      <c r="F339" s="57" t="n">
        <v>43974</v>
      </c>
      <c r="G339" s="54">
        <f>DATEDIF(F339,TODAY(),"Y")</f>
        <v/>
      </c>
      <c r="H339" s="54" t="inlineStr">
        <is>
          <t>A+</t>
        </is>
      </c>
      <c r="I339" s="54" t="inlineStr">
        <is>
          <t>75992 72296</t>
        </is>
      </c>
      <c r="J339" s="62">
        <f>HYPERLINK("https://wa.me/91"&amp;SUBSTITUTE(I339," ",""),"Chat on WhatsApp")</f>
        <v/>
      </c>
      <c r="K339" s="54" t="inlineStr">
        <is>
          <t>imran.trivedi92@rediffmail.com</t>
        </is>
      </c>
      <c r="L339" s="62">
        <f>HYPERLINK("mailto:"&amp;K339,"Send Email")</f>
        <v/>
      </c>
      <c r="M339" s="55" t="inlineStr">
        <is>
          <t>345, Park Street, Chandigarh</t>
        </is>
      </c>
      <c r="N339" s="54" t="inlineStr">
        <is>
          <t>Chandigarh</t>
        </is>
      </c>
      <c r="O339" s="54">
        <f>VLOOKUP(N339,Lists!$A$2:$B$36,2,FALSE())</f>
        <v/>
      </c>
      <c r="P339" s="54" t="inlineStr">
        <is>
          <t>271944</t>
        </is>
      </c>
      <c r="Q339" s="54" t="inlineStr">
        <is>
          <t>73400 89619</t>
        </is>
      </c>
    </row>
    <row r="340" ht="15" customHeight="1" s="39">
      <c r="A340" s="54" t="inlineStr">
        <is>
          <t>STU0339</t>
        </is>
      </c>
      <c r="B340" s="55">
        <f>VLOOKUP(A340,Marks!$A$2:$B$1001,2,FALSE())</f>
        <v/>
      </c>
      <c r="C340" s="54">
        <f>VLOOKUP(A340,Marks!$A$2:$C$1001,3,FALSE())</f>
        <v/>
      </c>
      <c r="D340" s="55" t="inlineStr">
        <is>
          <t>Harsh Ahluwalia</t>
        </is>
      </c>
      <c r="E340" s="55" t="inlineStr">
        <is>
          <t>Falak Ahluwalia</t>
        </is>
      </c>
      <c r="F340" s="57" t="n">
        <v>43045</v>
      </c>
      <c r="G340" s="54">
        <f>DATEDIF(F340,TODAY(),"Y")</f>
        <v/>
      </c>
      <c r="H340" s="54" t="inlineStr">
        <is>
          <t>A+</t>
        </is>
      </c>
      <c r="I340" s="54" t="inlineStr">
        <is>
          <t>93873 73438</t>
        </is>
      </c>
      <c r="J340" s="62">
        <f>HYPERLINK("https://wa.me/91"&amp;SUBSTITUTE(I340," ",""),"Chat on WhatsApp")</f>
        <v/>
      </c>
      <c r="K340" s="54" t="inlineStr">
        <is>
          <t>harsh.ahluwalia49@gmail.com</t>
        </is>
      </c>
      <c r="L340" s="62">
        <f>HYPERLINK("mailto:"&amp;K340,"Send Email")</f>
        <v/>
      </c>
      <c r="M340" s="55" t="inlineStr">
        <is>
          <t>343, Gandhi Chowk, Panaji</t>
        </is>
      </c>
      <c r="N340" s="54" t="inlineStr">
        <is>
          <t>Panaji</t>
        </is>
      </c>
      <c r="O340" s="54">
        <f>VLOOKUP(N340,Lists!$A$2:$B$36,2,FALSE())</f>
        <v/>
      </c>
      <c r="P340" s="54" t="inlineStr">
        <is>
          <t>468998</t>
        </is>
      </c>
      <c r="Q340" s="54" t="inlineStr">
        <is>
          <t>76067 37057</t>
        </is>
      </c>
    </row>
    <row r="341" ht="15" customHeight="1" s="39">
      <c r="A341" s="54" t="inlineStr">
        <is>
          <t>STU0340</t>
        </is>
      </c>
      <c r="B341" s="55">
        <f>VLOOKUP(A341,Marks!$A$2:$B$1001,2,FALSE())</f>
        <v/>
      </c>
      <c r="C341" s="54">
        <f>VLOOKUP(A341,Marks!$A$2:$C$1001,3,FALSE())</f>
        <v/>
      </c>
      <c r="D341" s="55" t="inlineStr">
        <is>
          <t>Yash Banerjee</t>
        </is>
      </c>
      <c r="E341" s="55" t="inlineStr">
        <is>
          <t>Simran Banerjee</t>
        </is>
      </c>
      <c r="F341" s="57" t="n">
        <v>40898</v>
      </c>
      <c r="G341" s="54">
        <f>DATEDIF(F341,TODAY(),"Y")</f>
        <v/>
      </c>
      <c r="H341" s="54" t="inlineStr">
        <is>
          <t>AB-</t>
        </is>
      </c>
      <c r="I341" s="54" t="inlineStr">
        <is>
          <t>74741 69777</t>
        </is>
      </c>
      <c r="J341" s="62">
        <f>HYPERLINK("https://wa.me/91"&amp;SUBSTITUTE(I341," ",""),"Chat on WhatsApp")</f>
        <v/>
      </c>
      <c r="K341" s="54" t="inlineStr">
        <is>
          <t>yash.banerjee23@gmail.com</t>
        </is>
      </c>
      <c r="L341" s="62">
        <f>HYPERLINK("mailto:"&amp;K341,"Send Email")</f>
        <v/>
      </c>
      <c r="M341" s="55" t="inlineStr">
        <is>
          <t>312, Sector 12, Lucknow</t>
        </is>
      </c>
      <c r="N341" s="54" t="inlineStr">
        <is>
          <t>Lucknow</t>
        </is>
      </c>
      <c r="O341" s="54">
        <f>VLOOKUP(N341,Lists!$A$2:$B$36,2,FALSE())</f>
        <v/>
      </c>
      <c r="P341" s="54" t="inlineStr">
        <is>
          <t>688789</t>
        </is>
      </c>
      <c r="Q341" s="54" t="inlineStr">
        <is>
          <t>82496 34905</t>
        </is>
      </c>
    </row>
    <row r="342" ht="15" customHeight="1" s="39">
      <c r="A342" s="54" t="inlineStr">
        <is>
          <t>STU0341</t>
        </is>
      </c>
      <c r="B342" s="55">
        <f>VLOOKUP(A342,Marks!$A$2:$B$1001,2,FALSE())</f>
        <v/>
      </c>
      <c r="C342" s="54">
        <f>VLOOKUP(A342,Marks!$A$2:$C$1001,3,FALSE())</f>
        <v/>
      </c>
      <c r="D342" s="55" t="inlineStr">
        <is>
          <t>Shaurya Kapoor</t>
        </is>
      </c>
      <c r="E342" s="55" t="inlineStr">
        <is>
          <t>Sanya Kapoor</t>
        </is>
      </c>
      <c r="F342" s="57" t="n">
        <v>41196</v>
      </c>
      <c r="G342" s="54">
        <f>DATEDIF(F342,TODAY(),"Y")</f>
        <v/>
      </c>
      <c r="H342" s="54" t="inlineStr">
        <is>
          <t>O-</t>
        </is>
      </c>
      <c r="I342" s="54" t="inlineStr">
        <is>
          <t>68252 94230</t>
        </is>
      </c>
      <c r="J342" s="62">
        <f>HYPERLINK("https://wa.me/91"&amp;SUBSTITUTE(I342," ",""),"Chat on WhatsApp")</f>
        <v/>
      </c>
      <c r="K342" s="54" t="inlineStr">
        <is>
          <t>shaurya.kapoor25@rediffmail.com</t>
        </is>
      </c>
      <c r="L342" s="62">
        <f>HYPERLINK("mailto:"&amp;K342,"Send Email")</f>
        <v/>
      </c>
      <c r="M342" s="55" t="inlineStr">
        <is>
          <t>1, Sector 12, Dehradun</t>
        </is>
      </c>
      <c r="N342" s="54" t="inlineStr">
        <is>
          <t>Dehradun</t>
        </is>
      </c>
      <c r="O342" s="54">
        <f>VLOOKUP(N342,Lists!$A$2:$B$36,2,FALSE())</f>
        <v/>
      </c>
      <c r="P342" s="54" t="inlineStr">
        <is>
          <t>536948</t>
        </is>
      </c>
      <c r="Q342" s="54" t="inlineStr">
        <is>
          <t>89070 92723</t>
        </is>
      </c>
    </row>
    <row r="343" ht="15" customHeight="1" s="39">
      <c r="A343" s="54" t="inlineStr">
        <is>
          <t>STU0342</t>
        </is>
      </c>
      <c r="B343" s="55">
        <f>VLOOKUP(A343,Marks!$A$2:$B$1001,2,FALSE())</f>
        <v/>
      </c>
      <c r="C343" s="54">
        <f>VLOOKUP(A343,Marks!$A$2:$C$1001,3,FALSE())</f>
        <v/>
      </c>
      <c r="D343" s="55" t="inlineStr">
        <is>
          <t>Reyansh Agarwal</t>
        </is>
      </c>
      <c r="E343" s="55" t="inlineStr">
        <is>
          <t>Jiya Agarwal</t>
        </is>
      </c>
      <c r="F343" s="57" t="n">
        <v>43791</v>
      </c>
      <c r="G343" s="54">
        <f>DATEDIF(F343,TODAY(),"Y")</f>
        <v/>
      </c>
      <c r="H343" s="54" t="inlineStr">
        <is>
          <t>AB+</t>
        </is>
      </c>
      <c r="I343" s="54" t="inlineStr">
        <is>
          <t>74171 24249</t>
        </is>
      </c>
      <c r="J343" s="62">
        <f>HYPERLINK("https://wa.me/91"&amp;SUBSTITUTE(I343," ",""),"Chat on WhatsApp")</f>
        <v/>
      </c>
      <c r="K343" s="54" t="inlineStr">
        <is>
          <t>reyansh.agarwal98@yahoo.com</t>
        </is>
      </c>
      <c r="L343" s="62">
        <f>HYPERLINK("mailto:"&amp;K343,"Send Email")</f>
        <v/>
      </c>
      <c r="M343" s="55" t="inlineStr">
        <is>
          <t>110, Park Street, Howrah</t>
        </is>
      </c>
      <c r="N343" s="54" t="inlineStr">
        <is>
          <t>Howrah</t>
        </is>
      </c>
      <c r="O343" s="54">
        <f>VLOOKUP(N343,Lists!$A$2:$B$36,2,FALSE())</f>
        <v/>
      </c>
      <c r="P343" s="54" t="inlineStr">
        <is>
          <t>636155</t>
        </is>
      </c>
      <c r="Q343" s="54" t="inlineStr">
        <is>
          <t>86243 79520</t>
        </is>
      </c>
    </row>
    <row r="344" ht="15" customHeight="1" s="39">
      <c r="A344" s="54" t="inlineStr">
        <is>
          <t>STU0343</t>
        </is>
      </c>
      <c r="B344" s="55">
        <f>VLOOKUP(A344,Marks!$A$2:$B$1001,2,FALSE())</f>
        <v/>
      </c>
      <c r="C344" s="54">
        <f>VLOOKUP(A344,Marks!$A$2:$C$1001,3,FALSE())</f>
        <v/>
      </c>
      <c r="D344" s="55" t="inlineStr">
        <is>
          <t>Tejas Thakur</t>
        </is>
      </c>
      <c r="E344" s="55" t="inlineStr">
        <is>
          <t>Yashvi Thakur</t>
        </is>
      </c>
      <c r="F344" s="57" t="n">
        <v>42439</v>
      </c>
      <c r="G344" s="54">
        <f>DATEDIF(F344,TODAY(),"Y")</f>
        <v/>
      </c>
      <c r="H344" s="54" t="inlineStr">
        <is>
          <t>O+</t>
        </is>
      </c>
      <c r="I344" s="54" t="inlineStr">
        <is>
          <t>86798 51333</t>
        </is>
      </c>
      <c r="J344" s="62">
        <f>HYPERLINK("https://wa.me/91"&amp;SUBSTITUTE(I344," ",""),"Chat on WhatsApp")</f>
        <v/>
      </c>
      <c r="K344" s="54" t="inlineStr">
        <is>
          <t>tejas.thakur58@outlook.com</t>
        </is>
      </c>
      <c r="L344" s="62">
        <f>HYPERLINK("mailto:"&amp;K344,"Send Email")</f>
        <v/>
      </c>
      <c r="M344" s="55" t="inlineStr">
        <is>
          <t>218, College Road, Kanpur</t>
        </is>
      </c>
      <c r="N344" s="54" t="inlineStr">
        <is>
          <t>Kanpur</t>
        </is>
      </c>
      <c r="O344" s="54">
        <f>VLOOKUP(N344,Lists!$A$2:$B$36,2,FALSE())</f>
        <v/>
      </c>
      <c r="P344" s="54" t="inlineStr">
        <is>
          <t>547386</t>
        </is>
      </c>
      <c r="Q344" s="54" t="inlineStr">
        <is>
          <t>67620 17249</t>
        </is>
      </c>
    </row>
    <row r="345" ht="15" customHeight="1" s="39">
      <c r="A345" s="54" t="inlineStr">
        <is>
          <t>STU0344</t>
        </is>
      </c>
      <c r="B345" s="55">
        <f>VLOOKUP(A345,Marks!$A$2:$B$1001,2,FALSE())</f>
        <v/>
      </c>
      <c r="C345" s="54">
        <f>VLOOKUP(A345,Marks!$A$2:$C$1001,3,FALSE())</f>
        <v/>
      </c>
      <c r="D345" s="55" t="inlineStr">
        <is>
          <t>Om Mishra</t>
        </is>
      </c>
      <c r="E345" s="55" t="inlineStr">
        <is>
          <t>Nisha Mishra</t>
        </is>
      </c>
      <c r="F345" s="57" t="n">
        <v>43453</v>
      </c>
      <c r="G345" s="54">
        <f>DATEDIF(F345,TODAY(),"Y")</f>
        <v/>
      </c>
      <c r="H345" s="54" t="inlineStr">
        <is>
          <t>A-</t>
        </is>
      </c>
      <c r="I345" s="54" t="inlineStr">
        <is>
          <t>91753 96431</t>
        </is>
      </c>
      <c r="J345" s="62">
        <f>HYPERLINK("https://wa.me/91"&amp;SUBSTITUTE(I345," ",""),"Chat on WhatsApp")</f>
        <v/>
      </c>
      <c r="K345" s="54" t="inlineStr">
        <is>
          <t>om.mishra50@rediffmail.com</t>
        </is>
      </c>
      <c r="L345" s="62">
        <f>HYPERLINK("mailto:"&amp;K345,"Send Email")</f>
        <v/>
      </c>
      <c r="M345" s="55" t="inlineStr">
        <is>
          <t>128, Sector 12, Ahmedabad</t>
        </is>
      </c>
      <c r="N345" s="54" t="inlineStr">
        <is>
          <t>Ahmedabad</t>
        </is>
      </c>
      <c r="O345" s="54">
        <f>VLOOKUP(N345,Lists!$A$2:$B$36,2,FALSE())</f>
        <v/>
      </c>
      <c r="P345" s="54" t="inlineStr">
        <is>
          <t>746177</t>
        </is>
      </c>
      <c r="Q345" s="54" t="inlineStr">
        <is>
          <t>91971 23295</t>
        </is>
      </c>
    </row>
    <row r="346" ht="15" customHeight="1" s="39">
      <c r="A346" s="54" t="inlineStr">
        <is>
          <t>STU0345</t>
        </is>
      </c>
      <c r="B346" s="55">
        <f>VLOOKUP(A346,Marks!$A$2:$B$1001,2,FALSE())</f>
        <v/>
      </c>
      <c r="C346" s="54">
        <f>VLOOKUP(A346,Marks!$A$2:$C$1001,3,FALSE())</f>
        <v/>
      </c>
      <c r="D346" s="55" t="inlineStr">
        <is>
          <t>Advait Nair</t>
        </is>
      </c>
      <c r="E346" s="55" t="inlineStr">
        <is>
          <t>Priya Nair</t>
        </is>
      </c>
      <c r="F346" s="57" t="n">
        <v>40993</v>
      </c>
      <c r="G346" s="54">
        <f>DATEDIF(F346,TODAY(),"Y")</f>
        <v/>
      </c>
      <c r="H346" s="54" t="inlineStr">
        <is>
          <t>AB+</t>
        </is>
      </c>
      <c r="I346" s="54" t="inlineStr">
        <is>
          <t>66143 57347</t>
        </is>
      </c>
      <c r="J346" s="62">
        <f>HYPERLINK("https://wa.me/91"&amp;SUBSTITUTE(I346," ",""),"Chat on WhatsApp")</f>
        <v/>
      </c>
      <c r="K346" s="54" t="inlineStr">
        <is>
          <t>advait.nair99@rediffmail.com</t>
        </is>
      </c>
      <c r="L346" s="62">
        <f>HYPERLINK("mailto:"&amp;K346,"Send Email")</f>
        <v/>
      </c>
      <c r="M346" s="55" t="inlineStr">
        <is>
          <t>383, Model Town, Panaji</t>
        </is>
      </c>
      <c r="N346" s="54" t="inlineStr">
        <is>
          <t>Panaji</t>
        </is>
      </c>
      <c r="O346" s="54">
        <f>VLOOKUP(N346,Lists!$A$2:$B$36,2,FALSE())</f>
        <v/>
      </c>
      <c r="P346" s="54" t="inlineStr">
        <is>
          <t>303085</t>
        </is>
      </c>
      <c r="Q346" s="54" t="inlineStr">
        <is>
          <t>88673 39842</t>
        </is>
      </c>
    </row>
    <row r="347" ht="15" customHeight="1" s="39">
      <c r="A347" s="54" t="inlineStr">
        <is>
          <t>STU0346</t>
        </is>
      </c>
      <c r="B347" s="55">
        <f>VLOOKUP(A347,Marks!$A$2:$B$1001,2,FALSE())</f>
        <v/>
      </c>
      <c r="C347" s="54">
        <f>VLOOKUP(A347,Marks!$A$2:$C$1001,3,FALSE())</f>
        <v/>
      </c>
      <c r="D347" s="55" t="inlineStr">
        <is>
          <t>Parth Das</t>
        </is>
      </c>
      <c r="E347" s="55" t="inlineStr">
        <is>
          <t>Kavya Das</t>
        </is>
      </c>
      <c r="F347" s="57" t="n">
        <v>43003</v>
      </c>
      <c r="G347" s="54">
        <f>DATEDIF(F347,TODAY(),"Y")</f>
        <v/>
      </c>
      <c r="H347" s="54" t="inlineStr">
        <is>
          <t>O-</t>
        </is>
      </c>
      <c r="I347" s="54" t="inlineStr">
        <is>
          <t>69712 30738</t>
        </is>
      </c>
      <c r="J347" s="62">
        <f>HYPERLINK("https://wa.me/91"&amp;SUBSTITUTE(I347," ",""),"Chat on WhatsApp")</f>
        <v/>
      </c>
      <c r="K347" s="54" t="inlineStr">
        <is>
          <t>parth.das66@gmail.com</t>
        </is>
      </c>
      <c r="L347" s="62">
        <f>HYPERLINK("mailto:"&amp;K347,"Send Email")</f>
        <v/>
      </c>
      <c r="M347" s="55" t="inlineStr">
        <is>
          <t>294, Green Park, Bengaluru</t>
        </is>
      </c>
      <c r="N347" s="54" t="inlineStr">
        <is>
          <t>Bengaluru</t>
        </is>
      </c>
      <c r="O347" s="54">
        <f>VLOOKUP(N347,Lists!$A$2:$B$36,2,FALSE())</f>
        <v/>
      </c>
      <c r="P347" s="54" t="inlineStr">
        <is>
          <t>749665</t>
        </is>
      </c>
      <c r="Q347" s="54" t="inlineStr">
        <is>
          <t>72197 99647</t>
        </is>
      </c>
    </row>
    <row r="348" ht="15" customHeight="1" s="39">
      <c r="A348" s="54" t="inlineStr">
        <is>
          <t>STU0347</t>
        </is>
      </c>
      <c r="B348" s="55">
        <f>VLOOKUP(A348,Marks!$A$2:$B$1001,2,FALSE())</f>
        <v/>
      </c>
      <c r="C348" s="54">
        <f>VLOOKUP(A348,Marks!$A$2:$C$1001,3,FALSE())</f>
        <v/>
      </c>
      <c r="D348" s="55" t="inlineStr">
        <is>
          <t>Kartik Nair</t>
        </is>
      </c>
      <c r="E348" s="55" t="inlineStr">
        <is>
          <t>Trisha Nair</t>
        </is>
      </c>
      <c r="F348" s="57" t="n">
        <v>41897</v>
      </c>
      <c r="G348" s="54">
        <f>DATEDIF(F348,TODAY(),"Y")</f>
        <v/>
      </c>
      <c r="H348" s="54" t="inlineStr">
        <is>
          <t>B-</t>
        </is>
      </c>
      <c r="I348" s="54" t="inlineStr">
        <is>
          <t>76810 85609</t>
        </is>
      </c>
      <c r="J348" s="62">
        <f>HYPERLINK("https://wa.me/91"&amp;SUBSTITUTE(I348," ",""),"Chat on WhatsApp")</f>
        <v/>
      </c>
      <c r="K348" s="54" t="inlineStr">
        <is>
          <t>kartik.nair20@yahoo.com</t>
        </is>
      </c>
      <c r="L348" s="62">
        <f>HYPERLINK("mailto:"&amp;K348,"Send Email")</f>
        <v/>
      </c>
      <c r="M348" s="55" t="inlineStr">
        <is>
          <t>396, Church Street, Kanpur</t>
        </is>
      </c>
      <c r="N348" s="54" t="inlineStr">
        <is>
          <t>Kanpur</t>
        </is>
      </c>
      <c r="O348" s="54">
        <f>VLOOKUP(N348,Lists!$A$2:$B$36,2,FALSE())</f>
        <v/>
      </c>
      <c r="P348" s="54" t="inlineStr">
        <is>
          <t>326158</t>
        </is>
      </c>
      <c r="Q348" s="54" t="inlineStr">
        <is>
          <t>83975 23224</t>
        </is>
      </c>
    </row>
    <row r="349" ht="15" customHeight="1" s="39">
      <c r="A349" s="54" t="inlineStr">
        <is>
          <t>STU0348</t>
        </is>
      </c>
      <c r="B349" s="55">
        <f>VLOOKUP(A349,Marks!$A$2:$B$1001,2,FALSE())</f>
        <v/>
      </c>
      <c r="C349" s="54">
        <f>VLOOKUP(A349,Marks!$A$2:$C$1001,3,FALSE())</f>
        <v/>
      </c>
      <c r="D349" s="55" t="inlineStr">
        <is>
          <t>Manav Reddy</t>
        </is>
      </c>
      <c r="E349" s="55" t="inlineStr">
        <is>
          <t>Isha Reddy</t>
        </is>
      </c>
      <c r="F349" s="57" t="n">
        <v>43690</v>
      </c>
      <c r="G349" s="54">
        <f>DATEDIF(F349,TODAY(),"Y")</f>
        <v/>
      </c>
      <c r="H349" s="54" t="inlineStr">
        <is>
          <t>A-</t>
        </is>
      </c>
      <c r="I349" s="54" t="inlineStr">
        <is>
          <t>74369 59873</t>
        </is>
      </c>
      <c r="J349" s="62">
        <f>HYPERLINK("https://wa.me/91"&amp;SUBSTITUTE(I349," ",""),"Chat on WhatsApp")</f>
        <v/>
      </c>
      <c r="K349" s="54" t="inlineStr">
        <is>
          <t>manav.reddy76@gmail.com</t>
        </is>
      </c>
      <c r="L349" s="62">
        <f>HYPERLINK("mailto:"&amp;K349,"Send Email")</f>
        <v/>
      </c>
      <c r="M349" s="55" t="inlineStr">
        <is>
          <t>48, Ring Road, Jaipur</t>
        </is>
      </c>
      <c r="N349" s="54" t="inlineStr">
        <is>
          <t>Jaipur</t>
        </is>
      </c>
      <c r="O349" s="54">
        <f>VLOOKUP(N349,Lists!$A$2:$B$36,2,FALSE())</f>
        <v/>
      </c>
      <c r="P349" s="54" t="inlineStr">
        <is>
          <t>641317</t>
        </is>
      </c>
      <c r="Q349" s="54" t="inlineStr">
        <is>
          <t>63668 37477</t>
        </is>
      </c>
    </row>
    <row r="350" ht="15" customHeight="1" s="39">
      <c r="A350" s="54" t="inlineStr">
        <is>
          <t>STU0349</t>
        </is>
      </c>
      <c r="B350" s="55">
        <f>VLOOKUP(A350,Marks!$A$2:$B$1001,2,FALSE())</f>
        <v/>
      </c>
      <c r="C350" s="54">
        <f>VLOOKUP(A350,Marks!$A$2:$C$1001,3,FALSE())</f>
        <v/>
      </c>
      <c r="D350" s="55" t="inlineStr">
        <is>
          <t>Arjun Mishra</t>
        </is>
      </c>
      <c r="E350" s="55" t="inlineStr">
        <is>
          <t>Ishita Mishra</t>
        </is>
      </c>
      <c r="F350" s="57" t="n">
        <v>42117</v>
      </c>
      <c r="G350" s="54">
        <f>DATEDIF(F350,TODAY(),"Y")</f>
        <v/>
      </c>
      <c r="H350" s="54" t="inlineStr">
        <is>
          <t>O+</t>
        </is>
      </c>
      <c r="I350" s="54" t="inlineStr">
        <is>
          <t>67384 71782</t>
        </is>
      </c>
      <c r="J350" s="62">
        <f>HYPERLINK("https://wa.me/91"&amp;SUBSTITUTE(I350," ",""),"Chat on WhatsApp")</f>
        <v/>
      </c>
      <c r="K350" s="54" t="inlineStr">
        <is>
          <t>arjun.mishra3@outlook.com</t>
        </is>
      </c>
      <c r="L350" s="62">
        <f>HYPERLINK("mailto:"&amp;K350,"Send Email")</f>
        <v/>
      </c>
      <c r="M350" s="55" t="inlineStr">
        <is>
          <t>374, Lake View, Howrah</t>
        </is>
      </c>
      <c r="N350" s="54" t="inlineStr">
        <is>
          <t>Howrah</t>
        </is>
      </c>
      <c r="O350" s="54">
        <f>VLOOKUP(N350,Lists!$A$2:$B$36,2,FALSE())</f>
        <v/>
      </c>
      <c r="P350" s="54" t="inlineStr">
        <is>
          <t>157574</t>
        </is>
      </c>
      <c r="Q350" s="54" t="inlineStr">
        <is>
          <t>75079 33246</t>
        </is>
      </c>
    </row>
    <row r="351" ht="15" customHeight="1" s="39">
      <c r="A351" s="54" t="inlineStr">
        <is>
          <t>STU0350</t>
        </is>
      </c>
      <c r="B351" s="55">
        <f>VLOOKUP(A351,Marks!$A$2:$B$1001,2,FALSE())</f>
        <v/>
      </c>
      <c r="C351" s="54">
        <f>VLOOKUP(A351,Marks!$A$2:$C$1001,3,FALSE())</f>
        <v/>
      </c>
      <c r="D351" s="55" t="inlineStr">
        <is>
          <t>Shaurya Rathi</t>
        </is>
      </c>
      <c r="E351" s="55" t="inlineStr">
        <is>
          <t>Gauri Rathi</t>
        </is>
      </c>
      <c r="F351" s="57" t="n">
        <v>43971</v>
      </c>
      <c r="G351" s="54">
        <f>DATEDIF(F351,TODAY(),"Y")</f>
        <v/>
      </c>
      <c r="H351" s="54" t="inlineStr">
        <is>
          <t>A-</t>
        </is>
      </c>
      <c r="I351" s="54" t="inlineStr">
        <is>
          <t>81466 13385</t>
        </is>
      </c>
      <c r="J351" s="62">
        <f>HYPERLINK("https://wa.me/91"&amp;SUBSTITUTE(I351," ",""),"Chat on WhatsApp")</f>
        <v/>
      </c>
      <c r="K351" s="54" t="inlineStr">
        <is>
          <t>shaurya.rathi43@gmail.com</t>
        </is>
      </c>
      <c r="L351" s="62">
        <f>HYPERLINK("mailto:"&amp;K351,"Send Email")</f>
        <v/>
      </c>
      <c r="M351" s="55" t="inlineStr">
        <is>
          <t>456, Shastri Nagar, Jaipur</t>
        </is>
      </c>
      <c r="N351" s="54" t="inlineStr">
        <is>
          <t>Jaipur</t>
        </is>
      </c>
      <c r="O351" s="54">
        <f>VLOOKUP(N351,Lists!$A$2:$B$36,2,FALSE())</f>
        <v/>
      </c>
      <c r="P351" s="54" t="inlineStr">
        <is>
          <t>145886</t>
        </is>
      </c>
      <c r="Q351" s="54" t="inlineStr">
        <is>
          <t>77679 16094</t>
        </is>
      </c>
    </row>
    <row r="352" ht="15" customHeight="1" s="39">
      <c r="A352" s="54" t="inlineStr">
        <is>
          <t>STU0351</t>
        </is>
      </c>
      <c r="B352" s="55">
        <f>VLOOKUP(A352,Marks!$A$2:$B$1001,2,FALSE())</f>
        <v/>
      </c>
      <c r="C352" s="54">
        <f>VLOOKUP(A352,Marks!$A$2:$C$1001,3,FALSE())</f>
        <v/>
      </c>
      <c r="D352" s="55" t="inlineStr">
        <is>
          <t>Tejas Sethi</t>
        </is>
      </c>
      <c r="E352" s="55" t="inlineStr">
        <is>
          <t>Siya Sethi</t>
        </is>
      </c>
      <c r="F352" s="57" t="n">
        <v>44004</v>
      </c>
      <c r="G352" s="54">
        <f>DATEDIF(F352,TODAY(),"Y")</f>
        <v/>
      </c>
      <c r="H352" s="54" t="inlineStr">
        <is>
          <t>B+</t>
        </is>
      </c>
      <c r="I352" s="54" t="inlineStr">
        <is>
          <t>82579 72624</t>
        </is>
      </c>
      <c r="J352" s="62">
        <f>HYPERLINK("https://wa.me/91"&amp;SUBSTITUTE(I352," ",""),"Chat on WhatsApp")</f>
        <v/>
      </c>
      <c r="K352" s="54" t="inlineStr">
        <is>
          <t>tejas.sethi64@yahoo.com</t>
        </is>
      </c>
      <c r="L352" s="62">
        <f>HYPERLINK("mailto:"&amp;K352,"Send Email")</f>
        <v/>
      </c>
      <c r="M352" s="55" t="inlineStr">
        <is>
          <t>65, Civil Lines, Ranchi</t>
        </is>
      </c>
      <c r="N352" s="54" t="inlineStr">
        <is>
          <t>Ranchi</t>
        </is>
      </c>
      <c r="O352" s="54">
        <f>VLOOKUP(N352,Lists!$A$2:$B$36,2,FALSE())</f>
        <v/>
      </c>
      <c r="P352" s="54" t="inlineStr">
        <is>
          <t>649738</t>
        </is>
      </c>
      <c r="Q352" s="54" t="inlineStr">
        <is>
          <t>73336 39563</t>
        </is>
      </c>
    </row>
    <row r="353" ht="15" customHeight="1" s="39">
      <c r="A353" s="54" t="inlineStr">
        <is>
          <t>STU0352</t>
        </is>
      </c>
      <c r="B353" s="55">
        <f>VLOOKUP(A353,Marks!$A$2:$B$1001,2,FALSE())</f>
        <v/>
      </c>
      <c r="C353" s="54">
        <f>VLOOKUP(A353,Marks!$A$2:$C$1001,3,FALSE())</f>
        <v/>
      </c>
      <c r="D353" s="55" t="inlineStr">
        <is>
          <t>Parth Iyer</t>
        </is>
      </c>
      <c r="E353" s="55" t="inlineStr">
        <is>
          <t>Falak Iyer</t>
        </is>
      </c>
      <c r="F353" s="57" t="n">
        <v>40639</v>
      </c>
      <c r="G353" s="54">
        <f>DATEDIF(F353,TODAY(),"Y")</f>
        <v/>
      </c>
      <c r="H353" s="54" t="inlineStr">
        <is>
          <t>AB-</t>
        </is>
      </c>
      <c r="I353" s="54" t="inlineStr">
        <is>
          <t>63342 93182</t>
        </is>
      </c>
      <c r="J353" s="62">
        <f>HYPERLINK("https://wa.me/91"&amp;SUBSTITUTE(I353," ",""),"Chat on WhatsApp")</f>
        <v/>
      </c>
      <c r="K353" s="54" t="inlineStr">
        <is>
          <t>parth.iyer5@yahoo.com</t>
        </is>
      </c>
      <c r="L353" s="62">
        <f>HYPERLINK("mailto:"&amp;K353,"Send Email")</f>
        <v/>
      </c>
      <c r="M353" s="55" t="inlineStr">
        <is>
          <t>83, College Road, Nagpur</t>
        </is>
      </c>
      <c r="N353" s="54" t="inlineStr">
        <is>
          <t>Nagpur</t>
        </is>
      </c>
      <c r="O353" s="54">
        <f>VLOOKUP(N353,Lists!$A$2:$B$36,2,FALSE())</f>
        <v/>
      </c>
      <c r="P353" s="54" t="inlineStr">
        <is>
          <t>448200</t>
        </is>
      </c>
      <c r="Q353" s="54" t="inlineStr">
        <is>
          <t>68877 73418</t>
        </is>
      </c>
    </row>
    <row r="354" ht="15" customHeight="1" s="39">
      <c r="A354" s="54" t="inlineStr">
        <is>
          <t>STU0353</t>
        </is>
      </c>
      <c r="B354" s="55">
        <f>VLOOKUP(A354,Marks!$A$2:$B$1001,2,FALSE())</f>
        <v/>
      </c>
      <c r="C354" s="54">
        <f>VLOOKUP(A354,Marks!$A$2:$C$1001,3,FALSE())</f>
        <v/>
      </c>
      <c r="D354" s="55" t="inlineStr">
        <is>
          <t>Gaurav Kulkarni</t>
        </is>
      </c>
      <c r="E354" s="55" t="inlineStr">
        <is>
          <t>Bhavya Kulkarni</t>
        </is>
      </c>
      <c r="F354" s="57" t="n">
        <v>40965</v>
      </c>
      <c r="G354" s="54">
        <f>DATEDIF(F354,TODAY(),"Y")</f>
        <v/>
      </c>
      <c r="H354" s="54" t="inlineStr">
        <is>
          <t>B+</t>
        </is>
      </c>
      <c r="I354" s="54" t="inlineStr">
        <is>
          <t>87988 94186</t>
        </is>
      </c>
      <c r="J354" s="62">
        <f>HYPERLINK("https://wa.me/91"&amp;SUBSTITUTE(I354," ",""),"Chat on WhatsApp")</f>
        <v/>
      </c>
      <c r="K354" s="54" t="inlineStr">
        <is>
          <t>gaurav.kulkarni4@yahoo.com</t>
        </is>
      </c>
      <c r="L354" s="62">
        <f>HYPERLINK("mailto:"&amp;K354,"Send Email")</f>
        <v/>
      </c>
      <c r="M354" s="55" t="inlineStr">
        <is>
          <t>49, Civil Lines, Chennai</t>
        </is>
      </c>
      <c r="N354" s="54" t="inlineStr">
        <is>
          <t>Chennai</t>
        </is>
      </c>
      <c r="O354" s="54">
        <f>VLOOKUP(N354,Lists!$A$2:$B$36,2,FALSE())</f>
        <v/>
      </c>
      <c r="P354" s="54" t="inlineStr">
        <is>
          <t>589654</t>
        </is>
      </c>
      <c r="Q354" s="54" t="inlineStr">
        <is>
          <t>62970 82150</t>
        </is>
      </c>
    </row>
    <row r="355" ht="15" customHeight="1" s="39">
      <c r="A355" s="54" t="inlineStr">
        <is>
          <t>STU0354</t>
        </is>
      </c>
      <c r="B355" s="55">
        <f>VLOOKUP(A355,Marks!$A$2:$B$1001,2,FALSE())</f>
        <v/>
      </c>
      <c r="C355" s="54">
        <f>VLOOKUP(A355,Marks!$A$2:$C$1001,3,FALSE())</f>
        <v/>
      </c>
      <c r="D355" s="55" t="inlineStr">
        <is>
          <t>Rohan Iyer</t>
        </is>
      </c>
      <c r="E355" s="55" t="inlineStr">
        <is>
          <t>Esha Iyer</t>
        </is>
      </c>
      <c r="F355" s="57" t="n">
        <v>40961</v>
      </c>
      <c r="G355" s="54">
        <f>DATEDIF(F355,TODAY(),"Y")</f>
        <v/>
      </c>
      <c r="H355" s="54" t="inlineStr">
        <is>
          <t>A-</t>
        </is>
      </c>
      <c r="I355" s="54" t="inlineStr">
        <is>
          <t>74707 29929</t>
        </is>
      </c>
      <c r="J355" s="62">
        <f>HYPERLINK("https://wa.me/91"&amp;SUBSTITUTE(I355," ",""),"Chat on WhatsApp")</f>
        <v/>
      </c>
      <c r="K355" s="54" t="inlineStr">
        <is>
          <t>rohan.iyer70@rediffmail.com</t>
        </is>
      </c>
      <c r="L355" s="62">
        <f>HYPERLINK("mailto:"&amp;K355,"Send Email")</f>
        <v/>
      </c>
      <c r="M355" s="55" t="inlineStr">
        <is>
          <t>440, Model Town, Panaji</t>
        </is>
      </c>
      <c r="N355" s="54" t="inlineStr">
        <is>
          <t>Panaji</t>
        </is>
      </c>
      <c r="O355" s="54">
        <f>VLOOKUP(N355,Lists!$A$2:$B$36,2,FALSE())</f>
        <v/>
      </c>
      <c r="P355" s="54" t="inlineStr">
        <is>
          <t>401946</t>
        </is>
      </c>
      <c r="Q355" s="54" t="inlineStr">
        <is>
          <t>67567 48862</t>
        </is>
      </c>
    </row>
    <row r="356" ht="15" customHeight="1" s="39">
      <c r="A356" s="54" t="inlineStr">
        <is>
          <t>STU0355</t>
        </is>
      </c>
      <c r="B356" s="55">
        <f>VLOOKUP(A356,Marks!$A$2:$B$1001,2,FALSE())</f>
        <v/>
      </c>
      <c r="C356" s="54">
        <f>VLOOKUP(A356,Marks!$A$2:$C$1001,3,FALSE())</f>
        <v/>
      </c>
      <c r="D356" s="55" t="inlineStr">
        <is>
          <t>Rohan Ghosh</t>
        </is>
      </c>
      <c r="E356" s="55" t="inlineStr">
        <is>
          <t>Fatima Ghosh</t>
        </is>
      </c>
      <c r="F356" s="57" t="n">
        <v>42935</v>
      </c>
      <c r="G356" s="54">
        <f>DATEDIF(F356,TODAY(),"Y")</f>
        <v/>
      </c>
      <c r="H356" s="54" t="inlineStr">
        <is>
          <t>O+</t>
        </is>
      </c>
      <c r="I356" s="54" t="inlineStr">
        <is>
          <t>75072 55928</t>
        </is>
      </c>
      <c r="J356" s="62">
        <f>HYPERLINK("https://wa.me/91"&amp;SUBSTITUTE(I356," ",""),"Chat on WhatsApp")</f>
        <v/>
      </c>
      <c r="K356" s="54" t="inlineStr">
        <is>
          <t>rohan.ghosh10@yahoo.com</t>
        </is>
      </c>
      <c r="L356" s="62">
        <f>HYPERLINK("mailto:"&amp;K356,"Send Email")</f>
        <v/>
      </c>
      <c r="M356" s="55" t="inlineStr">
        <is>
          <t>494, Sector 12, Ludhiana</t>
        </is>
      </c>
      <c r="N356" s="54" t="inlineStr">
        <is>
          <t>Ludhiana</t>
        </is>
      </c>
      <c r="O356" s="54">
        <f>VLOOKUP(N356,Lists!$A$2:$B$36,2,FALSE())</f>
        <v/>
      </c>
      <c r="P356" s="54" t="inlineStr">
        <is>
          <t>257263</t>
        </is>
      </c>
      <c r="Q356" s="54" t="inlineStr">
        <is>
          <t>93022 86798</t>
        </is>
      </c>
    </row>
    <row r="357" ht="15" customHeight="1" s="39">
      <c r="A357" s="54" t="inlineStr">
        <is>
          <t>STU0356</t>
        </is>
      </c>
      <c r="B357" s="55">
        <f>VLOOKUP(A357,Marks!$A$2:$B$1001,2,FALSE())</f>
        <v/>
      </c>
      <c r="C357" s="54">
        <f>VLOOKUP(A357,Marks!$A$2:$C$1001,3,FALSE())</f>
        <v/>
      </c>
      <c r="D357" s="55" t="inlineStr">
        <is>
          <t>Aditya Bhat</t>
        </is>
      </c>
      <c r="E357" s="55" t="inlineStr">
        <is>
          <t>Falak Bhat</t>
        </is>
      </c>
      <c r="F357" s="57" t="n">
        <v>39865</v>
      </c>
      <c r="G357" s="54">
        <f>DATEDIF(F357,TODAY(),"Y")</f>
        <v/>
      </c>
      <c r="H357" s="54" t="inlineStr">
        <is>
          <t>O+</t>
        </is>
      </c>
      <c r="I357" s="54" t="inlineStr">
        <is>
          <t>97978 86674</t>
        </is>
      </c>
      <c r="J357" s="62">
        <f>HYPERLINK("https://wa.me/91"&amp;SUBSTITUTE(I357," ",""),"Chat on WhatsApp")</f>
        <v/>
      </c>
      <c r="K357" s="54" t="inlineStr">
        <is>
          <t>aditya.bhat22@rediffmail.com</t>
        </is>
      </c>
      <c r="L357" s="62">
        <f>HYPERLINK("mailto:"&amp;K357,"Send Email")</f>
        <v/>
      </c>
      <c r="M357" s="55" t="inlineStr">
        <is>
          <t>389, Park Street, Varanasi</t>
        </is>
      </c>
      <c r="N357" s="54" t="inlineStr">
        <is>
          <t>Varanasi</t>
        </is>
      </c>
      <c r="O357" s="54">
        <f>VLOOKUP(N357,Lists!$A$2:$B$36,2,FALSE())</f>
        <v/>
      </c>
      <c r="P357" s="54" t="inlineStr">
        <is>
          <t>345546</t>
        </is>
      </c>
      <c r="Q357" s="54" t="inlineStr">
        <is>
          <t>62451 89077</t>
        </is>
      </c>
    </row>
    <row r="358" ht="15" customHeight="1" s="39">
      <c r="A358" s="54" t="inlineStr">
        <is>
          <t>STU0357</t>
        </is>
      </c>
      <c r="B358" s="55">
        <f>VLOOKUP(A358,Marks!$A$2:$B$1001,2,FALSE())</f>
        <v/>
      </c>
      <c r="C358" s="54">
        <f>VLOOKUP(A358,Marks!$A$2:$C$1001,3,FALSE())</f>
        <v/>
      </c>
      <c r="D358" s="55" t="inlineStr">
        <is>
          <t>Kartik Pathak</t>
        </is>
      </c>
      <c r="E358" s="55" t="inlineStr">
        <is>
          <t>Trisha Pathak</t>
        </is>
      </c>
      <c r="F358" s="57" t="n">
        <v>41222</v>
      </c>
      <c r="G358" s="54">
        <f>DATEDIF(F358,TODAY(),"Y")</f>
        <v/>
      </c>
      <c r="H358" s="54" t="inlineStr">
        <is>
          <t>A+</t>
        </is>
      </c>
      <c r="I358" s="54" t="inlineStr">
        <is>
          <t>68993 83488</t>
        </is>
      </c>
      <c r="J358" s="62">
        <f>HYPERLINK("https://wa.me/91"&amp;SUBSTITUTE(I358," ",""),"Chat on WhatsApp")</f>
        <v/>
      </c>
      <c r="K358" s="54" t="inlineStr">
        <is>
          <t>kartik.pathak78@rediffmail.com</t>
        </is>
      </c>
      <c r="L358" s="62">
        <f>HYPERLINK("mailto:"&amp;K358,"Send Email")</f>
        <v/>
      </c>
      <c r="M358" s="55" t="inlineStr">
        <is>
          <t>311, College Road, Dehradun</t>
        </is>
      </c>
      <c r="N358" s="54" t="inlineStr">
        <is>
          <t>Dehradun</t>
        </is>
      </c>
      <c r="O358" s="54">
        <f>VLOOKUP(N358,Lists!$A$2:$B$36,2,FALSE())</f>
        <v/>
      </c>
      <c r="P358" s="54" t="inlineStr">
        <is>
          <t>154147</t>
        </is>
      </c>
      <c r="Q358" s="54" t="inlineStr">
        <is>
          <t>62615 85448</t>
        </is>
      </c>
    </row>
    <row r="359" ht="15" customHeight="1" s="39">
      <c r="A359" s="54" t="inlineStr">
        <is>
          <t>STU0358</t>
        </is>
      </c>
      <c r="B359" s="55">
        <f>VLOOKUP(A359,Marks!$A$2:$B$1001,2,FALSE())</f>
        <v/>
      </c>
      <c r="C359" s="54">
        <f>VLOOKUP(A359,Marks!$A$2:$C$1001,3,FALSE())</f>
        <v/>
      </c>
      <c r="D359" s="55" t="inlineStr">
        <is>
          <t>Devansh Mukherjee</t>
        </is>
      </c>
      <c r="E359" s="55" t="inlineStr">
        <is>
          <t>Pari Mukherjee</t>
        </is>
      </c>
      <c r="F359" s="57" t="n">
        <v>42608</v>
      </c>
      <c r="G359" s="54">
        <f>DATEDIF(F359,TODAY(),"Y")</f>
        <v/>
      </c>
      <c r="H359" s="54" t="inlineStr">
        <is>
          <t>O-</t>
        </is>
      </c>
      <c r="I359" s="54" t="inlineStr">
        <is>
          <t>66316 70057</t>
        </is>
      </c>
      <c r="J359" s="62">
        <f>HYPERLINK("https://wa.me/91"&amp;SUBSTITUTE(I359," ",""),"Chat on WhatsApp")</f>
        <v/>
      </c>
      <c r="K359" s="54" t="inlineStr">
        <is>
          <t>devansh.mukherjee90@outlook.com</t>
        </is>
      </c>
      <c r="L359" s="62">
        <f>HYPERLINK("mailto:"&amp;K359,"Send Email")</f>
        <v/>
      </c>
      <c r="M359" s="55" t="inlineStr">
        <is>
          <t>394, Ring Road, Indore</t>
        </is>
      </c>
      <c r="N359" s="54" t="inlineStr">
        <is>
          <t>Indore</t>
        </is>
      </c>
      <c r="O359" s="54">
        <f>VLOOKUP(N359,Lists!$A$2:$B$36,2,FALSE())</f>
        <v/>
      </c>
      <c r="P359" s="54" t="inlineStr">
        <is>
          <t>329552</t>
        </is>
      </c>
      <c r="Q359" s="54" t="inlineStr">
        <is>
          <t>87575 55683</t>
        </is>
      </c>
    </row>
    <row r="360" ht="15" customHeight="1" s="39">
      <c r="A360" s="54" t="inlineStr">
        <is>
          <t>STU0359</t>
        </is>
      </c>
      <c r="B360" s="55">
        <f>VLOOKUP(A360,Marks!$A$2:$B$1001,2,FALSE())</f>
        <v/>
      </c>
      <c r="C360" s="54">
        <f>VLOOKUP(A360,Marks!$A$2:$C$1001,3,FALSE())</f>
        <v/>
      </c>
      <c r="D360" s="55" t="inlineStr">
        <is>
          <t>Atharv Patel</t>
        </is>
      </c>
      <c r="E360" s="55" t="inlineStr">
        <is>
          <t>Jiya Patel</t>
        </is>
      </c>
      <c r="F360" s="57" t="n">
        <v>39878</v>
      </c>
      <c r="G360" s="54">
        <f>DATEDIF(F360,TODAY(),"Y")</f>
        <v/>
      </c>
      <c r="H360" s="54" t="inlineStr">
        <is>
          <t>O+</t>
        </is>
      </c>
      <c r="I360" s="54" t="inlineStr">
        <is>
          <t>81260 24611</t>
        </is>
      </c>
      <c r="J360" s="62">
        <f>HYPERLINK("https://wa.me/91"&amp;SUBSTITUTE(I360," ",""),"Chat on WhatsApp")</f>
        <v/>
      </c>
      <c r="K360" s="54" t="inlineStr">
        <is>
          <t>atharv.patel25@outlook.com</t>
        </is>
      </c>
      <c r="L360" s="62">
        <f>HYPERLINK("mailto:"&amp;K360,"Send Email")</f>
        <v/>
      </c>
      <c r="M360" s="55" t="inlineStr">
        <is>
          <t>466, Park Street, Indore</t>
        </is>
      </c>
      <c r="N360" s="54" t="inlineStr">
        <is>
          <t>Indore</t>
        </is>
      </c>
      <c r="O360" s="54">
        <f>VLOOKUP(N360,Lists!$A$2:$B$36,2,FALSE())</f>
        <v/>
      </c>
      <c r="P360" s="54" t="inlineStr">
        <is>
          <t>697120</t>
        </is>
      </c>
      <c r="Q360" s="54" t="inlineStr">
        <is>
          <t>77520 91064</t>
        </is>
      </c>
    </row>
    <row r="361" ht="15" customHeight="1" s="39">
      <c r="A361" s="54" t="inlineStr">
        <is>
          <t>STU0360</t>
        </is>
      </c>
      <c r="B361" s="55">
        <f>VLOOKUP(A361,Marks!$A$2:$B$1001,2,FALSE())</f>
        <v/>
      </c>
      <c r="C361" s="54">
        <f>VLOOKUP(A361,Marks!$A$2:$C$1001,3,FALSE())</f>
        <v/>
      </c>
      <c r="D361" s="55" t="inlineStr">
        <is>
          <t>Rishabh Khanna</t>
        </is>
      </c>
      <c r="E361" s="55" t="inlineStr">
        <is>
          <t>Diya Khanna</t>
        </is>
      </c>
      <c r="F361" s="57" t="n">
        <v>43713</v>
      </c>
      <c r="G361" s="54">
        <f>DATEDIF(F361,TODAY(),"Y")</f>
        <v/>
      </c>
      <c r="H361" s="54" t="inlineStr">
        <is>
          <t>AB+</t>
        </is>
      </c>
      <c r="I361" s="54" t="inlineStr">
        <is>
          <t>81431 74814</t>
        </is>
      </c>
      <c r="J361" s="62">
        <f>HYPERLINK("https://wa.me/91"&amp;SUBSTITUTE(I361," ",""),"Chat on WhatsApp")</f>
        <v/>
      </c>
      <c r="K361" s="54" t="inlineStr">
        <is>
          <t>rishabh.khanna29@yahoo.com</t>
        </is>
      </c>
      <c r="L361" s="62">
        <f>HYPERLINK("mailto:"&amp;K361,"Send Email")</f>
        <v/>
      </c>
      <c r="M361" s="55" t="inlineStr">
        <is>
          <t>126, Civil Lines, Udaipur</t>
        </is>
      </c>
      <c r="N361" s="54" t="inlineStr">
        <is>
          <t>Udaipur</t>
        </is>
      </c>
      <c r="O361" s="54">
        <f>VLOOKUP(N361,Lists!$A$2:$B$36,2,FALSE())</f>
        <v/>
      </c>
      <c r="P361" s="54" t="inlineStr">
        <is>
          <t>571747</t>
        </is>
      </c>
      <c r="Q361" s="54" t="inlineStr">
        <is>
          <t>73381 11627</t>
        </is>
      </c>
    </row>
    <row r="362" ht="15" customHeight="1" s="39">
      <c r="A362" s="54" t="inlineStr">
        <is>
          <t>STU0361</t>
        </is>
      </c>
      <c r="B362" s="55">
        <f>VLOOKUP(A362,Marks!$A$2:$B$1001,2,FALSE())</f>
        <v/>
      </c>
      <c r="C362" s="54">
        <f>VLOOKUP(A362,Marks!$A$2:$C$1001,3,FALSE())</f>
        <v/>
      </c>
      <c r="D362" s="55" t="inlineStr">
        <is>
          <t>Om Chowdhury</t>
        </is>
      </c>
      <c r="E362" s="55" t="inlineStr">
        <is>
          <t>Pihu Chowdhury</t>
        </is>
      </c>
      <c r="F362" s="57" t="n">
        <v>42058</v>
      </c>
      <c r="G362" s="54">
        <f>DATEDIF(F362,TODAY(),"Y")</f>
        <v/>
      </c>
      <c r="H362" s="54" t="inlineStr">
        <is>
          <t>AB-</t>
        </is>
      </c>
      <c r="I362" s="54" t="inlineStr">
        <is>
          <t>76270 42361</t>
        </is>
      </c>
      <c r="J362" s="62">
        <f>HYPERLINK("https://wa.me/91"&amp;SUBSTITUTE(I362," ",""),"Chat on WhatsApp")</f>
        <v/>
      </c>
      <c r="K362" s="54" t="inlineStr">
        <is>
          <t>om.chowdhury69@yahoo.com</t>
        </is>
      </c>
      <c r="L362" s="62">
        <f>HYPERLINK("mailto:"&amp;K362,"Send Email")</f>
        <v/>
      </c>
      <c r="M362" s="55" t="inlineStr">
        <is>
          <t>50, Shastri Nagar, Lucknow</t>
        </is>
      </c>
      <c r="N362" s="54" t="inlineStr">
        <is>
          <t>Lucknow</t>
        </is>
      </c>
      <c r="O362" s="54">
        <f>VLOOKUP(N362,Lists!$A$2:$B$36,2,FALSE())</f>
        <v/>
      </c>
      <c r="P362" s="54" t="inlineStr">
        <is>
          <t>671366</t>
        </is>
      </c>
      <c r="Q362" s="54" t="inlineStr">
        <is>
          <t>82717 89179</t>
        </is>
      </c>
    </row>
    <row r="363" ht="15" customHeight="1" s="39">
      <c r="A363" s="54" t="inlineStr">
        <is>
          <t>STU0362</t>
        </is>
      </c>
      <c r="B363" s="55">
        <f>VLOOKUP(A363,Marks!$A$2:$B$1001,2,FALSE())</f>
        <v/>
      </c>
      <c r="C363" s="54">
        <f>VLOOKUP(A363,Marks!$A$2:$C$1001,3,FALSE())</f>
        <v/>
      </c>
      <c r="D363" s="55" t="inlineStr">
        <is>
          <t>Imran Srivastava</t>
        </is>
      </c>
      <c r="E363" s="55" t="inlineStr">
        <is>
          <t>Siya Srivastava</t>
        </is>
      </c>
      <c r="F363" s="57" t="n">
        <v>42724</v>
      </c>
      <c r="G363" s="54">
        <f>DATEDIF(F363,TODAY(),"Y")</f>
        <v/>
      </c>
      <c r="H363" s="54" t="inlineStr">
        <is>
          <t>O-</t>
        </is>
      </c>
      <c r="I363" s="54" t="inlineStr">
        <is>
          <t>98058 27479</t>
        </is>
      </c>
      <c r="J363" s="62">
        <f>HYPERLINK("https://wa.me/91"&amp;SUBSTITUTE(I363," ",""),"Chat on WhatsApp")</f>
        <v/>
      </c>
      <c r="K363" s="54" t="inlineStr">
        <is>
          <t>imran.srivastava51@yahoo.com</t>
        </is>
      </c>
      <c r="L363" s="62">
        <f>HYPERLINK("mailto:"&amp;K363,"Send Email")</f>
        <v/>
      </c>
      <c r="M363" s="55" t="inlineStr">
        <is>
          <t>339, Green Park, Varanasi</t>
        </is>
      </c>
      <c r="N363" s="54" t="inlineStr">
        <is>
          <t>Varanasi</t>
        </is>
      </c>
      <c r="O363" s="54">
        <f>VLOOKUP(N363,Lists!$A$2:$B$36,2,FALSE())</f>
        <v/>
      </c>
      <c r="P363" s="54" t="inlineStr">
        <is>
          <t>434876</t>
        </is>
      </c>
      <c r="Q363" s="54" t="inlineStr">
        <is>
          <t>86415 40482</t>
        </is>
      </c>
    </row>
    <row r="364" ht="15" customHeight="1" s="39">
      <c r="A364" s="54" t="inlineStr">
        <is>
          <t>STU0363</t>
        </is>
      </c>
      <c r="B364" s="55">
        <f>VLOOKUP(A364,Marks!$A$2:$B$1001,2,FALSE())</f>
        <v/>
      </c>
      <c r="C364" s="54">
        <f>VLOOKUP(A364,Marks!$A$2:$C$1001,3,FALSE())</f>
        <v/>
      </c>
      <c r="D364" s="55" t="inlineStr">
        <is>
          <t>Deepak Arora</t>
        </is>
      </c>
      <c r="E364" s="55" t="inlineStr">
        <is>
          <t>Mahi Arora</t>
        </is>
      </c>
      <c r="F364" s="57" t="n">
        <v>43619</v>
      </c>
      <c r="G364" s="54">
        <f>DATEDIF(F364,TODAY(),"Y")</f>
        <v/>
      </c>
      <c r="H364" s="54" t="inlineStr">
        <is>
          <t>B+</t>
        </is>
      </c>
      <c r="I364" s="54" t="inlineStr">
        <is>
          <t>67611 85235</t>
        </is>
      </c>
      <c r="J364" s="62">
        <f>HYPERLINK("https://wa.me/91"&amp;SUBSTITUTE(I364," ",""),"Chat on WhatsApp")</f>
        <v/>
      </c>
      <c r="K364" s="54" t="inlineStr">
        <is>
          <t>deepak.arora90@rediffmail.com</t>
        </is>
      </c>
      <c r="L364" s="62">
        <f>HYPERLINK("mailto:"&amp;K364,"Send Email")</f>
        <v/>
      </c>
      <c r="M364" s="55" t="inlineStr">
        <is>
          <t>413, Market Yard, Pune</t>
        </is>
      </c>
      <c r="N364" s="54" t="inlineStr">
        <is>
          <t>Pune</t>
        </is>
      </c>
      <c r="O364" s="54">
        <f>VLOOKUP(N364,Lists!$A$2:$B$36,2,FALSE())</f>
        <v/>
      </c>
      <c r="P364" s="54" t="inlineStr">
        <is>
          <t>509813</t>
        </is>
      </c>
      <c r="Q364" s="54" t="inlineStr">
        <is>
          <t>93269 54996</t>
        </is>
      </c>
    </row>
    <row r="365" ht="15" customHeight="1" s="39">
      <c r="A365" s="54" t="inlineStr">
        <is>
          <t>STU0364</t>
        </is>
      </c>
      <c r="B365" s="55">
        <f>VLOOKUP(A365,Marks!$A$2:$B$1001,2,FALSE())</f>
        <v/>
      </c>
      <c r="C365" s="54">
        <f>VLOOKUP(A365,Marks!$A$2:$C$1001,3,FALSE())</f>
        <v/>
      </c>
      <c r="D365" s="55" t="inlineStr">
        <is>
          <t>Rohan Kumar</t>
        </is>
      </c>
      <c r="E365" s="55" t="inlineStr">
        <is>
          <t>Aadhya Kumar</t>
        </is>
      </c>
      <c r="F365" s="57" t="n">
        <v>40554</v>
      </c>
      <c r="G365" s="54">
        <f>DATEDIF(F365,TODAY(),"Y")</f>
        <v/>
      </c>
      <c r="H365" s="54" t="inlineStr">
        <is>
          <t>B+</t>
        </is>
      </c>
      <c r="I365" s="54" t="inlineStr">
        <is>
          <t>96017 13624</t>
        </is>
      </c>
      <c r="J365" s="62">
        <f>HYPERLINK("https://wa.me/91"&amp;SUBSTITUTE(I365," ",""),"Chat on WhatsApp")</f>
        <v/>
      </c>
      <c r="K365" s="54" t="inlineStr">
        <is>
          <t>rohan.kumar73@outlook.com</t>
        </is>
      </c>
      <c r="L365" s="62">
        <f>HYPERLINK("mailto:"&amp;K365,"Send Email")</f>
        <v/>
      </c>
      <c r="M365" s="55" t="inlineStr">
        <is>
          <t>440, Gandhi Chowk, Chennai</t>
        </is>
      </c>
      <c r="N365" s="54" t="inlineStr">
        <is>
          <t>Chennai</t>
        </is>
      </c>
      <c r="O365" s="54">
        <f>VLOOKUP(N365,Lists!$A$2:$B$36,2,FALSE())</f>
        <v/>
      </c>
      <c r="P365" s="54" t="inlineStr">
        <is>
          <t>290768</t>
        </is>
      </c>
      <c r="Q365" s="54" t="inlineStr">
        <is>
          <t>79162 33827</t>
        </is>
      </c>
    </row>
    <row r="366" ht="15" customHeight="1" s="39">
      <c r="A366" s="54" t="inlineStr">
        <is>
          <t>STU0365</t>
        </is>
      </c>
      <c r="B366" s="55">
        <f>VLOOKUP(A366,Marks!$A$2:$B$1001,2,FALSE())</f>
        <v/>
      </c>
      <c r="C366" s="54">
        <f>VLOOKUP(A366,Marks!$A$2:$C$1001,3,FALSE())</f>
        <v/>
      </c>
      <c r="D366" s="55" t="inlineStr">
        <is>
          <t>Farhan Trivedi</t>
        </is>
      </c>
      <c r="E366" s="55" t="inlineStr">
        <is>
          <t>Ojasvi Trivedi</t>
        </is>
      </c>
      <c r="F366" s="57" t="n">
        <v>43512</v>
      </c>
      <c r="G366" s="54">
        <f>DATEDIF(F366,TODAY(),"Y")</f>
        <v/>
      </c>
      <c r="H366" s="54" t="inlineStr">
        <is>
          <t>AB-</t>
        </is>
      </c>
      <c r="I366" s="54" t="inlineStr">
        <is>
          <t>73543 90372</t>
        </is>
      </c>
      <c r="J366" s="62">
        <f>HYPERLINK("https://wa.me/91"&amp;SUBSTITUTE(I366," ",""),"Chat on WhatsApp")</f>
        <v/>
      </c>
      <c r="K366" s="54" t="inlineStr">
        <is>
          <t>farhan.trivedi44@rediffmail.com</t>
        </is>
      </c>
      <c r="L366" s="62">
        <f>HYPERLINK("mailto:"&amp;K366,"Send Email")</f>
        <v/>
      </c>
      <c r="M366" s="55" t="inlineStr">
        <is>
          <t>476, College Road, Surat</t>
        </is>
      </c>
      <c r="N366" s="54" t="inlineStr">
        <is>
          <t>Surat</t>
        </is>
      </c>
      <c r="O366" s="54">
        <f>VLOOKUP(N366,Lists!$A$2:$B$36,2,FALSE())</f>
        <v/>
      </c>
      <c r="P366" s="54" t="inlineStr">
        <is>
          <t>579695</t>
        </is>
      </c>
      <c r="Q366" s="54" t="inlineStr">
        <is>
          <t>62072 54347</t>
        </is>
      </c>
    </row>
    <row r="367" ht="15" customHeight="1" s="39">
      <c r="A367" s="54" t="inlineStr">
        <is>
          <t>STU0366</t>
        </is>
      </c>
      <c r="B367" s="55">
        <f>VLOOKUP(A367,Marks!$A$2:$B$1001,2,FALSE())</f>
        <v/>
      </c>
      <c r="C367" s="54">
        <f>VLOOKUP(A367,Marks!$A$2:$C$1001,3,FALSE())</f>
        <v/>
      </c>
      <c r="D367" s="55" t="inlineStr">
        <is>
          <t>Advait Nair</t>
        </is>
      </c>
      <c r="E367" s="55" t="inlineStr">
        <is>
          <t>Aisha Nair</t>
        </is>
      </c>
      <c r="F367" s="57" t="n">
        <v>42930</v>
      </c>
      <c r="G367" s="54">
        <f>DATEDIF(F367,TODAY(),"Y")</f>
        <v/>
      </c>
      <c r="H367" s="54" t="inlineStr">
        <is>
          <t>B+</t>
        </is>
      </c>
      <c r="I367" s="54" t="inlineStr">
        <is>
          <t>92349 74286</t>
        </is>
      </c>
      <c r="J367" s="62">
        <f>HYPERLINK("https://wa.me/91"&amp;SUBSTITUTE(I367," ",""),"Chat on WhatsApp")</f>
        <v/>
      </c>
      <c r="K367" s="54" t="inlineStr">
        <is>
          <t>advait.nair4@rediffmail.com</t>
        </is>
      </c>
      <c r="L367" s="62">
        <f>HYPERLINK("mailto:"&amp;K367,"Send Email")</f>
        <v/>
      </c>
      <c r="M367" s="55" t="inlineStr">
        <is>
          <t>54, Lake View, Vadodara</t>
        </is>
      </c>
      <c r="N367" s="54" t="inlineStr">
        <is>
          <t>Vadodara</t>
        </is>
      </c>
      <c r="O367" s="54">
        <f>VLOOKUP(N367,Lists!$A$2:$B$36,2,FALSE())</f>
        <v/>
      </c>
      <c r="P367" s="54" t="inlineStr">
        <is>
          <t>698517</t>
        </is>
      </c>
      <c r="Q367" s="54" t="inlineStr">
        <is>
          <t>97370 50094</t>
        </is>
      </c>
    </row>
    <row r="368" ht="15" customHeight="1" s="39">
      <c r="A368" s="54" t="inlineStr">
        <is>
          <t>STU0367</t>
        </is>
      </c>
      <c r="B368" s="55">
        <f>VLOOKUP(A368,Marks!$A$2:$B$1001,2,FALSE())</f>
        <v/>
      </c>
      <c r="C368" s="54">
        <f>VLOOKUP(A368,Marks!$A$2:$C$1001,3,FALSE())</f>
        <v/>
      </c>
      <c r="D368" s="55" t="inlineStr">
        <is>
          <t>Harsh Chowdhury</t>
        </is>
      </c>
      <c r="E368" s="55" t="inlineStr">
        <is>
          <t>Zoya Chowdhury</t>
        </is>
      </c>
      <c r="F368" s="57" t="n">
        <v>40272</v>
      </c>
      <c r="G368" s="54">
        <f>DATEDIF(F368,TODAY(),"Y")</f>
        <v/>
      </c>
      <c r="H368" s="54" t="inlineStr">
        <is>
          <t>AB+</t>
        </is>
      </c>
      <c r="I368" s="54" t="inlineStr">
        <is>
          <t>94042 39041</t>
        </is>
      </c>
      <c r="J368" s="62">
        <f>HYPERLINK("https://wa.me/91"&amp;SUBSTITUTE(I368," ",""),"Chat on WhatsApp")</f>
        <v/>
      </c>
      <c r="K368" s="54" t="inlineStr">
        <is>
          <t>harsh.chowdhury92@outlook.com</t>
        </is>
      </c>
      <c r="L368" s="62">
        <f>HYPERLINK("mailto:"&amp;K368,"Send Email")</f>
        <v/>
      </c>
      <c r="M368" s="55" t="inlineStr">
        <is>
          <t>38, Model Town, Raipur</t>
        </is>
      </c>
      <c r="N368" s="54" t="inlineStr">
        <is>
          <t>Raipur</t>
        </is>
      </c>
      <c r="O368" s="54">
        <f>VLOOKUP(N368,Lists!$A$2:$B$36,2,FALSE())</f>
        <v/>
      </c>
      <c r="P368" s="54" t="inlineStr">
        <is>
          <t>629334</t>
        </is>
      </c>
      <c r="Q368" s="54" t="inlineStr">
        <is>
          <t>71255 15928</t>
        </is>
      </c>
    </row>
    <row r="369" ht="15" customHeight="1" s="39">
      <c r="A369" s="54" t="inlineStr">
        <is>
          <t>STU0368</t>
        </is>
      </c>
      <c r="B369" s="55">
        <f>VLOOKUP(A369,Marks!$A$2:$B$1001,2,FALSE())</f>
        <v/>
      </c>
      <c r="C369" s="54">
        <f>VLOOKUP(A369,Marks!$A$2:$C$1001,3,FALSE())</f>
        <v/>
      </c>
      <c r="D369" s="55" t="inlineStr">
        <is>
          <t>Lakshay Ahluwalia</t>
        </is>
      </c>
      <c r="E369" s="55" t="inlineStr">
        <is>
          <t>Aadhya Ahluwalia</t>
        </is>
      </c>
      <c r="F369" s="57" t="n">
        <v>39642</v>
      </c>
      <c r="G369" s="54">
        <f>DATEDIF(F369,TODAY(),"Y")</f>
        <v/>
      </c>
      <c r="H369" s="54" t="inlineStr">
        <is>
          <t>O-</t>
        </is>
      </c>
      <c r="I369" s="54" t="inlineStr">
        <is>
          <t>84104 73991</t>
        </is>
      </c>
      <c r="J369" s="62">
        <f>HYPERLINK("https://wa.me/91"&amp;SUBSTITUTE(I369," ",""),"Chat on WhatsApp")</f>
        <v/>
      </c>
      <c r="K369" s="54" t="inlineStr">
        <is>
          <t>lakshay.ahluwalia33@gmail.com</t>
        </is>
      </c>
      <c r="L369" s="62">
        <f>HYPERLINK("mailto:"&amp;K369,"Send Email")</f>
        <v/>
      </c>
      <c r="M369" s="55" t="inlineStr">
        <is>
          <t>321, College Road, Kochi</t>
        </is>
      </c>
      <c r="N369" s="54" t="inlineStr">
        <is>
          <t>Kochi</t>
        </is>
      </c>
      <c r="O369" s="54">
        <f>VLOOKUP(N369,Lists!$A$2:$B$36,2,FALSE())</f>
        <v/>
      </c>
      <c r="P369" s="54" t="inlineStr">
        <is>
          <t>153830</t>
        </is>
      </c>
      <c r="Q369" s="54" t="inlineStr">
        <is>
          <t>93111 96895</t>
        </is>
      </c>
    </row>
    <row r="370" ht="15" customHeight="1" s="39">
      <c r="A370" s="54" t="inlineStr">
        <is>
          <t>STU0369</t>
        </is>
      </c>
      <c r="B370" s="55">
        <f>VLOOKUP(A370,Marks!$A$2:$B$1001,2,FALSE())</f>
        <v/>
      </c>
      <c r="C370" s="54">
        <f>VLOOKUP(A370,Marks!$A$2:$C$1001,3,FALSE())</f>
        <v/>
      </c>
      <c r="D370" s="55" t="inlineStr">
        <is>
          <t>Sai Bhat</t>
        </is>
      </c>
      <c r="E370" s="55" t="inlineStr">
        <is>
          <t>Radha Bhat</t>
        </is>
      </c>
      <c r="F370" s="57" t="n">
        <v>43195</v>
      </c>
      <c r="G370" s="54">
        <f>DATEDIF(F370,TODAY(),"Y")</f>
        <v/>
      </c>
      <c r="H370" s="54" t="inlineStr">
        <is>
          <t>O-</t>
        </is>
      </c>
      <c r="I370" s="54" t="inlineStr">
        <is>
          <t>68683 72759</t>
        </is>
      </c>
      <c r="J370" s="62">
        <f>HYPERLINK("https://wa.me/91"&amp;SUBSTITUTE(I370," ",""),"Chat on WhatsApp")</f>
        <v/>
      </c>
      <c r="K370" s="54" t="inlineStr">
        <is>
          <t>sai.bhat14@gmail.com</t>
        </is>
      </c>
      <c r="L370" s="62">
        <f>HYPERLINK("mailto:"&amp;K370,"Send Email")</f>
        <v/>
      </c>
      <c r="M370" s="55" t="inlineStr">
        <is>
          <t>118, Nehru Nagar, Vadodara</t>
        </is>
      </c>
      <c r="N370" s="54" t="inlineStr">
        <is>
          <t>Vadodara</t>
        </is>
      </c>
      <c r="O370" s="54">
        <f>VLOOKUP(N370,Lists!$A$2:$B$36,2,FALSE())</f>
        <v/>
      </c>
      <c r="P370" s="54" t="inlineStr">
        <is>
          <t>516915</t>
        </is>
      </c>
      <c r="Q370" s="54" t="inlineStr">
        <is>
          <t>72369 18834</t>
        </is>
      </c>
    </row>
    <row r="371" ht="15" customHeight="1" s="39">
      <c r="A371" s="54" t="inlineStr">
        <is>
          <t>STU0370</t>
        </is>
      </c>
      <c r="B371" s="55">
        <f>VLOOKUP(A371,Marks!$A$2:$B$1001,2,FALSE())</f>
        <v/>
      </c>
      <c r="C371" s="54">
        <f>VLOOKUP(A371,Marks!$A$2:$C$1001,3,FALSE())</f>
        <v/>
      </c>
      <c r="D371" s="55" t="inlineStr">
        <is>
          <t>Kabir Chauhan</t>
        </is>
      </c>
      <c r="E371" s="55" t="inlineStr">
        <is>
          <t>Aisha Chauhan</t>
        </is>
      </c>
      <c r="F371" s="57" t="n">
        <v>42543</v>
      </c>
      <c r="G371" s="54">
        <f>DATEDIF(F371,TODAY(),"Y")</f>
        <v/>
      </c>
      <c r="H371" s="54" t="inlineStr">
        <is>
          <t>B+</t>
        </is>
      </c>
      <c r="I371" s="54" t="inlineStr">
        <is>
          <t>91414 67741</t>
        </is>
      </c>
      <c r="J371" s="62">
        <f>HYPERLINK("https://wa.me/91"&amp;SUBSTITUTE(I371," ",""),"Chat on WhatsApp")</f>
        <v/>
      </c>
      <c r="K371" s="54" t="inlineStr">
        <is>
          <t>kabir.chauhan9@yahoo.com</t>
        </is>
      </c>
      <c r="L371" s="62">
        <f>HYPERLINK("mailto:"&amp;K371,"Send Email")</f>
        <v/>
      </c>
      <c r="M371" s="55" t="inlineStr">
        <is>
          <t>309, Park Street, Udaipur</t>
        </is>
      </c>
      <c r="N371" s="54" t="inlineStr">
        <is>
          <t>Udaipur</t>
        </is>
      </c>
      <c r="O371" s="54">
        <f>VLOOKUP(N371,Lists!$A$2:$B$36,2,FALSE())</f>
        <v/>
      </c>
      <c r="P371" s="54" t="inlineStr">
        <is>
          <t>693903</t>
        </is>
      </c>
      <c r="Q371" s="54" t="inlineStr">
        <is>
          <t>73348 81712</t>
        </is>
      </c>
    </row>
    <row r="372" ht="15" customHeight="1" s="39">
      <c r="A372" s="54" t="inlineStr">
        <is>
          <t>STU0371</t>
        </is>
      </c>
      <c r="B372" s="55">
        <f>VLOOKUP(A372,Marks!$A$2:$B$1001,2,FALSE())</f>
        <v/>
      </c>
      <c r="C372" s="54">
        <f>VLOOKUP(A372,Marks!$A$2:$C$1001,3,FALSE())</f>
        <v/>
      </c>
      <c r="D372" s="55" t="inlineStr">
        <is>
          <t>Rajat Kulkarni</t>
        </is>
      </c>
      <c r="E372" s="55" t="inlineStr">
        <is>
          <t>Aisha Kulkarni</t>
        </is>
      </c>
      <c r="F372" s="57" t="n">
        <v>41200</v>
      </c>
      <c r="G372" s="54">
        <f>DATEDIF(F372,TODAY(),"Y")</f>
        <v/>
      </c>
      <c r="H372" s="54" t="inlineStr">
        <is>
          <t>B+</t>
        </is>
      </c>
      <c r="I372" s="54" t="inlineStr">
        <is>
          <t>61324 95047</t>
        </is>
      </c>
      <c r="J372" s="62">
        <f>HYPERLINK("https://wa.me/91"&amp;SUBSTITUTE(I372," ",""),"Chat on WhatsApp")</f>
        <v/>
      </c>
      <c r="K372" s="54" t="inlineStr">
        <is>
          <t>rajat.kulkarni61@rediffmail.com</t>
        </is>
      </c>
      <c r="L372" s="62">
        <f>HYPERLINK("mailto:"&amp;K372,"Send Email")</f>
        <v/>
      </c>
      <c r="M372" s="55" t="inlineStr">
        <is>
          <t>145, College Road, Udaipur</t>
        </is>
      </c>
      <c r="N372" s="54" t="inlineStr">
        <is>
          <t>Udaipur</t>
        </is>
      </c>
      <c r="O372" s="54">
        <f>VLOOKUP(N372,Lists!$A$2:$B$36,2,FALSE())</f>
        <v/>
      </c>
      <c r="P372" s="54" t="inlineStr">
        <is>
          <t>581515</t>
        </is>
      </c>
      <c r="Q372" s="54" t="inlineStr">
        <is>
          <t>79037 90295</t>
        </is>
      </c>
    </row>
    <row r="373" ht="15" customHeight="1" s="39">
      <c r="A373" s="54" t="inlineStr">
        <is>
          <t>STU0372</t>
        </is>
      </c>
      <c r="B373" s="55">
        <f>VLOOKUP(A373,Marks!$A$2:$B$1001,2,FALSE())</f>
        <v/>
      </c>
      <c r="C373" s="54">
        <f>VLOOKUP(A373,Marks!$A$2:$C$1001,3,FALSE())</f>
        <v/>
      </c>
      <c r="D373" s="55" t="inlineStr">
        <is>
          <t>Nikhil Tiwari</t>
        </is>
      </c>
      <c r="E373" s="55" t="inlineStr">
        <is>
          <t>Heer Tiwari</t>
        </is>
      </c>
      <c r="F373" s="57" t="n">
        <v>40049</v>
      </c>
      <c r="G373" s="54">
        <f>DATEDIF(F373,TODAY(),"Y")</f>
        <v/>
      </c>
      <c r="H373" s="54" t="inlineStr">
        <is>
          <t>O-</t>
        </is>
      </c>
      <c r="I373" s="54" t="inlineStr">
        <is>
          <t>98272 60913</t>
        </is>
      </c>
      <c r="J373" s="62">
        <f>HYPERLINK("https://wa.me/91"&amp;SUBSTITUTE(I373," ",""),"Chat on WhatsApp")</f>
        <v/>
      </c>
      <c r="K373" s="54" t="inlineStr">
        <is>
          <t>nikhil.tiwari60@outlook.com</t>
        </is>
      </c>
      <c r="L373" s="62">
        <f>HYPERLINK("mailto:"&amp;K373,"Send Email")</f>
        <v/>
      </c>
      <c r="M373" s="55" t="inlineStr">
        <is>
          <t>173, Lake View, Jaipur</t>
        </is>
      </c>
      <c r="N373" s="54" t="inlineStr">
        <is>
          <t>Jaipur</t>
        </is>
      </c>
      <c r="O373" s="54">
        <f>VLOOKUP(N373,Lists!$A$2:$B$36,2,FALSE())</f>
        <v/>
      </c>
      <c r="P373" s="54" t="inlineStr">
        <is>
          <t>807695</t>
        </is>
      </c>
      <c r="Q373" s="54" t="inlineStr">
        <is>
          <t>93180 79459</t>
        </is>
      </c>
    </row>
    <row r="374" ht="15" customHeight="1" s="39">
      <c r="A374" s="54" t="inlineStr">
        <is>
          <t>STU0373</t>
        </is>
      </c>
      <c r="B374" s="55">
        <f>VLOOKUP(A374,Marks!$A$2:$B$1001,2,FALSE())</f>
        <v/>
      </c>
      <c r="C374" s="54">
        <f>VLOOKUP(A374,Marks!$A$2:$C$1001,3,FALSE())</f>
        <v/>
      </c>
      <c r="D374" s="55" t="inlineStr">
        <is>
          <t>Gaurav Jain</t>
        </is>
      </c>
      <c r="E374" s="55" t="inlineStr">
        <is>
          <t>Falak Jain</t>
        </is>
      </c>
      <c r="F374" s="57" t="n">
        <v>42444</v>
      </c>
      <c r="G374" s="54">
        <f>DATEDIF(F374,TODAY(),"Y")</f>
        <v/>
      </c>
      <c r="H374" s="54" t="inlineStr">
        <is>
          <t>A-</t>
        </is>
      </c>
      <c r="I374" s="54" t="inlineStr">
        <is>
          <t>64382 60589</t>
        </is>
      </c>
      <c r="J374" s="62">
        <f>HYPERLINK("https://wa.me/91"&amp;SUBSTITUTE(I374," ",""),"Chat on WhatsApp")</f>
        <v/>
      </c>
      <c r="K374" s="54" t="inlineStr">
        <is>
          <t>gaurav.jain73@yahoo.com</t>
        </is>
      </c>
      <c r="L374" s="62">
        <f>HYPERLINK("mailto:"&amp;K374,"Send Email")</f>
        <v/>
      </c>
      <c r="M374" s="55" t="inlineStr">
        <is>
          <t>140, Church Street, Ahmedabad</t>
        </is>
      </c>
      <c r="N374" s="54" t="inlineStr">
        <is>
          <t>Ahmedabad</t>
        </is>
      </c>
      <c r="O374" s="54">
        <f>VLOOKUP(N374,Lists!$A$2:$B$36,2,FALSE())</f>
        <v/>
      </c>
      <c r="P374" s="54" t="inlineStr">
        <is>
          <t>782387</t>
        </is>
      </c>
      <c r="Q374" s="54" t="inlineStr">
        <is>
          <t>94240 29750</t>
        </is>
      </c>
    </row>
    <row r="375" ht="15" customHeight="1" s="39">
      <c r="A375" s="54" t="inlineStr">
        <is>
          <t>STU0374</t>
        </is>
      </c>
      <c r="B375" s="55">
        <f>VLOOKUP(A375,Marks!$A$2:$B$1001,2,FALSE())</f>
        <v/>
      </c>
      <c r="C375" s="54">
        <f>VLOOKUP(A375,Marks!$A$2:$C$1001,3,FALSE())</f>
        <v/>
      </c>
      <c r="D375" s="55" t="inlineStr">
        <is>
          <t>Farhan Joshi</t>
        </is>
      </c>
      <c r="E375" s="55" t="inlineStr">
        <is>
          <t>Jiya Joshi</t>
        </is>
      </c>
      <c r="F375" s="57" t="n">
        <v>43274</v>
      </c>
      <c r="G375" s="54">
        <f>DATEDIF(F375,TODAY(),"Y")</f>
        <v/>
      </c>
      <c r="H375" s="54" t="inlineStr">
        <is>
          <t>AB-</t>
        </is>
      </c>
      <c r="I375" s="54" t="inlineStr">
        <is>
          <t>75747 49746</t>
        </is>
      </c>
      <c r="J375" s="62">
        <f>HYPERLINK("https://wa.me/91"&amp;SUBSTITUTE(I375," ",""),"Chat on WhatsApp")</f>
        <v/>
      </c>
      <c r="K375" s="54" t="inlineStr">
        <is>
          <t>farhan.joshi13@yahoo.com</t>
        </is>
      </c>
      <c r="L375" s="62">
        <f>HYPERLINK("mailto:"&amp;K375,"Send Email")</f>
        <v/>
      </c>
      <c r="M375" s="55" t="inlineStr">
        <is>
          <t>462, Church Street, Patna</t>
        </is>
      </c>
      <c r="N375" s="54" t="inlineStr">
        <is>
          <t>Patna</t>
        </is>
      </c>
      <c r="O375" s="54">
        <f>VLOOKUP(N375,Lists!$A$2:$B$36,2,FALSE())</f>
        <v/>
      </c>
      <c r="P375" s="54" t="inlineStr">
        <is>
          <t>281188</t>
        </is>
      </c>
      <c r="Q375" s="54" t="inlineStr">
        <is>
          <t>92940 79770</t>
        </is>
      </c>
    </row>
    <row r="376" ht="15" customHeight="1" s="39">
      <c r="A376" s="54" t="inlineStr">
        <is>
          <t>STU0375</t>
        </is>
      </c>
      <c r="B376" s="55">
        <f>VLOOKUP(A376,Marks!$A$2:$B$1001,2,FALSE())</f>
        <v/>
      </c>
      <c r="C376" s="54">
        <f>VLOOKUP(A376,Marks!$A$2:$C$1001,3,FALSE())</f>
        <v/>
      </c>
      <c r="D376" s="55" t="inlineStr">
        <is>
          <t>Vivaan Chopra</t>
        </is>
      </c>
      <c r="E376" s="55" t="inlineStr">
        <is>
          <t>Mahi Chopra</t>
        </is>
      </c>
      <c r="F376" s="57" t="n">
        <v>40697</v>
      </c>
      <c r="G376" s="54">
        <f>DATEDIF(F376,TODAY(),"Y")</f>
        <v/>
      </c>
      <c r="H376" s="54" t="inlineStr">
        <is>
          <t>B-</t>
        </is>
      </c>
      <c r="I376" s="54" t="inlineStr">
        <is>
          <t>82128 33230</t>
        </is>
      </c>
      <c r="J376" s="62">
        <f>HYPERLINK("https://wa.me/91"&amp;SUBSTITUTE(I376," ",""),"Chat on WhatsApp")</f>
        <v/>
      </c>
      <c r="K376" s="54" t="inlineStr">
        <is>
          <t>vivaan.chopra18@outlook.com</t>
        </is>
      </c>
      <c r="L376" s="62">
        <f>HYPERLINK("mailto:"&amp;K376,"Send Email")</f>
        <v/>
      </c>
      <c r="M376" s="55" t="inlineStr">
        <is>
          <t>347, College Road, Guwahati</t>
        </is>
      </c>
      <c r="N376" s="54" t="inlineStr">
        <is>
          <t>Guwahati</t>
        </is>
      </c>
      <c r="O376" s="54">
        <f>VLOOKUP(N376,Lists!$A$2:$B$36,2,FALSE())</f>
        <v/>
      </c>
      <c r="P376" s="54" t="inlineStr">
        <is>
          <t>266748</t>
        </is>
      </c>
      <c r="Q376" s="54" t="inlineStr">
        <is>
          <t>64229 93128</t>
        </is>
      </c>
    </row>
    <row r="377" ht="15" customHeight="1" s="39">
      <c r="A377" s="54" t="inlineStr">
        <is>
          <t>STU0376</t>
        </is>
      </c>
      <c r="B377" s="55">
        <f>VLOOKUP(A377,Marks!$A$2:$B$1001,2,FALSE())</f>
        <v/>
      </c>
      <c r="C377" s="54">
        <f>VLOOKUP(A377,Marks!$A$2:$C$1001,3,FALSE())</f>
        <v/>
      </c>
      <c r="D377" s="55" t="inlineStr">
        <is>
          <t>Parth Chowdhury</t>
        </is>
      </c>
      <c r="E377" s="55" t="inlineStr">
        <is>
          <t>Tanvi Chowdhury</t>
        </is>
      </c>
      <c r="F377" s="57" t="n">
        <v>41946</v>
      </c>
      <c r="G377" s="54">
        <f>DATEDIF(F377,TODAY(),"Y")</f>
        <v/>
      </c>
      <c r="H377" s="54" t="inlineStr">
        <is>
          <t>AB+</t>
        </is>
      </c>
      <c r="I377" s="54" t="inlineStr">
        <is>
          <t>81514 27124</t>
        </is>
      </c>
      <c r="J377" s="62">
        <f>HYPERLINK("https://wa.me/91"&amp;SUBSTITUTE(I377," ",""),"Chat on WhatsApp")</f>
        <v/>
      </c>
      <c r="K377" s="54" t="inlineStr">
        <is>
          <t>parth.chowdhury80@gmail.com</t>
        </is>
      </c>
      <c r="L377" s="62">
        <f>HYPERLINK("mailto:"&amp;K377,"Send Email")</f>
        <v/>
      </c>
      <c r="M377" s="55" t="inlineStr">
        <is>
          <t>377, MG Road, Varanasi</t>
        </is>
      </c>
      <c r="N377" s="54" t="inlineStr">
        <is>
          <t>Varanasi</t>
        </is>
      </c>
      <c r="O377" s="54">
        <f>VLOOKUP(N377,Lists!$A$2:$B$36,2,FALSE())</f>
        <v/>
      </c>
      <c r="P377" s="54" t="inlineStr">
        <is>
          <t>427415</t>
        </is>
      </c>
      <c r="Q377" s="54" t="inlineStr">
        <is>
          <t>94270 71619</t>
        </is>
      </c>
    </row>
    <row r="378" ht="15" customHeight="1" s="39">
      <c r="A378" s="54" t="inlineStr">
        <is>
          <t>STU0377</t>
        </is>
      </c>
      <c r="B378" s="55">
        <f>VLOOKUP(A378,Marks!$A$2:$B$1001,2,FALSE())</f>
        <v/>
      </c>
      <c r="C378" s="54">
        <f>VLOOKUP(A378,Marks!$A$2:$C$1001,3,FALSE())</f>
        <v/>
      </c>
      <c r="D378" s="55" t="inlineStr">
        <is>
          <t>Ayaan Yadav</t>
        </is>
      </c>
      <c r="E378" s="55" t="inlineStr">
        <is>
          <t>Ananya Yadav</t>
        </is>
      </c>
      <c r="F378" s="57" t="n">
        <v>40217</v>
      </c>
      <c r="G378" s="54">
        <f>DATEDIF(F378,TODAY(),"Y")</f>
        <v/>
      </c>
      <c r="H378" s="54" t="inlineStr">
        <is>
          <t>A+</t>
        </is>
      </c>
      <c r="I378" s="54" t="inlineStr">
        <is>
          <t>63901 58940</t>
        </is>
      </c>
      <c r="J378" s="62">
        <f>HYPERLINK("https://wa.me/91"&amp;SUBSTITUTE(I378," ",""),"Chat on WhatsApp")</f>
        <v/>
      </c>
      <c r="K378" s="54" t="inlineStr">
        <is>
          <t>ayaan.yadav9@yahoo.com</t>
        </is>
      </c>
      <c r="L378" s="62">
        <f>HYPERLINK("mailto:"&amp;K378,"Send Email")</f>
        <v/>
      </c>
      <c r="M378" s="55" t="inlineStr">
        <is>
          <t>293, Civil Lines, Raipur</t>
        </is>
      </c>
      <c r="N378" s="54" t="inlineStr">
        <is>
          <t>Raipur</t>
        </is>
      </c>
      <c r="O378" s="54">
        <f>VLOOKUP(N378,Lists!$A$2:$B$36,2,FALSE())</f>
        <v/>
      </c>
      <c r="P378" s="54" t="inlineStr">
        <is>
          <t>201632</t>
        </is>
      </c>
      <c r="Q378" s="54" t="inlineStr">
        <is>
          <t>61158 11762</t>
        </is>
      </c>
    </row>
    <row r="379" ht="15" customHeight="1" s="39">
      <c r="A379" s="54" t="inlineStr">
        <is>
          <t>STU0378</t>
        </is>
      </c>
      <c r="B379" s="55">
        <f>VLOOKUP(A379,Marks!$A$2:$B$1001,2,FALSE())</f>
        <v/>
      </c>
      <c r="C379" s="54">
        <f>VLOOKUP(A379,Marks!$A$2:$C$1001,3,FALSE())</f>
        <v/>
      </c>
      <c r="D379" s="55" t="inlineStr">
        <is>
          <t>Chirag Pathak</t>
        </is>
      </c>
      <c r="E379" s="55" t="inlineStr">
        <is>
          <t>Ojasvi Pathak</t>
        </is>
      </c>
      <c r="F379" s="57" t="n">
        <v>43704</v>
      </c>
      <c r="G379" s="54">
        <f>DATEDIF(F379,TODAY(),"Y")</f>
        <v/>
      </c>
      <c r="H379" s="54" t="inlineStr">
        <is>
          <t>A-</t>
        </is>
      </c>
      <c r="I379" s="54" t="inlineStr">
        <is>
          <t>79115 89358</t>
        </is>
      </c>
      <c r="J379" s="62">
        <f>HYPERLINK("https://wa.me/91"&amp;SUBSTITUTE(I379," ",""),"Chat on WhatsApp")</f>
        <v/>
      </c>
      <c r="K379" s="54" t="inlineStr">
        <is>
          <t>chirag.pathak91@yahoo.com</t>
        </is>
      </c>
      <c r="L379" s="62">
        <f>HYPERLINK("mailto:"&amp;K379,"Send Email")</f>
        <v/>
      </c>
      <c r="M379" s="55" t="inlineStr">
        <is>
          <t>241, Park Street, Patna</t>
        </is>
      </c>
      <c r="N379" s="54" t="inlineStr">
        <is>
          <t>Patna</t>
        </is>
      </c>
      <c r="O379" s="54">
        <f>VLOOKUP(N379,Lists!$A$2:$B$36,2,FALSE())</f>
        <v/>
      </c>
      <c r="P379" s="54" t="inlineStr">
        <is>
          <t>819005</t>
        </is>
      </c>
      <c r="Q379" s="54" t="inlineStr">
        <is>
          <t>68250 34238</t>
        </is>
      </c>
    </row>
    <row r="380" ht="15" customHeight="1" s="39">
      <c r="A380" s="54" t="inlineStr">
        <is>
          <t>STU0379</t>
        </is>
      </c>
      <c r="B380" s="55">
        <f>VLOOKUP(A380,Marks!$A$2:$B$1001,2,FALSE())</f>
        <v/>
      </c>
      <c r="C380" s="54">
        <f>VLOOKUP(A380,Marks!$A$2:$C$1001,3,FALSE())</f>
        <v/>
      </c>
      <c r="D380" s="55" t="inlineStr">
        <is>
          <t>Rahul Rao</t>
        </is>
      </c>
      <c r="E380" s="55" t="inlineStr">
        <is>
          <t>Siya Rao</t>
        </is>
      </c>
      <c r="F380" s="57" t="n">
        <v>41251</v>
      </c>
      <c r="G380" s="54">
        <f>DATEDIF(F380,TODAY(),"Y")</f>
        <v/>
      </c>
      <c r="H380" s="54" t="inlineStr">
        <is>
          <t>O-</t>
        </is>
      </c>
      <c r="I380" s="54" t="inlineStr">
        <is>
          <t>65123 46890</t>
        </is>
      </c>
      <c r="J380" s="62">
        <f>HYPERLINK("https://wa.me/91"&amp;SUBSTITUTE(I380," ",""),"Chat on WhatsApp")</f>
        <v/>
      </c>
      <c r="K380" s="54" t="inlineStr">
        <is>
          <t>rahul.rao97@yahoo.com</t>
        </is>
      </c>
      <c r="L380" s="62">
        <f>HYPERLINK("mailto:"&amp;K380,"Send Email")</f>
        <v/>
      </c>
      <c r="M380" s="55" t="inlineStr">
        <is>
          <t>34, Nehru Nagar, Jaipur</t>
        </is>
      </c>
      <c r="N380" s="54" t="inlineStr">
        <is>
          <t>Jaipur</t>
        </is>
      </c>
      <c r="O380" s="54">
        <f>VLOOKUP(N380,Lists!$A$2:$B$36,2,FALSE())</f>
        <v/>
      </c>
      <c r="P380" s="54" t="inlineStr">
        <is>
          <t>175833</t>
        </is>
      </c>
      <c r="Q380" s="54" t="inlineStr">
        <is>
          <t>96639 17917</t>
        </is>
      </c>
    </row>
    <row r="381" ht="15" customHeight="1" s="39">
      <c r="A381" s="54" t="inlineStr">
        <is>
          <t>STU0380</t>
        </is>
      </c>
      <c r="B381" s="55">
        <f>VLOOKUP(A381,Marks!$A$2:$B$1001,2,FALSE())</f>
        <v/>
      </c>
      <c r="C381" s="54">
        <f>VLOOKUP(A381,Marks!$A$2:$C$1001,3,FALSE())</f>
        <v/>
      </c>
      <c r="D381" s="55" t="inlineStr">
        <is>
          <t>Yug Das</t>
        </is>
      </c>
      <c r="E381" s="55" t="inlineStr">
        <is>
          <t>Simran Das</t>
        </is>
      </c>
      <c r="F381" s="57" t="n">
        <v>42479</v>
      </c>
      <c r="G381" s="54">
        <f>DATEDIF(F381,TODAY(),"Y")</f>
        <v/>
      </c>
      <c r="H381" s="54" t="inlineStr">
        <is>
          <t>B+</t>
        </is>
      </c>
      <c r="I381" s="54" t="inlineStr">
        <is>
          <t>71699 56254</t>
        </is>
      </c>
      <c r="J381" s="62">
        <f>HYPERLINK("https://wa.me/91"&amp;SUBSTITUTE(I381," ",""),"Chat on WhatsApp")</f>
        <v/>
      </c>
      <c r="K381" s="54" t="inlineStr">
        <is>
          <t>yug.das53@rediffmail.com</t>
        </is>
      </c>
      <c r="L381" s="62">
        <f>HYPERLINK("mailto:"&amp;K381,"Send Email")</f>
        <v/>
      </c>
      <c r="M381" s="55" t="inlineStr">
        <is>
          <t>451, Green Park, Patna</t>
        </is>
      </c>
      <c r="N381" s="54" t="inlineStr">
        <is>
          <t>Patna</t>
        </is>
      </c>
      <c r="O381" s="54">
        <f>VLOOKUP(N381,Lists!$A$2:$B$36,2,FALSE())</f>
        <v/>
      </c>
      <c r="P381" s="54" t="inlineStr">
        <is>
          <t>450125</t>
        </is>
      </c>
      <c r="Q381" s="54" t="inlineStr">
        <is>
          <t>98596 70868</t>
        </is>
      </c>
    </row>
    <row r="382" ht="15" customHeight="1" s="39">
      <c r="A382" s="54" t="inlineStr">
        <is>
          <t>STU0381</t>
        </is>
      </c>
      <c r="B382" s="55">
        <f>VLOOKUP(A382,Marks!$A$2:$B$1001,2,FALSE())</f>
        <v/>
      </c>
      <c r="C382" s="54">
        <f>VLOOKUP(A382,Marks!$A$2:$C$1001,3,FALSE())</f>
        <v/>
      </c>
      <c r="D382" s="55" t="inlineStr">
        <is>
          <t>Ishaan Mishra</t>
        </is>
      </c>
      <c r="E382" s="55" t="inlineStr">
        <is>
          <t>Tara Mishra</t>
        </is>
      </c>
      <c r="F382" s="57" t="n">
        <v>43922</v>
      </c>
      <c r="G382" s="54">
        <f>DATEDIF(F382,TODAY(),"Y")</f>
        <v/>
      </c>
      <c r="H382" s="54" t="inlineStr">
        <is>
          <t>O+</t>
        </is>
      </c>
      <c r="I382" s="54" t="inlineStr">
        <is>
          <t>97426 30750</t>
        </is>
      </c>
      <c r="J382" s="62">
        <f>HYPERLINK("https://wa.me/91"&amp;SUBSTITUTE(I382," ",""),"Chat on WhatsApp")</f>
        <v/>
      </c>
      <c r="K382" s="54" t="inlineStr">
        <is>
          <t>ishaan.mishra39@outlook.com</t>
        </is>
      </c>
      <c r="L382" s="62">
        <f>HYPERLINK("mailto:"&amp;K382,"Send Email")</f>
        <v/>
      </c>
      <c r="M382" s="55" t="inlineStr">
        <is>
          <t>117, Model Town, Ranchi</t>
        </is>
      </c>
      <c r="N382" s="54" t="inlineStr">
        <is>
          <t>Ranchi</t>
        </is>
      </c>
      <c r="O382" s="54">
        <f>VLOOKUP(N382,Lists!$A$2:$B$36,2,FALSE())</f>
        <v/>
      </c>
      <c r="P382" s="54" t="inlineStr">
        <is>
          <t>620169</t>
        </is>
      </c>
      <c r="Q382" s="54" t="inlineStr">
        <is>
          <t>98091 67030</t>
        </is>
      </c>
    </row>
    <row r="383" ht="15" customHeight="1" s="39">
      <c r="A383" s="54" t="inlineStr">
        <is>
          <t>STU0382</t>
        </is>
      </c>
      <c r="B383" s="55">
        <f>VLOOKUP(A383,Marks!$A$2:$B$1001,2,FALSE())</f>
        <v/>
      </c>
      <c r="C383" s="54">
        <f>VLOOKUP(A383,Marks!$A$2:$C$1001,3,FALSE())</f>
        <v/>
      </c>
      <c r="D383" s="55" t="inlineStr">
        <is>
          <t>Vikram Bhatia</t>
        </is>
      </c>
      <c r="E383" s="55" t="inlineStr">
        <is>
          <t>Vanya Bhatia</t>
        </is>
      </c>
      <c r="F383" s="57" t="n">
        <v>41985</v>
      </c>
      <c r="G383" s="54">
        <f>DATEDIF(F383,TODAY(),"Y")</f>
        <v/>
      </c>
      <c r="H383" s="54" t="inlineStr">
        <is>
          <t>O-</t>
        </is>
      </c>
      <c r="I383" s="54" t="inlineStr">
        <is>
          <t>77054 84098</t>
        </is>
      </c>
      <c r="J383" s="62">
        <f>HYPERLINK("https://wa.me/91"&amp;SUBSTITUTE(I383," ",""),"Chat on WhatsApp")</f>
        <v/>
      </c>
      <c r="K383" s="54" t="inlineStr">
        <is>
          <t>vikram.bhatia61@gmail.com</t>
        </is>
      </c>
      <c r="L383" s="62">
        <f>HYPERLINK("mailto:"&amp;K383,"Send Email")</f>
        <v/>
      </c>
      <c r="M383" s="55" t="inlineStr">
        <is>
          <t>10, Green Park, Hyderabad</t>
        </is>
      </c>
      <c r="N383" s="54" t="inlineStr">
        <is>
          <t>Hyderabad</t>
        </is>
      </c>
      <c r="O383" s="54">
        <f>VLOOKUP(N383,Lists!$A$2:$B$36,2,FALSE())</f>
        <v/>
      </c>
      <c r="P383" s="54" t="inlineStr">
        <is>
          <t>497983</t>
        </is>
      </c>
      <c r="Q383" s="54" t="inlineStr">
        <is>
          <t>95032 37453</t>
        </is>
      </c>
    </row>
    <row r="384" ht="15" customHeight="1" s="39">
      <c r="A384" s="54" t="inlineStr">
        <is>
          <t>STU0383</t>
        </is>
      </c>
      <c r="B384" s="55">
        <f>VLOOKUP(A384,Marks!$A$2:$B$1001,2,FALSE())</f>
        <v/>
      </c>
      <c r="C384" s="54">
        <f>VLOOKUP(A384,Marks!$A$2:$C$1001,3,FALSE())</f>
        <v/>
      </c>
      <c r="D384" s="55" t="inlineStr">
        <is>
          <t>Om Das</t>
        </is>
      </c>
      <c r="E384" s="55" t="inlineStr">
        <is>
          <t>Neha Das</t>
        </is>
      </c>
      <c r="F384" s="57" t="n">
        <v>41115</v>
      </c>
      <c r="G384" s="54">
        <f>DATEDIF(F384,TODAY(),"Y")</f>
        <v/>
      </c>
      <c r="H384" s="54" t="inlineStr">
        <is>
          <t>A+</t>
        </is>
      </c>
      <c r="I384" s="54" t="inlineStr">
        <is>
          <t>76269 20657</t>
        </is>
      </c>
      <c r="J384" s="62">
        <f>HYPERLINK("https://wa.me/91"&amp;SUBSTITUTE(I384," ",""),"Chat on WhatsApp")</f>
        <v/>
      </c>
      <c r="K384" s="54" t="inlineStr">
        <is>
          <t>om.das68@rediffmail.com</t>
        </is>
      </c>
      <c r="L384" s="62">
        <f>HYPERLINK("mailto:"&amp;K384,"Send Email")</f>
        <v/>
      </c>
      <c r="M384" s="55" t="inlineStr">
        <is>
          <t>237, Sector 12, Pune</t>
        </is>
      </c>
      <c r="N384" s="54" t="inlineStr">
        <is>
          <t>Pune</t>
        </is>
      </c>
      <c r="O384" s="54">
        <f>VLOOKUP(N384,Lists!$A$2:$B$36,2,FALSE())</f>
        <v/>
      </c>
      <c r="P384" s="54" t="inlineStr">
        <is>
          <t>180177</t>
        </is>
      </c>
      <c r="Q384" s="54" t="inlineStr">
        <is>
          <t>97382 35320</t>
        </is>
      </c>
    </row>
    <row r="385" ht="15" customHeight="1" s="39">
      <c r="A385" s="54" t="inlineStr">
        <is>
          <t>STU0384</t>
        </is>
      </c>
      <c r="B385" s="55">
        <f>VLOOKUP(A385,Marks!$A$2:$B$1001,2,FALSE())</f>
        <v/>
      </c>
      <c r="C385" s="54">
        <f>VLOOKUP(A385,Marks!$A$2:$C$1001,3,FALSE())</f>
        <v/>
      </c>
      <c r="D385" s="55" t="inlineStr">
        <is>
          <t>Naveen Jain</t>
        </is>
      </c>
      <c r="E385" s="55" t="inlineStr">
        <is>
          <t>Isha Jain</t>
        </is>
      </c>
      <c r="F385" s="57" t="n">
        <v>40812</v>
      </c>
      <c r="G385" s="54">
        <f>DATEDIF(F385,TODAY(),"Y")</f>
        <v/>
      </c>
      <c r="H385" s="54" t="inlineStr">
        <is>
          <t>AB-</t>
        </is>
      </c>
      <c r="I385" s="54" t="inlineStr">
        <is>
          <t>85066 59284</t>
        </is>
      </c>
      <c r="J385" s="62">
        <f>HYPERLINK("https://wa.me/91"&amp;SUBSTITUTE(I385," ",""),"Chat on WhatsApp")</f>
        <v/>
      </c>
      <c r="K385" s="54" t="inlineStr">
        <is>
          <t>naveen.jain55@gmail.com</t>
        </is>
      </c>
      <c r="L385" s="62">
        <f>HYPERLINK("mailto:"&amp;K385,"Send Email")</f>
        <v/>
      </c>
      <c r="M385" s="55" t="inlineStr">
        <is>
          <t>153, Sector 12, Kolkata</t>
        </is>
      </c>
      <c r="N385" s="54" t="inlineStr">
        <is>
          <t>Kolkata</t>
        </is>
      </c>
      <c r="O385" s="54">
        <f>VLOOKUP(N385,Lists!$A$2:$B$36,2,FALSE())</f>
        <v/>
      </c>
      <c r="P385" s="54" t="inlineStr">
        <is>
          <t>324162</t>
        </is>
      </c>
      <c r="Q385" s="54" t="inlineStr">
        <is>
          <t>75851 13313</t>
        </is>
      </c>
    </row>
    <row r="386" ht="15" customHeight="1" s="39">
      <c r="A386" s="54" t="inlineStr">
        <is>
          <t>STU0385</t>
        </is>
      </c>
      <c r="B386" s="55">
        <f>VLOOKUP(A386,Marks!$A$2:$B$1001,2,FALSE())</f>
        <v/>
      </c>
      <c r="C386" s="54">
        <f>VLOOKUP(A386,Marks!$A$2:$C$1001,3,FALSE())</f>
        <v/>
      </c>
      <c r="D386" s="55" t="inlineStr">
        <is>
          <t>Vivaan Rathi</t>
        </is>
      </c>
      <c r="E386" s="55" t="inlineStr">
        <is>
          <t>Saanvi Rathi</t>
        </is>
      </c>
      <c r="F386" s="57" t="n">
        <v>41078</v>
      </c>
      <c r="G386" s="54">
        <f>DATEDIF(F386,TODAY(),"Y")</f>
        <v/>
      </c>
      <c r="H386" s="54" t="inlineStr">
        <is>
          <t>AB-</t>
        </is>
      </c>
      <c r="I386" s="54" t="inlineStr">
        <is>
          <t>97042 28579</t>
        </is>
      </c>
      <c r="J386" s="62">
        <f>HYPERLINK("https://wa.me/91"&amp;SUBSTITUTE(I386," ",""),"Chat on WhatsApp")</f>
        <v/>
      </c>
      <c r="K386" s="54" t="inlineStr">
        <is>
          <t>vivaan.rathi41@rediffmail.com</t>
        </is>
      </c>
      <c r="L386" s="62">
        <f>HYPERLINK("mailto:"&amp;K386,"Send Email")</f>
        <v/>
      </c>
      <c r="M386" s="55" t="inlineStr">
        <is>
          <t>282, MG Road, Patna</t>
        </is>
      </c>
      <c r="N386" s="54" t="inlineStr">
        <is>
          <t>Patna</t>
        </is>
      </c>
      <c r="O386" s="54">
        <f>VLOOKUP(N386,Lists!$A$2:$B$36,2,FALSE())</f>
        <v/>
      </c>
      <c r="P386" s="54" t="inlineStr">
        <is>
          <t>769440</t>
        </is>
      </c>
      <c r="Q386" s="54" t="inlineStr">
        <is>
          <t>96306 61843</t>
        </is>
      </c>
    </row>
    <row r="387" ht="15" customHeight="1" s="39">
      <c r="A387" s="54" t="inlineStr">
        <is>
          <t>STU0386</t>
        </is>
      </c>
      <c r="B387" s="55">
        <f>VLOOKUP(A387,Marks!$A$2:$B$1001,2,FALSE())</f>
        <v/>
      </c>
      <c r="C387" s="54">
        <f>VLOOKUP(A387,Marks!$A$2:$C$1001,3,FALSE())</f>
        <v/>
      </c>
      <c r="D387" s="55" t="inlineStr">
        <is>
          <t>Yug Menon</t>
        </is>
      </c>
      <c r="E387" s="55" t="inlineStr">
        <is>
          <t>Isha Menon</t>
        </is>
      </c>
      <c r="F387" s="57" t="n">
        <v>43430</v>
      </c>
      <c r="G387" s="54">
        <f>DATEDIF(F387,TODAY(),"Y")</f>
        <v/>
      </c>
      <c r="H387" s="54" t="inlineStr">
        <is>
          <t>AB-</t>
        </is>
      </c>
      <c r="I387" s="54" t="inlineStr">
        <is>
          <t>93539 81840</t>
        </is>
      </c>
      <c r="J387" s="62">
        <f>HYPERLINK("https://wa.me/91"&amp;SUBSTITUTE(I387," ",""),"Chat on WhatsApp")</f>
        <v/>
      </c>
      <c r="K387" s="54" t="inlineStr">
        <is>
          <t>yug.menon12@yahoo.com</t>
        </is>
      </c>
      <c r="L387" s="62">
        <f>HYPERLINK("mailto:"&amp;K387,"Send Email")</f>
        <v/>
      </c>
      <c r="M387" s="55" t="inlineStr">
        <is>
          <t>230, Ring Road, Ludhiana</t>
        </is>
      </c>
      <c r="N387" s="54" t="inlineStr">
        <is>
          <t>Ludhiana</t>
        </is>
      </c>
      <c r="O387" s="54">
        <f>VLOOKUP(N387,Lists!$A$2:$B$36,2,FALSE())</f>
        <v/>
      </c>
      <c r="P387" s="54" t="inlineStr">
        <is>
          <t>230848</t>
        </is>
      </c>
      <c r="Q387" s="54" t="inlineStr">
        <is>
          <t>84725 41360</t>
        </is>
      </c>
    </row>
    <row r="388" ht="15" customHeight="1" s="39">
      <c r="A388" s="54" t="inlineStr">
        <is>
          <t>STU0387</t>
        </is>
      </c>
      <c r="B388" s="55">
        <f>VLOOKUP(A388,Marks!$A$2:$B$1001,2,FALSE())</f>
        <v/>
      </c>
      <c r="C388" s="54">
        <f>VLOOKUP(A388,Marks!$A$2:$C$1001,3,FALSE())</f>
        <v/>
      </c>
      <c r="D388" s="55" t="inlineStr">
        <is>
          <t>Varun Bhat</t>
        </is>
      </c>
      <c r="E388" s="55" t="inlineStr">
        <is>
          <t>Tanvi Bhat</t>
        </is>
      </c>
      <c r="F388" s="57" t="n">
        <v>40391</v>
      </c>
      <c r="G388" s="54">
        <f>DATEDIF(F388,TODAY(),"Y")</f>
        <v/>
      </c>
      <c r="H388" s="54" t="inlineStr">
        <is>
          <t>O+</t>
        </is>
      </c>
      <c r="I388" s="54" t="inlineStr">
        <is>
          <t>92113 15259</t>
        </is>
      </c>
      <c r="J388" s="62">
        <f>HYPERLINK("https://wa.me/91"&amp;SUBSTITUTE(I388," ",""),"Chat on WhatsApp")</f>
        <v/>
      </c>
      <c r="K388" s="54" t="inlineStr">
        <is>
          <t>varun.bhat26@gmail.com</t>
        </is>
      </c>
      <c r="L388" s="62">
        <f>HYPERLINK("mailto:"&amp;K388,"Send Email")</f>
        <v/>
      </c>
      <c r="M388" s="55" t="inlineStr">
        <is>
          <t>107, Civil Lines, Pune</t>
        </is>
      </c>
      <c r="N388" s="54" t="inlineStr">
        <is>
          <t>Pune</t>
        </is>
      </c>
      <c r="O388" s="54">
        <f>VLOOKUP(N388,Lists!$A$2:$B$36,2,FALSE())</f>
        <v/>
      </c>
      <c r="P388" s="54" t="inlineStr">
        <is>
          <t>721047</t>
        </is>
      </c>
      <c r="Q388" s="54" t="inlineStr">
        <is>
          <t>91117 55794</t>
        </is>
      </c>
    </row>
    <row r="389" ht="15" customHeight="1" s="39">
      <c r="A389" s="54" t="inlineStr">
        <is>
          <t>STU0388</t>
        </is>
      </c>
      <c r="B389" s="55">
        <f>VLOOKUP(A389,Marks!$A$2:$B$1001,2,FALSE())</f>
        <v/>
      </c>
      <c r="C389" s="54">
        <f>VLOOKUP(A389,Marks!$A$2:$C$1001,3,FALSE())</f>
        <v/>
      </c>
      <c r="D389" s="55" t="inlineStr">
        <is>
          <t>Aakash Trivedi</t>
        </is>
      </c>
      <c r="E389" s="55" t="inlineStr">
        <is>
          <t>Fatima Trivedi</t>
        </is>
      </c>
      <c r="F389" s="57" t="n">
        <v>41005</v>
      </c>
      <c r="G389" s="54">
        <f>DATEDIF(F389,TODAY(),"Y")</f>
        <v/>
      </c>
      <c r="H389" s="54" t="inlineStr">
        <is>
          <t>B+</t>
        </is>
      </c>
      <c r="I389" s="54" t="inlineStr">
        <is>
          <t>61682 60784</t>
        </is>
      </c>
      <c r="J389" s="62">
        <f>HYPERLINK("https://wa.me/91"&amp;SUBSTITUTE(I389," ",""),"Chat on WhatsApp")</f>
        <v/>
      </c>
      <c r="K389" s="54" t="inlineStr">
        <is>
          <t>aakash.trivedi14@yahoo.com</t>
        </is>
      </c>
      <c r="L389" s="62">
        <f>HYPERLINK("mailto:"&amp;K389,"Send Email")</f>
        <v/>
      </c>
      <c r="M389" s="55" t="inlineStr">
        <is>
          <t>103, Park Street, Guwahati</t>
        </is>
      </c>
      <c r="N389" s="54" t="inlineStr">
        <is>
          <t>Guwahati</t>
        </is>
      </c>
      <c r="O389" s="54">
        <f>VLOOKUP(N389,Lists!$A$2:$B$36,2,FALSE())</f>
        <v/>
      </c>
      <c r="P389" s="54" t="inlineStr">
        <is>
          <t>833256</t>
        </is>
      </c>
      <c r="Q389" s="54" t="inlineStr">
        <is>
          <t>75970 57308</t>
        </is>
      </c>
    </row>
    <row r="390" ht="15" customHeight="1" s="39">
      <c r="A390" s="54" t="inlineStr">
        <is>
          <t>STU0389</t>
        </is>
      </c>
      <c r="B390" s="55">
        <f>VLOOKUP(A390,Marks!$A$2:$B$1001,2,FALSE())</f>
        <v/>
      </c>
      <c r="C390" s="54">
        <f>VLOOKUP(A390,Marks!$A$2:$C$1001,3,FALSE())</f>
        <v/>
      </c>
      <c r="D390" s="55" t="inlineStr">
        <is>
          <t>Arjun Ghosh</t>
        </is>
      </c>
      <c r="E390" s="55" t="inlineStr">
        <is>
          <t>Vidhi Ghosh</t>
        </is>
      </c>
      <c r="F390" s="57" t="n">
        <v>41302</v>
      </c>
      <c r="G390" s="54">
        <f>DATEDIF(F390,TODAY(),"Y")</f>
        <v/>
      </c>
      <c r="H390" s="54" t="inlineStr">
        <is>
          <t>A+</t>
        </is>
      </c>
      <c r="I390" s="54" t="inlineStr">
        <is>
          <t>61819 11469</t>
        </is>
      </c>
      <c r="J390" s="62">
        <f>HYPERLINK("https://wa.me/91"&amp;SUBSTITUTE(I390," ",""),"Chat on WhatsApp")</f>
        <v/>
      </c>
      <c r="K390" s="54" t="inlineStr">
        <is>
          <t>arjun.ghosh36@gmail.com</t>
        </is>
      </c>
      <c r="L390" s="62">
        <f>HYPERLINK("mailto:"&amp;K390,"Send Email")</f>
        <v/>
      </c>
      <c r="M390" s="55" t="inlineStr">
        <is>
          <t>156, Green Park, Lucknow</t>
        </is>
      </c>
      <c r="N390" s="54" t="inlineStr">
        <is>
          <t>Lucknow</t>
        </is>
      </c>
      <c r="O390" s="54">
        <f>VLOOKUP(N390,Lists!$A$2:$B$36,2,FALSE())</f>
        <v/>
      </c>
      <c r="P390" s="54" t="inlineStr">
        <is>
          <t>509949</t>
        </is>
      </c>
      <c r="Q390" s="54" t="inlineStr">
        <is>
          <t>72593 17017</t>
        </is>
      </c>
    </row>
    <row r="391" ht="15" customHeight="1" s="39">
      <c r="A391" s="54" t="inlineStr">
        <is>
          <t>STU0390</t>
        </is>
      </c>
      <c r="B391" s="55">
        <f>VLOOKUP(A391,Marks!$A$2:$B$1001,2,FALSE())</f>
        <v/>
      </c>
      <c r="C391" s="54">
        <f>VLOOKUP(A391,Marks!$A$2:$C$1001,3,FALSE())</f>
        <v/>
      </c>
      <c r="D391" s="55" t="inlineStr">
        <is>
          <t>Naveen Agarwal</t>
        </is>
      </c>
      <c r="E391" s="55" t="inlineStr">
        <is>
          <t>Pari Agarwal</t>
        </is>
      </c>
      <c r="F391" s="57" t="n">
        <v>43761</v>
      </c>
      <c r="G391" s="54">
        <f>DATEDIF(F391,TODAY(),"Y")</f>
        <v/>
      </c>
      <c r="H391" s="54" t="inlineStr">
        <is>
          <t>A-</t>
        </is>
      </c>
      <c r="I391" s="54" t="inlineStr">
        <is>
          <t>85424 12956</t>
        </is>
      </c>
      <c r="J391" s="62">
        <f>HYPERLINK("https://wa.me/91"&amp;SUBSTITUTE(I391," ",""),"Chat on WhatsApp")</f>
        <v/>
      </c>
      <c r="K391" s="54" t="inlineStr">
        <is>
          <t>naveen.agarwal90@rediffmail.com</t>
        </is>
      </c>
      <c r="L391" s="62">
        <f>HYPERLINK("mailto:"&amp;K391,"Send Email")</f>
        <v/>
      </c>
      <c r="M391" s="55" t="inlineStr">
        <is>
          <t>33, Church Street, Mysuru</t>
        </is>
      </c>
      <c r="N391" s="54" t="inlineStr">
        <is>
          <t>Mysuru</t>
        </is>
      </c>
      <c r="O391" s="54">
        <f>VLOOKUP(N391,Lists!$A$2:$B$36,2,FALSE())</f>
        <v/>
      </c>
      <c r="P391" s="54" t="inlineStr">
        <is>
          <t>335943</t>
        </is>
      </c>
      <c r="Q391" s="54" t="inlineStr">
        <is>
          <t>67513 98869</t>
        </is>
      </c>
    </row>
    <row r="392" ht="15" customHeight="1" s="39">
      <c r="A392" s="54" t="inlineStr">
        <is>
          <t>STU0391</t>
        </is>
      </c>
      <c r="B392" s="55">
        <f>VLOOKUP(A392,Marks!$A$2:$B$1001,2,FALSE())</f>
        <v/>
      </c>
      <c r="C392" s="54">
        <f>VLOOKUP(A392,Marks!$A$2:$C$1001,3,FALSE())</f>
        <v/>
      </c>
      <c r="D392" s="55" t="inlineStr">
        <is>
          <t>Imran Dubey</t>
        </is>
      </c>
      <c r="E392" s="55" t="inlineStr">
        <is>
          <t>Ishita Dubey</t>
        </is>
      </c>
      <c r="F392" s="57" t="n">
        <v>41022</v>
      </c>
      <c r="G392" s="54">
        <f>DATEDIF(F392,TODAY(),"Y")</f>
        <v/>
      </c>
      <c r="H392" s="54" t="inlineStr">
        <is>
          <t>O-</t>
        </is>
      </c>
      <c r="I392" s="54" t="inlineStr">
        <is>
          <t>65694 57714</t>
        </is>
      </c>
      <c r="J392" s="62">
        <f>HYPERLINK("https://wa.me/91"&amp;SUBSTITUTE(I392," ",""),"Chat on WhatsApp")</f>
        <v/>
      </c>
      <c r="K392" s="54" t="inlineStr">
        <is>
          <t>imran.dubey12@outlook.com</t>
        </is>
      </c>
      <c r="L392" s="62">
        <f>HYPERLINK("mailto:"&amp;K392,"Send Email")</f>
        <v/>
      </c>
      <c r="M392" s="55" t="inlineStr">
        <is>
          <t>234, Shastri Nagar, Nagpur</t>
        </is>
      </c>
      <c r="N392" s="54" t="inlineStr">
        <is>
          <t>Nagpur</t>
        </is>
      </c>
      <c r="O392" s="54">
        <f>VLOOKUP(N392,Lists!$A$2:$B$36,2,FALSE())</f>
        <v/>
      </c>
      <c r="P392" s="54" t="inlineStr">
        <is>
          <t>681045</t>
        </is>
      </c>
      <c r="Q392" s="54" t="inlineStr">
        <is>
          <t>77115 96324</t>
        </is>
      </c>
    </row>
    <row r="393" ht="15" customHeight="1" s="39">
      <c r="A393" s="54" t="inlineStr">
        <is>
          <t>STU0392</t>
        </is>
      </c>
      <c r="B393" s="55">
        <f>VLOOKUP(A393,Marks!$A$2:$B$1001,2,FALSE())</f>
        <v/>
      </c>
      <c r="C393" s="54">
        <f>VLOOKUP(A393,Marks!$A$2:$C$1001,3,FALSE())</f>
        <v/>
      </c>
      <c r="D393" s="55" t="inlineStr">
        <is>
          <t>Deepak Patel</t>
        </is>
      </c>
      <c r="E393" s="55" t="inlineStr">
        <is>
          <t>Kajal Patel</t>
        </is>
      </c>
      <c r="F393" s="57" t="n">
        <v>43006</v>
      </c>
      <c r="G393" s="54">
        <f>DATEDIF(F393,TODAY(),"Y")</f>
        <v/>
      </c>
      <c r="H393" s="54" t="inlineStr">
        <is>
          <t>A-</t>
        </is>
      </c>
      <c r="I393" s="54" t="inlineStr">
        <is>
          <t>71700 55017</t>
        </is>
      </c>
      <c r="J393" s="62">
        <f>HYPERLINK("https://wa.me/91"&amp;SUBSTITUTE(I393," ",""),"Chat on WhatsApp")</f>
        <v/>
      </c>
      <c r="K393" s="54" t="inlineStr">
        <is>
          <t>deepak.patel65@yahoo.com</t>
        </is>
      </c>
      <c r="L393" s="62">
        <f>HYPERLINK("mailto:"&amp;K393,"Send Email")</f>
        <v/>
      </c>
      <c r="M393" s="55" t="inlineStr">
        <is>
          <t>307, Lake View, Indore</t>
        </is>
      </c>
      <c r="N393" s="54" t="inlineStr">
        <is>
          <t>Indore</t>
        </is>
      </c>
      <c r="O393" s="54">
        <f>VLOOKUP(N393,Lists!$A$2:$B$36,2,FALSE())</f>
        <v/>
      </c>
      <c r="P393" s="54" t="inlineStr">
        <is>
          <t>676453</t>
        </is>
      </c>
      <c r="Q393" s="54" t="inlineStr">
        <is>
          <t>73285 36976</t>
        </is>
      </c>
    </row>
    <row r="394" ht="15" customHeight="1" s="39">
      <c r="A394" s="54" t="inlineStr">
        <is>
          <t>STU0393</t>
        </is>
      </c>
      <c r="B394" s="55">
        <f>VLOOKUP(A394,Marks!$A$2:$B$1001,2,FALSE())</f>
        <v/>
      </c>
      <c r="C394" s="54">
        <f>VLOOKUP(A394,Marks!$A$2:$C$1001,3,FALSE())</f>
        <v/>
      </c>
      <c r="D394" s="55" t="inlineStr">
        <is>
          <t>Vikram Pandey</t>
        </is>
      </c>
      <c r="E394" s="55" t="inlineStr">
        <is>
          <t>Sana Pandey</t>
        </is>
      </c>
      <c r="F394" s="57" t="n">
        <v>41748</v>
      </c>
      <c r="G394" s="54">
        <f>DATEDIF(F394,TODAY(),"Y")</f>
        <v/>
      </c>
      <c r="H394" s="54" t="inlineStr">
        <is>
          <t>A+</t>
        </is>
      </c>
      <c r="I394" s="54" t="inlineStr">
        <is>
          <t>87684 23949</t>
        </is>
      </c>
      <c r="J394" s="62">
        <f>HYPERLINK("https://wa.me/91"&amp;SUBSTITUTE(I394," ",""),"Chat on WhatsApp")</f>
        <v/>
      </c>
      <c r="K394" s="54" t="inlineStr">
        <is>
          <t>vikram.pandey29@rediffmail.com</t>
        </is>
      </c>
      <c r="L394" s="62">
        <f>HYPERLINK("mailto:"&amp;K394,"Send Email")</f>
        <v/>
      </c>
      <c r="M394" s="55" t="inlineStr">
        <is>
          <t>80, Model Town, Ludhiana</t>
        </is>
      </c>
      <c r="N394" s="54" t="inlineStr">
        <is>
          <t>Ludhiana</t>
        </is>
      </c>
      <c r="O394" s="54">
        <f>VLOOKUP(N394,Lists!$A$2:$B$36,2,FALSE())</f>
        <v/>
      </c>
      <c r="P394" s="54" t="inlineStr">
        <is>
          <t>110626</t>
        </is>
      </c>
      <c r="Q394" s="54" t="inlineStr">
        <is>
          <t>69113 28920</t>
        </is>
      </c>
    </row>
    <row r="395" ht="15" customHeight="1" s="39">
      <c r="A395" s="54" t="inlineStr">
        <is>
          <t>STU0394</t>
        </is>
      </c>
      <c r="B395" s="55">
        <f>VLOOKUP(A395,Marks!$A$2:$B$1001,2,FALSE())</f>
        <v/>
      </c>
      <c r="C395" s="54">
        <f>VLOOKUP(A395,Marks!$A$2:$C$1001,3,FALSE())</f>
        <v/>
      </c>
      <c r="D395" s="55" t="inlineStr">
        <is>
          <t>Manav Naidu</t>
        </is>
      </c>
      <c r="E395" s="55" t="inlineStr">
        <is>
          <t>Esha Naidu</t>
        </is>
      </c>
      <c r="F395" s="57" t="n">
        <v>43965</v>
      </c>
      <c r="G395" s="54">
        <f>DATEDIF(F395,TODAY(),"Y")</f>
        <v/>
      </c>
      <c r="H395" s="54" t="inlineStr">
        <is>
          <t>A+</t>
        </is>
      </c>
      <c r="I395" s="54" t="inlineStr">
        <is>
          <t>91686 99013</t>
        </is>
      </c>
      <c r="J395" s="62">
        <f>HYPERLINK("https://wa.me/91"&amp;SUBSTITUTE(I395," ",""),"Chat on WhatsApp")</f>
        <v/>
      </c>
      <c r="K395" s="54" t="inlineStr">
        <is>
          <t>manav.naidu63@gmail.com</t>
        </is>
      </c>
      <c r="L395" s="62">
        <f>HYPERLINK("mailto:"&amp;K395,"Send Email")</f>
        <v/>
      </c>
      <c r="M395" s="55" t="inlineStr">
        <is>
          <t>256, Lake View, Bhopal</t>
        </is>
      </c>
      <c r="N395" s="54" t="inlineStr">
        <is>
          <t>Bhopal</t>
        </is>
      </c>
      <c r="O395" s="54">
        <f>VLOOKUP(N395,Lists!$A$2:$B$36,2,FALSE())</f>
        <v/>
      </c>
      <c r="P395" s="54" t="inlineStr">
        <is>
          <t>478572</t>
        </is>
      </c>
      <c r="Q395" s="54" t="inlineStr">
        <is>
          <t>65190 72075</t>
        </is>
      </c>
    </row>
    <row r="396" ht="15" customHeight="1" s="39">
      <c r="A396" s="54" t="inlineStr">
        <is>
          <t>STU0395</t>
        </is>
      </c>
      <c r="B396" s="55">
        <f>VLOOKUP(A396,Marks!$A$2:$B$1001,2,FALSE())</f>
        <v/>
      </c>
      <c r="C396" s="54">
        <f>VLOOKUP(A396,Marks!$A$2:$C$1001,3,FALSE())</f>
        <v/>
      </c>
      <c r="D396" s="55" t="inlineStr">
        <is>
          <t>Aakash Reddy</t>
        </is>
      </c>
      <c r="E396" s="55" t="inlineStr">
        <is>
          <t>Lavanya Reddy</t>
        </is>
      </c>
      <c r="F396" s="57" t="n">
        <v>40339</v>
      </c>
      <c r="G396" s="54">
        <f>DATEDIF(F396,TODAY(),"Y")</f>
        <v/>
      </c>
      <c r="H396" s="54" t="inlineStr">
        <is>
          <t>A-</t>
        </is>
      </c>
      <c r="I396" s="54" t="inlineStr">
        <is>
          <t>94548 90441</t>
        </is>
      </c>
      <c r="J396" s="62">
        <f>HYPERLINK("https://wa.me/91"&amp;SUBSTITUTE(I396," ",""),"Chat on WhatsApp")</f>
        <v/>
      </c>
      <c r="K396" s="54" t="inlineStr">
        <is>
          <t>aakash.reddy53@gmail.com</t>
        </is>
      </c>
      <c r="L396" s="62">
        <f>HYPERLINK("mailto:"&amp;K396,"Send Email")</f>
        <v/>
      </c>
      <c r="M396" s="55" t="inlineStr">
        <is>
          <t>6, Church Street, Lucknow</t>
        </is>
      </c>
      <c r="N396" s="54" t="inlineStr">
        <is>
          <t>Lucknow</t>
        </is>
      </c>
      <c r="O396" s="54">
        <f>VLOOKUP(N396,Lists!$A$2:$B$36,2,FALSE())</f>
        <v/>
      </c>
      <c r="P396" s="54" t="inlineStr">
        <is>
          <t>732256</t>
        </is>
      </c>
      <c r="Q396" s="54" t="inlineStr">
        <is>
          <t>69295 68252</t>
        </is>
      </c>
    </row>
    <row r="397" ht="15" customHeight="1" s="39">
      <c r="A397" s="54" t="inlineStr">
        <is>
          <t>STU0396</t>
        </is>
      </c>
      <c r="B397" s="55">
        <f>VLOOKUP(A397,Marks!$A$2:$B$1001,2,FALSE())</f>
        <v/>
      </c>
      <c r="C397" s="54">
        <f>VLOOKUP(A397,Marks!$A$2:$C$1001,3,FALSE())</f>
        <v/>
      </c>
      <c r="D397" s="55" t="inlineStr">
        <is>
          <t>Manav Ghosh</t>
        </is>
      </c>
      <c r="E397" s="55" t="inlineStr">
        <is>
          <t>Yamini Ghosh</t>
        </is>
      </c>
      <c r="F397" s="57" t="n">
        <v>41457</v>
      </c>
      <c r="G397" s="54">
        <f>DATEDIF(F397,TODAY(),"Y")</f>
        <v/>
      </c>
      <c r="H397" s="54" t="inlineStr">
        <is>
          <t>O-</t>
        </is>
      </c>
      <c r="I397" s="54" t="inlineStr">
        <is>
          <t>83992 39284</t>
        </is>
      </c>
      <c r="J397" s="62">
        <f>HYPERLINK("https://wa.me/91"&amp;SUBSTITUTE(I397," ",""),"Chat on WhatsApp")</f>
        <v/>
      </c>
      <c r="K397" s="54" t="inlineStr">
        <is>
          <t>manav.ghosh44@rediffmail.com</t>
        </is>
      </c>
      <c r="L397" s="62">
        <f>HYPERLINK("mailto:"&amp;K397,"Send Email")</f>
        <v/>
      </c>
      <c r="M397" s="55" t="inlineStr">
        <is>
          <t>118, Green Park, Mumbai</t>
        </is>
      </c>
      <c r="N397" s="54" t="inlineStr">
        <is>
          <t>Mumbai</t>
        </is>
      </c>
      <c r="O397" s="54">
        <f>VLOOKUP(N397,Lists!$A$2:$B$36,2,FALSE())</f>
        <v/>
      </c>
      <c r="P397" s="54" t="inlineStr">
        <is>
          <t>844822</t>
        </is>
      </c>
      <c r="Q397" s="54" t="inlineStr">
        <is>
          <t>62663 31552</t>
        </is>
      </c>
    </row>
    <row r="398" ht="15" customHeight="1" s="39">
      <c r="A398" s="54" t="inlineStr">
        <is>
          <t>STU0397</t>
        </is>
      </c>
      <c r="B398" s="55">
        <f>VLOOKUP(A398,Marks!$A$2:$B$1001,2,FALSE())</f>
        <v/>
      </c>
      <c r="C398" s="54">
        <f>VLOOKUP(A398,Marks!$A$2:$C$1001,3,FALSE())</f>
        <v/>
      </c>
      <c r="D398" s="55" t="inlineStr">
        <is>
          <t>Varun Saxena</t>
        </is>
      </c>
      <c r="E398" s="55" t="inlineStr">
        <is>
          <t>Pari Saxena</t>
        </is>
      </c>
      <c r="F398" s="57" t="n">
        <v>42036</v>
      </c>
      <c r="G398" s="54">
        <f>DATEDIF(F398,TODAY(),"Y")</f>
        <v/>
      </c>
      <c r="H398" s="54" t="inlineStr">
        <is>
          <t>O+</t>
        </is>
      </c>
      <c r="I398" s="54" t="inlineStr">
        <is>
          <t>72415 84766</t>
        </is>
      </c>
      <c r="J398" s="62">
        <f>HYPERLINK("https://wa.me/91"&amp;SUBSTITUTE(I398," ",""),"Chat on WhatsApp")</f>
        <v/>
      </c>
      <c r="K398" s="54" t="inlineStr">
        <is>
          <t>varun.saxena24@yahoo.com</t>
        </is>
      </c>
      <c r="L398" s="62">
        <f>HYPERLINK("mailto:"&amp;K398,"Send Email")</f>
        <v/>
      </c>
      <c r="M398" s="55" t="inlineStr">
        <is>
          <t>229, Temple Road, Ludhiana</t>
        </is>
      </c>
      <c r="N398" s="54" t="inlineStr">
        <is>
          <t>Ludhiana</t>
        </is>
      </c>
      <c r="O398" s="54">
        <f>VLOOKUP(N398,Lists!$A$2:$B$36,2,FALSE())</f>
        <v/>
      </c>
      <c r="P398" s="54" t="inlineStr">
        <is>
          <t>694444</t>
        </is>
      </c>
      <c r="Q398" s="54" t="inlineStr">
        <is>
          <t>88829 18758</t>
        </is>
      </c>
    </row>
    <row r="399" ht="15" customHeight="1" s="39">
      <c r="A399" s="54" t="inlineStr">
        <is>
          <t>STU0398</t>
        </is>
      </c>
      <c r="B399" s="55">
        <f>VLOOKUP(A399,Marks!$A$2:$B$1001,2,FALSE())</f>
        <v/>
      </c>
      <c r="C399" s="54">
        <f>VLOOKUP(A399,Marks!$A$2:$C$1001,3,FALSE())</f>
        <v/>
      </c>
      <c r="D399" s="55" t="inlineStr">
        <is>
          <t>Gaurav Shah</t>
        </is>
      </c>
      <c r="E399" s="55" t="inlineStr">
        <is>
          <t>Lavanya Shah</t>
        </is>
      </c>
      <c r="F399" s="57" t="n">
        <v>41128</v>
      </c>
      <c r="G399" s="54">
        <f>DATEDIF(F399,TODAY(),"Y")</f>
        <v/>
      </c>
      <c r="H399" s="54" t="inlineStr">
        <is>
          <t>AB+</t>
        </is>
      </c>
      <c r="I399" s="54" t="inlineStr">
        <is>
          <t>63824 60837</t>
        </is>
      </c>
      <c r="J399" s="62">
        <f>HYPERLINK("https://wa.me/91"&amp;SUBSTITUTE(I399," ",""),"Chat on WhatsApp")</f>
        <v/>
      </c>
      <c r="K399" s="54" t="inlineStr">
        <is>
          <t>gaurav.shah71@gmail.com</t>
        </is>
      </c>
      <c r="L399" s="62">
        <f>HYPERLINK("mailto:"&amp;K399,"Send Email")</f>
        <v/>
      </c>
      <c r="M399" s="55" t="inlineStr">
        <is>
          <t>75, Church Street, Vadodara</t>
        </is>
      </c>
      <c r="N399" s="54" t="inlineStr">
        <is>
          <t>Vadodara</t>
        </is>
      </c>
      <c r="O399" s="54">
        <f>VLOOKUP(N399,Lists!$A$2:$B$36,2,FALSE())</f>
        <v/>
      </c>
      <c r="P399" s="54" t="inlineStr">
        <is>
          <t>644636</t>
        </is>
      </c>
      <c r="Q399" s="54" t="inlineStr">
        <is>
          <t>72114 72611</t>
        </is>
      </c>
    </row>
    <row r="400" ht="15" customHeight="1" s="39">
      <c r="A400" s="54" t="inlineStr">
        <is>
          <t>STU0399</t>
        </is>
      </c>
      <c r="B400" s="55">
        <f>VLOOKUP(A400,Marks!$A$2:$B$1001,2,FALSE())</f>
        <v/>
      </c>
      <c r="C400" s="54">
        <f>VLOOKUP(A400,Marks!$A$2:$C$1001,3,FALSE())</f>
        <v/>
      </c>
      <c r="D400" s="55" t="inlineStr">
        <is>
          <t>Tejas Banerjee</t>
        </is>
      </c>
      <c r="E400" s="55" t="inlineStr">
        <is>
          <t>Vidhi Banerjee</t>
        </is>
      </c>
      <c r="F400" s="57" t="n">
        <v>40510</v>
      </c>
      <c r="G400" s="54">
        <f>DATEDIF(F400,TODAY(),"Y")</f>
        <v/>
      </c>
      <c r="H400" s="54" t="inlineStr">
        <is>
          <t>O-</t>
        </is>
      </c>
      <c r="I400" s="54" t="inlineStr">
        <is>
          <t>74954 88509</t>
        </is>
      </c>
      <c r="J400" s="62">
        <f>HYPERLINK("https://wa.me/91"&amp;SUBSTITUTE(I400," ",""),"Chat on WhatsApp")</f>
        <v/>
      </c>
      <c r="K400" s="54" t="inlineStr">
        <is>
          <t>tejas.banerjee67@outlook.com</t>
        </is>
      </c>
      <c r="L400" s="62">
        <f>HYPERLINK("mailto:"&amp;K400,"Send Email")</f>
        <v/>
      </c>
      <c r="M400" s="55" t="inlineStr">
        <is>
          <t>255, Gandhi Chowk, Hyderabad</t>
        </is>
      </c>
      <c r="N400" s="54" t="inlineStr">
        <is>
          <t>Hyderabad</t>
        </is>
      </c>
      <c r="O400" s="54">
        <f>VLOOKUP(N400,Lists!$A$2:$B$36,2,FALSE())</f>
        <v/>
      </c>
      <c r="P400" s="54" t="inlineStr">
        <is>
          <t>563763</t>
        </is>
      </c>
      <c r="Q400" s="54" t="inlineStr">
        <is>
          <t>67837 18694</t>
        </is>
      </c>
    </row>
    <row r="401" ht="15" customHeight="1" s="39">
      <c r="A401" s="54" t="inlineStr">
        <is>
          <t>STU0400</t>
        </is>
      </c>
      <c r="B401" s="55">
        <f>VLOOKUP(A401,Marks!$A$2:$B$1001,2,FALSE())</f>
        <v/>
      </c>
      <c r="C401" s="54">
        <f>VLOOKUP(A401,Marks!$A$2:$C$1001,3,FALSE())</f>
        <v/>
      </c>
      <c r="D401" s="55" t="inlineStr">
        <is>
          <t>Yug Menon</t>
        </is>
      </c>
      <c r="E401" s="55" t="inlineStr">
        <is>
          <t>Ojasvi Menon</t>
        </is>
      </c>
      <c r="F401" s="57" t="n">
        <v>43972</v>
      </c>
      <c r="G401" s="54">
        <f>DATEDIF(F401,TODAY(),"Y")</f>
        <v/>
      </c>
      <c r="H401" s="54" t="inlineStr">
        <is>
          <t>B+</t>
        </is>
      </c>
      <c r="I401" s="54" t="inlineStr">
        <is>
          <t>85444 47872</t>
        </is>
      </c>
      <c r="J401" s="62">
        <f>HYPERLINK("https://wa.me/91"&amp;SUBSTITUTE(I401," ",""),"Chat on WhatsApp")</f>
        <v/>
      </c>
      <c r="K401" s="54" t="inlineStr">
        <is>
          <t>yug.menon77@yahoo.com</t>
        </is>
      </c>
      <c r="L401" s="62">
        <f>HYPERLINK("mailto:"&amp;K401,"Send Email")</f>
        <v/>
      </c>
      <c r="M401" s="55" t="inlineStr">
        <is>
          <t>161, Lake View, Bhopal</t>
        </is>
      </c>
      <c r="N401" s="54" t="inlineStr">
        <is>
          <t>Bhopal</t>
        </is>
      </c>
      <c r="O401" s="54">
        <f>VLOOKUP(N401,Lists!$A$2:$B$36,2,FALSE())</f>
        <v/>
      </c>
      <c r="P401" s="54" t="inlineStr">
        <is>
          <t>361045</t>
        </is>
      </c>
      <c r="Q401" s="54" t="inlineStr">
        <is>
          <t>76710 50153</t>
        </is>
      </c>
    </row>
    <row r="402" ht="15" customHeight="1" s="39">
      <c r="A402" s="54" t="inlineStr">
        <is>
          <t>STU0401</t>
        </is>
      </c>
      <c r="B402" s="55">
        <f>VLOOKUP(A402,Marks!$A$2:$B$1001,2,FALSE())</f>
        <v/>
      </c>
      <c r="C402" s="54">
        <f>VLOOKUP(A402,Marks!$A$2:$C$1001,3,FALSE())</f>
        <v/>
      </c>
      <c r="D402" s="55" t="inlineStr">
        <is>
          <t>Dhruv Thakur</t>
        </is>
      </c>
      <c r="E402" s="55" t="inlineStr">
        <is>
          <t>Urvi Thakur</t>
        </is>
      </c>
      <c r="F402" s="57" t="n">
        <v>39893</v>
      </c>
      <c r="G402" s="54">
        <f>DATEDIF(F402,TODAY(),"Y")</f>
        <v/>
      </c>
      <c r="H402" s="54" t="inlineStr">
        <is>
          <t>AB+</t>
        </is>
      </c>
      <c r="I402" s="54" t="inlineStr">
        <is>
          <t>97143 42195</t>
        </is>
      </c>
      <c r="J402" s="62">
        <f>HYPERLINK("https://wa.me/91"&amp;SUBSTITUTE(I402," ",""),"Chat on WhatsApp")</f>
        <v/>
      </c>
      <c r="K402" s="54" t="inlineStr">
        <is>
          <t>dhruv.thakur51@rediffmail.com</t>
        </is>
      </c>
      <c r="L402" s="62">
        <f>HYPERLINK("mailto:"&amp;K402,"Send Email")</f>
        <v/>
      </c>
      <c r="M402" s="55" t="inlineStr">
        <is>
          <t>368, Sector 12, Lucknow</t>
        </is>
      </c>
      <c r="N402" s="54" t="inlineStr">
        <is>
          <t>Lucknow</t>
        </is>
      </c>
      <c r="O402" s="54">
        <f>VLOOKUP(N402,Lists!$A$2:$B$36,2,FALSE())</f>
        <v/>
      </c>
      <c r="P402" s="54" t="inlineStr">
        <is>
          <t>705790</t>
        </is>
      </c>
      <c r="Q402" s="54" t="inlineStr">
        <is>
          <t>99804 54747</t>
        </is>
      </c>
    </row>
    <row r="403" ht="15" customHeight="1" s="39">
      <c r="A403" s="54" t="inlineStr">
        <is>
          <t>STU0402</t>
        </is>
      </c>
      <c r="B403" s="55">
        <f>VLOOKUP(A403,Marks!$A$2:$B$1001,2,FALSE())</f>
        <v/>
      </c>
      <c r="C403" s="54">
        <f>VLOOKUP(A403,Marks!$A$2:$C$1001,3,FALSE())</f>
        <v/>
      </c>
      <c r="D403" s="55" t="inlineStr">
        <is>
          <t>Aakash Desai</t>
        </is>
      </c>
      <c r="E403" s="55" t="inlineStr">
        <is>
          <t>Riya Desai</t>
        </is>
      </c>
      <c r="F403" s="57" t="n">
        <v>43659</v>
      </c>
      <c r="G403" s="54">
        <f>DATEDIF(F403,TODAY(),"Y")</f>
        <v/>
      </c>
      <c r="H403" s="54" t="inlineStr">
        <is>
          <t>A+</t>
        </is>
      </c>
      <c r="I403" s="54" t="inlineStr">
        <is>
          <t>82956 28314</t>
        </is>
      </c>
      <c r="J403" s="62">
        <f>HYPERLINK("https://wa.me/91"&amp;SUBSTITUTE(I403," ",""),"Chat on WhatsApp")</f>
        <v/>
      </c>
      <c r="K403" s="54" t="inlineStr">
        <is>
          <t>aakash.desai24@gmail.com</t>
        </is>
      </c>
      <c r="L403" s="62">
        <f>HYPERLINK("mailto:"&amp;K403,"Send Email")</f>
        <v/>
      </c>
      <c r="M403" s="55" t="inlineStr">
        <is>
          <t>186, Nehru Nagar, Dehradun</t>
        </is>
      </c>
      <c r="N403" s="54" t="inlineStr">
        <is>
          <t>Dehradun</t>
        </is>
      </c>
      <c r="O403" s="54">
        <f>VLOOKUP(N403,Lists!$A$2:$B$36,2,FALSE())</f>
        <v/>
      </c>
      <c r="P403" s="54" t="inlineStr">
        <is>
          <t>153028</t>
        </is>
      </c>
      <c r="Q403" s="54" t="inlineStr">
        <is>
          <t>65544 24085</t>
        </is>
      </c>
    </row>
    <row r="404" ht="15" customHeight="1" s="39">
      <c r="A404" s="54" t="inlineStr">
        <is>
          <t>STU0403</t>
        </is>
      </c>
      <c r="B404" s="55">
        <f>VLOOKUP(A404,Marks!$A$2:$B$1001,2,FALSE())</f>
        <v/>
      </c>
      <c r="C404" s="54">
        <f>VLOOKUP(A404,Marks!$A$2:$C$1001,3,FALSE())</f>
        <v/>
      </c>
      <c r="D404" s="55" t="inlineStr">
        <is>
          <t>Zaid Pillai</t>
        </is>
      </c>
      <c r="E404" s="55" t="inlineStr">
        <is>
          <t>Trisha Pillai</t>
        </is>
      </c>
      <c r="F404" s="57" t="n">
        <v>42831</v>
      </c>
      <c r="G404" s="54">
        <f>DATEDIF(F404,TODAY(),"Y")</f>
        <v/>
      </c>
      <c r="H404" s="54" t="inlineStr">
        <is>
          <t>A-</t>
        </is>
      </c>
      <c r="I404" s="54" t="inlineStr">
        <is>
          <t>94328 81003</t>
        </is>
      </c>
      <c r="J404" s="62">
        <f>HYPERLINK("https://wa.me/91"&amp;SUBSTITUTE(I404," ",""),"Chat on WhatsApp")</f>
        <v/>
      </c>
      <c r="K404" s="54" t="inlineStr">
        <is>
          <t>zaid.pillai79@gmail.com</t>
        </is>
      </c>
      <c r="L404" s="62">
        <f>HYPERLINK("mailto:"&amp;K404,"Send Email")</f>
        <v/>
      </c>
      <c r="M404" s="55" t="inlineStr">
        <is>
          <t>489, Ring Road, Pune</t>
        </is>
      </c>
      <c r="N404" s="54" t="inlineStr">
        <is>
          <t>Pune</t>
        </is>
      </c>
      <c r="O404" s="54">
        <f>VLOOKUP(N404,Lists!$A$2:$B$36,2,FALSE())</f>
        <v/>
      </c>
      <c r="P404" s="54" t="inlineStr">
        <is>
          <t>205607</t>
        </is>
      </c>
      <c r="Q404" s="54" t="inlineStr">
        <is>
          <t>88966 26326</t>
        </is>
      </c>
    </row>
    <row r="405" ht="15" customHeight="1" s="39">
      <c r="A405" s="54" t="inlineStr">
        <is>
          <t>STU0404</t>
        </is>
      </c>
      <c r="B405" s="55">
        <f>VLOOKUP(A405,Marks!$A$2:$B$1001,2,FALSE())</f>
        <v/>
      </c>
      <c r="C405" s="54">
        <f>VLOOKUP(A405,Marks!$A$2:$C$1001,3,FALSE())</f>
        <v/>
      </c>
      <c r="D405" s="55" t="inlineStr">
        <is>
          <t>Abhinav Banerjee</t>
        </is>
      </c>
      <c r="E405" s="55" t="inlineStr">
        <is>
          <t>Tanvi Banerjee</t>
        </is>
      </c>
      <c r="F405" s="57" t="n">
        <v>40926</v>
      </c>
      <c r="G405" s="54">
        <f>DATEDIF(F405,TODAY(),"Y")</f>
        <v/>
      </c>
      <c r="H405" s="54" t="inlineStr">
        <is>
          <t>B+</t>
        </is>
      </c>
      <c r="I405" s="54" t="inlineStr">
        <is>
          <t>84360 98252</t>
        </is>
      </c>
      <c r="J405" s="62">
        <f>HYPERLINK("https://wa.me/91"&amp;SUBSTITUTE(I405," ",""),"Chat on WhatsApp")</f>
        <v/>
      </c>
      <c r="K405" s="54" t="inlineStr">
        <is>
          <t>abhinav.banerjee63@rediffmail.com</t>
        </is>
      </c>
      <c r="L405" s="62">
        <f>HYPERLINK("mailto:"&amp;K405,"Send Email")</f>
        <v/>
      </c>
      <c r="M405" s="55" t="inlineStr">
        <is>
          <t>405, Lake View, Amritsar</t>
        </is>
      </c>
      <c r="N405" s="54" t="inlineStr">
        <is>
          <t>Amritsar</t>
        </is>
      </c>
      <c r="O405" s="54">
        <f>VLOOKUP(N405,Lists!$A$2:$B$36,2,FALSE())</f>
        <v/>
      </c>
      <c r="P405" s="54" t="inlineStr">
        <is>
          <t>447726</t>
        </is>
      </c>
      <c r="Q405" s="54" t="inlineStr">
        <is>
          <t>69176 76526</t>
        </is>
      </c>
    </row>
    <row r="406" ht="15" customHeight="1" s="39">
      <c r="A406" s="54" t="inlineStr">
        <is>
          <t>STU0405</t>
        </is>
      </c>
      <c r="B406" s="55">
        <f>VLOOKUP(A406,Marks!$A$2:$B$1001,2,FALSE())</f>
        <v/>
      </c>
      <c r="C406" s="54">
        <f>VLOOKUP(A406,Marks!$A$2:$C$1001,3,FALSE())</f>
        <v/>
      </c>
      <c r="D406" s="55" t="inlineStr">
        <is>
          <t>Rishabh Ghosh</t>
        </is>
      </c>
      <c r="E406" s="55" t="inlineStr">
        <is>
          <t>Pooja Ghosh</t>
        </is>
      </c>
      <c r="F406" s="57" t="n">
        <v>44396</v>
      </c>
      <c r="G406" s="54">
        <f>DATEDIF(F406,TODAY(),"Y")</f>
        <v/>
      </c>
      <c r="H406" s="54" t="inlineStr">
        <is>
          <t>A+</t>
        </is>
      </c>
      <c r="I406" s="54" t="inlineStr">
        <is>
          <t>86890 59934</t>
        </is>
      </c>
      <c r="J406" s="62">
        <f>HYPERLINK("https://wa.me/91"&amp;SUBSTITUTE(I406," ",""),"Chat on WhatsApp")</f>
        <v/>
      </c>
      <c r="K406" s="54" t="inlineStr">
        <is>
          <t>rishabh.ghosh3@rediffmail.com</t>
        </is>
      </c>
      <c r="L406" s="62">
        <f>HYPERLINK("mailto:"&amp;K406,"Send Email")</f>
        <v/>
      </c>
      <c r="M406" s="55" t="inlineStr">
        <is>
          <t>224, Green Park, Bengaluru</t>
        </is>
      </c>
      <c r="N406" s="54" t="inlineStr">
        <is>
          <t>Bengaluru</t>
        </is>
      </c>
      <c r="O406" s="54">
        <f>VLOOKUP(N406,Lists!$A$2:$B$36,2,FALSE())</f>
        <v/>
      </c>
      <c r="P406" s="54" t="inlineStr">
        <is>
          <t>554741</t>
        </is>
      </c>
      <c r="Q406" s="54" t="inlineStr">
        <is>
          <t>68165 43413</t>
        </is>
      </c>
    </row>
    <row r="407" ht="15" customHeight="1" s="39">
      <c r="A407" s="54" t="inlineStr">
        <is>
          <t>STU0406</t>
        </is>
      </c>
      <c r="B407" s="55">
        <f>VLOOKUP(A407,Marks!$A$2:$B$1001,2,FALSE())</f>
        <v/>
      </c>
      <c r="C407" s="54">
        <f>VLOOKUP(A407,Marks!$A$2:$C$1001,3,FALSE())</f>
        <v/>
      </c>
      <c r="D407" s="55" t="inlineStr">
        <is>
          <t>Aarush Chauhan</t>
        </is>
      </c>
      <c r="E407" s="55" t="inlineStr">
        <is>
          <t>Ira Chauhan</t>
        </is>
      </c>
      <c r="F407" s="57" t="n">
        <v>42561</v>
      </c>
      <c r="G407" s="54">
        <f>DATEDIF(F407,TODAY(),"Y")</f>
        <v/>
      </c>
      <c r="H407" s="54" t="inlineStr">
        <is>
          <t>O+</t>
        </is>
      </c>
      <c r="I407" s="54" t="inlineStr">
        <is>
          <t>79528 18752</t>
        </is>
      </c>
      <c r="J407" s="62">
        <f>HYPERLINK("https://wa.me/91"&amp;SUBSTITUTE(I407," ",""),"Chat on WhatsApp")</f>
        <v/>
      </c>
      <c r="K407" s="54" t="inlineStr">
        <is>
          <t>aarush.chauhan30@gmail.com</t>
        </is>
      </c>
      <c r="L407" s="62">
        <f>HYPERLINK("mailto:"&amp;K407,"Send Email")</f>
        <v/>
      </c>
      <c r="M407" s="55" t="inlineStr">
        <is>
          <t>318, Nehru Nagar, Thiruvananthapuram</t>
        </is>
      </c>
      <c r="N407" s="54" t="inlineStr">
        <is>
          <t>Thiruvananthapuram</t>
        </is>
      </c>
      <c r="O407" s="54">
        <f>VLOOKUP(N407,Lists!$A$2:$B$36,2,FALSE())</f>
        <v/>
      </c>
      <c r="P407" s="54" t="inlineStr">
        <is>
          <t>710425</t>
        </is>
      </c>
      <c r="Q407" s="54" t="inlineStr">
        <is>
          <t>75722 81819</t>
        </is>
      </c>
    </row>
    <row r="408" ht="15" customHeight="1" s="39">
      <c r="A408" s="54" t="inlineStr">
        <is>
          <t>STU0407</t>
        </is>
      </c>
      <c r="B408" s="55">
        <f>VLOOKUP(A408,Marks!$A$2:$B$1001,2,FALSE())</f>
        <v/>
      </c>
      <c r="C408" s="54">
        <f>VLOOKUP(A408,Marks!$A$2:$C$1001,3,FALSE())</f>
        <v/>
      </c>
      <c r="D408" s="55" t="inlineStr">
        <is>
          <t>Varun Sharma</t>
        </is>
      </c>
      <c r="E408" s="55" t="inlineStr">
        <is>
          <t>Ananya Sharma</t>
        </is>
      </c>
      <c r="F408" s="57" t="n">
        <v>42556</v>
      </c>
      <c r="G408" s="54">
        <f>DATEDIF(F408,TODAY(),"Y")</f>
        <v/>
      </c>
      <c r="H408" s="54" t="inlineStr">
        <is>
          <t>A+</t>
        </is>
      </c>
      <c r="I408" s="54" t="inlineStr">
        <is>
          <t>71792 71481</t>
        </is>
      </c>
      <c r="J408" s="62">
        <f>HYPERLINK("https://wa.me/91"&amp;SUBSTITUTE(I408," ",""),"Chat on WhatsApp")</f>
        <v/>
      </c>
      <c r="K408" s="54" t="inlineStr">
        <is>
          <t>varun.sharma20@yahoo.com</t>
        </is>
      </c>
      <c r="L408" s="62">
        <f>HYPERLINK("mailto:"&amp;K408,"Send Email")</f>
        <v/>
      </c>
      <c r="M408" s="55" t="inlineStr">
        <is>
          <t>124, Temple Road, Varanasi</t>
        </is>
      </c>
      <c r="N408" s="54" t="inlineStr">
        <is>
          <t>Varanasi</t>
        </is>
      </c>
      <c r="O408" s="54">
        <f>VLOOKUP(N408,Lists!$A$2:$B$36,2,FALSE())</f>
        <v/>
      </c>
      <c r="P408" s="54" t="inlineStr">
        <is>
          <t>711741</t>
        </is>
      </c>
      <c r="Q408" s="54" t="inlineStr">
        <is>
          <t>88576 42216</t>
        </is>
      </c>
    </row>
    <row r="409" ht="15" customHeight="1" s="39">
      <c r="A409" s="54" t="inlineStr">
        <is>
          <t>STU0408</t>
        </is>
      </c>
      <c r="B409" s="55">
        <f>VLOOKUP(A409,Marks!$A$2:$B$1001,2,FALSE())</f>
        <v/>
      </c>
      <c r="C409" s="54">
        <f>VLOOKUP(A409,Marks!$A$2:$C$1001,3,FALSE())</f>
        <v/>
      </c>
      <c r="D409" s="55" t="inlineStr">
        <is>
          <t>Vikram Khanna</t>
        </is>
      </c>
      <c r="E409" s="55" t="inlineStr">
        <is>
          <t>Heer Khanna</t>
        </is>
      </c>
      <c r="F409" s="57" t="n">
        <v>40084</v>
      </c>
      <c r="G409" s="54">
        <f>DATEDIF(F409,TODAY(),"Y")</f>
        <v/>
      </c>
      <c r="H409" s="54" t="inlineStr">
        <is>
          <t>A+</t>
        </is>
      </c>
      <c r="I409" s="54" t="inlineStr">
        <is>
          <t>93068 14773</t>
        </is>
      </c>
      <c r="J409" s="62">
        <f>HYPERLINK("https://wa.me/91"&amp;SUBSTITUTE(I409," ",""),"Chat on WhatsApp")</f>
        <v/>
      </c>
      <c r="K409" s="54" t="inlineStr">
        <is>
          <t>vikram.khanna27@gmail.com</t>
        </is>
      </c>
      <c r="L409" s="62">
        <f>HYPERLINK("mailto:"&amp;K409,"Send Email")</f>
        <v/>
      </c>
      <c r="M409" s="55" t="inlineStr">
        <is>
          <t>308, Temple Road, Kanpur</t>
        </is>
      </c>
      <c r="N409" s="54" t="inlineStr">
        <is>
          <t>Kanpur</t>
        </is>
      </c>
      <c r="O409" s="54">
        <f>VLOOKUP(N409,Lists!$A$2:$B$36,2,FALSE())</f>
        <v/>
      </c>
      <c r="P409" s="54" t="inlineStr">
        <is>
          <t>422940</t>
        </is>
      </c>
      <c r="Q409" s="54" t="inlineStr">
        <is>
          <t>67756 60144</t>
        </is>
      </c>
    </row>
    <row r="410" ht="15" customHeight="1" s="39">
      <c r="A410" s="54" t="inlineStr">
        <is>
          <t>STU0409</t>
        </is>
      </c>
      <c r="B410" s="55">
        <f>VLOOKUP(A410,Marks!$A$2:$B$1001,2,FALSE())</f>
        <v/>
      </c>
      <c r="C410" s="54">
        <f>VLOOKUP(A410,Marks!$A$2:$C$1001,3,FALSE())</f>
        <v/>
      </c>
      <c r="D410" s="55" t="inlineStr">
        <is>
          <t>Vivaan Joshi</t>
        </is>
      </c>
      <c r="E410" s="55" t="inlineStr">
        <is>
          <t>Navya Joshi</t>
        </is>
      </c>
      <c r="F410" s="57" t="n">
        <v>41410</v>
      </c>
      <c r="G410" s="54">
        <f>DATEDIF(F410,TODAY(),"Y")</f>
        <v/>
      </c>
      <c r="H410" s="54" t="inlineStr">
        <is>
          <t>A-</t>
        </is>
      </c>
      <c r="I410" s="54" t="inlineStr">
        <is>
          <t>98640 70975</t>
        </is>
      </c>
      <c r="J410" s="62">
        <f>HYPERLINK("https://wa.me/91"&amp;SUBSTITUTE(I410," ",""),"Chat on WhatsApp")</f>
        <v/>
      </c>
      <c r="K410" s="54" t="inlineStr">
        <is>
          <t>vivaan.joshi48@yahoo.com</t>
        </is>
      </c>
      <c r="L410" s="62">
        <f>HYPERLINK("mailto:"&amp;K410,"Send Email")</f>
        <v/>
      </c>
      <c r="M410" s="55" t="inlineStr">
        <is>
          <t>238, Church Street, Warangal</t>
        </is>
      </c>
      <c r="N410" s="54" t="inlineStr">
        <is>
          <t>Warangal</t>
        </is>
      </c>
      <c r="O410" s="54">
        <f>VLOOKUP(N410,Lists!$A$2:$B$36,2,FALSE())</f>
        <v/>
      </c>
      <c r="P410" s="54" t="inlineStr">
        <is>
          <t>545998</t>
        </is>
      </c>
      <c r="Q410" s="54" t="inlineStr">
        <is>
          <t>65020 29075</t>
        </is>
      </c>
    </row>
    <row r="411" ht="15" customHeight="1" s="39">
      <c r="A411" s="54" t="inlineStr">
        <is>
          <t>STU0410</t>
        </is>
      </c>
      <c r="B411" s="55">
        <f>VLOOKUP(A411,Marks!$A$2:$B$1001,2,FALSE())</f>
        <v/>
      </c>
      <c r="C411" s="54">
        <f>VLOOKUP(A411,Marks!$A$2:$C$1001,3,FALSE())</f>
        <v/>
      </c>
      <c r="D411" s="55" t="inlineStr">
        <is>
          <t>Ishaan Sen</t>
        </is>
      </c>
      <c r="E411" s="55" t="inlineStr">
        <is>
          <t>Simran Sen</t>
        </is>
      </c>
      <c r="F411" s="57" t="n">
        <v>43101</v>
      </c>
      <c r="G411" s="54">
        <f>DATEDIF(F411,TODAY(),"Y")</f>
        <v/>
      </c>
      <c r="H411" s="54" t="inlineStr">
        <is>
          <t>AB+</t>
        </is>
      </c>
      <c r="I411" s="54" t="inlineStr">
        <is>
          <t>79537 58662</t>
        </is>
      </c>
      <c r="J411" s="62">
        <f>HYPERLINK("https://wa.me/91"&amp;SUBSTITUTE(I411," ",""),"Chat on WhatsApp")</f>
        <v/>
      </c>
      <c r="K411" s="54" t="inlineStr">
        <is>
          <t>ishaan.sen4@rediffmail.com</t>
        </is>
      </c>
      <c r="L411" s="62">
        <f>HYPERLINK("mailto:"&amp;K411,"Send Email")</f>
        <v/>
      </c>
      <c r="M411" s="55" t="inlineStr">
        <is>
          <t>207, Lake View, Chennai</t>
        </is>
      </c>
      <c r="N411" s="54" t="inlineStr">
        <is>
          <t>Chennai</t>
        </is>
      </c>
      <c r="O411" s="54">
        <f>VLOOKUP(N411,Lists!$A$2:$B$36,2,FALSE())</f>
        <v/>
      </c>
      <c r="P411" s="54" t="inlineStr">
        <is>
          <t>752700</t>
        </is>
      </c>
      <c r="Q411" s="54" t="inlineStr">
        <is>
          <t>96684 91496</t>
        </is>
      </c>
    </row>
    <row r="412" ht="15" customHeight="1" s="39">
      <c r="A412" s="54" t="inlineStr">
        <is>
          <t>STU0411</t>
        </is>
      </c>
      <c r="B412" s="55">
        <f>VLOOKUP(A412,Marks!$A$2:$B$1001,2,FALSE())</f>
        <v/>
      </c>
      <c r="C412" s="54">
        <f>VLOOKUP(A412,Marks!$A$2:$C$1001,3,FALSE())</f>
        <v/>
      </c>
      <c r="D412" s="55" t="inlineStr">
        <is>
          <t>Ishaan Menon</t>
        </is>
      </c>
      <c r="E412" s="55" t="inlineStr">
        <is>
          <t>Zara Menon</t>
        </is>
      </c>
      <c r="F412" s="57" t="n">
        <v>40229</v>
      </c>
      <c r="G412" s="54">
        <f>DATEDIF(F412,TODAY(),"Y")</f>
        <v/>
      </c>
      <c r="H412" s="54" t="inlineStr">
        <is>
          <t>B+</t>
        </is>
      </c>
      <c r="I412" s="54" t="inlineStr">
        <is>
          <t>95518 61694</t>
        </is>
      </c>
      <c r="J412" s="62">
        <f>HYPERLINK("https://wa.me/91"&amp;SUBSTITUTE(I412," ",""),"Chat on WhatsApp")</f>
        <v/>
      </c>
      <c r="K412" s="54" t="inlineStr">
        <is>
          <t>ishaan.menon29@gmail.com</t>
        </is>
      </c>
      <c r="L412" s="62">
        <f>HYPERLINK("mailto:"&amp;K412,"Send Email")</f>
        <v/>
      </c>
      <c r="M412" s="55" t="inlineStr">
        <is>
          <t>23, Park Street, Varanasi</t>
        </is>
      </c>
      <c r="N412" s="54" t="inlineStr">
        <is>
          <t>Varanasi</t>
        </is>
      </c>
      <c r="O412" s="54">
        <f>VLOOKUP(N412,Lists!$A$2:$B$36,2,FALSE())</f>
        <v/>
      </c>
      <c r="P412" s="54" t="inlineStr">
        <is>
          <t>122704</t>
        </is>
      </c>
      <c r="Q412" s="54" t="inlineStr">
        <is>
          <t>74186 64837</t>
        </is>
      </c>
    </row>
    <row r="413" ht="15" customHeight="1" s="39">
      <c r="A413" s="54" t="inlineStr">
        <is>
          <t>STU0412</t>
        </is>
      </c>
      <c r="B413" s="55">
        <f>VLOOKUP(A413,Marks!$A$2:$B$1001,2,FALSE())</f>
        <v/>
      </c>
      <c r="C413" s="54">
        <f>VLOOKUP(A413,Marks!$A$2:$C$1001,3,FALSE())</f>
        <v/>
      </c>
      <c r="D413" s="55" t="inlineStr">
        <is>
          <t>Yash Bhatia</t>
        </is>
      </c>
      <c r="E413" s="55" t="inlineStr">
        <is>
          <t>Sanya Bhatia</t>
        </is>
      </c>
      <c r="F413" s="57" t="n">
        <v>40139</v>
      </c>
      <c r="G413" s="54">
        <f>DATEDIF(F413,TODAY(),"Y")</f>
        <v/>
      </c>
      <c r="H413" s="54" t="inlineStr">
        <is>
          <t>O+</t>
        </is>
      </c>
      <c r="I413" s="54" t="inlineStr">
        <is>
          <t>89629 30394</t>
        </is>
      </c>
      <c r="J413" s="62">
        <f>HYPERLINK("https://wa.me/91"&amp;SUBSTITUTE(I413," ",""),"Chat on WhatsApp")</f>
        <v/>
      </c>
      <c r="K413" s="54" t="inlineStr">
        <is>
          <t>yash.bhatia86@outlook.com</t>
        </is>
      </c>
      <c r="L413" s="62">
        <f>HYPERLINK("mailto:"&amp;K413,"Send Email")</f>
        <v/>
      </c>
      <c r="M413" s="55" t="inlineStr">
        <is>
          <t>413, Civil Lines, Ranchi</t>
        </is>
      </c>
      <c r="N413" s="54" t="inlineStr">
        <is>
          <t>Ranchi</t>
        </is>
      </c>
      <c r="O413" s="54">
        <f>VLOOKUP(N413,Lists!$A$2:$B$36,2,FALSE())</f>
        <v/>
      </c>
      <c r="P413" s="54" t="inlineStr">
        <is>
          <t>347187</t>
        </is>
      </c>
      <c r="Q413" s="54" t="inlineStr">
        <is>
          <t>68108 73359</t>
        </is>
      </c>
    </row>
    <row r="414" ht="15" customHeight="1" s="39">
      <c r="A414" s="54" t="inlineStr">
        <is>
          <t>STU0413</t>
        </is>
      </c>
      <c r="B414" s="55">
        <f>VLOOKUP(A414,Marks!$A$2:$B$1001,2,FALSE())</f>
        <v/>
      </c>
      <c r="C414" s="54">
        <f>VLOOKUP(A414,Marks!$A$2:$C$1001,3,FALSE())</f>
        <v/>
      </c>
      <c r="D414" s="55" t="inlineStr">
        <is>
          <t>Parth Dubey</t>
        </is>
      </c>
      <c r="E414" s="55" t="inlineStr">
        <is>
          <t>Gauri Dubey</t>
        </is>
      </c>
      <c r="F414" s="57" t="n">
        <v>40827</v>
      </c>
      <c r="G414" s="54">
        <f>DATEDIF(F414,TODAY(),"Y")</f>
        <v/>
      </c>
      <c r="H414" s="54" t="inlineStr">
        <is>
          <t>B-</t>
        </is>
      </c>
      <c r="I414" s="54" t="inlineStr">
        <is>
          <t>82329 41784</t>
        </is>
      </c>
      <c r="J414" s="62">
        <f>HYPERLINK("https://wa.me/91"&amp;SUBSTITUTE(I414," ",""),"Chat on WhatsApp")</f>
        <v/>
      </c>
      <c r="K414" s="54" t="inlineStr">
        <is>
          <t>parth.dubey21@rediffmail.com</t>
        </is>
      </c>
      <c r="L414" s="62">
        <f>HYPERLINK("mailto:"&amp;K414,"Send Email")</f>
        <v/>
      </c>
      <c r="M414" s="55" t="inlineStr">
        <is>
          <t>486, Gandhi Chowk, Kochi</t>
        </is>
      </c>
      <c r="N414" s="54" t="inlineStr">
        <is>
          <t>Kochi</t>
        </is>
      </c>
      <c r="O414" s="54">
        <f>VLOOKUP(N414,Lists!$A$2:$B$36,2,FALSE())</f>
        <v/>
      </c>
      <c r="P414" s="54" t="inlineStr">
        <is>
          <t>439208</t>
        </is>
      </c>
      <c r="Q414" s="54" t="inlineStr">
        <is>
          <t>68137 63205</t>
        </is>
      </c>
    </row>
    <row r="415" ht="15" customHeight="1" s="39">
      <c r="A415" s="54" t="inlineStr">
        <is>
          <t>STU0414</t>
        </is>
      </c>
      <c r="B415" s="55">
        <f>VLOOKUP(A415,Marks!$A$2:$B$1001,2,FALSE())</f>
        <v/>
      </c>
      <c r="C415" s="54">
        <f>VLOOKUP(A415,Marks!$A$2:$C$1001,3,FALSE())</f>
        <v/>
      </c>
      <c r="D415" s="55" t="inlineStr">
        <is>
          <t>Reyansh Arora</t>
        </is>
      </c>
      <c r="E415" s="55" t="inlineStr">
        <is>
          <t>Myra Arora</t>
        </is>
      </c>
      <c r="F415" s="57" t="n">
        <v>42705</v>
      </c>
      <c r="G415" s="54">
        <f>DATEDIF(F415,TODAY(),"Y")</f>
        <v/>
      </c>
      <c r="H415" s="54" t="inlineStr">
        <is>
          <t>B+</t>
        </is>
      </c>
      <c r="I415" s="54" t="inlineStr">
        <is>
          <t>79853 66169</t>
        </is>
      </c>
      <c r="J415" s="62">
        <f>HYPERLINK("https://wa.me/91"&amp;SUBSTITUTE(I415," ",""),"Chat on WhatsApp")</f>
        <v/>
      </c>
      <c r="K415" s="54" t="inlineStr">
        <is>
          <t>reyansh.arora64@gmail.com</t>
        </is>
      </c>
      <c r="L415" s="62">
        <f>HYPERLINK("mailto:"&amp;K415,"Send Email")</f>
        <v/>
      </c>
      <c r="M415" s="55" t="inlineStr">
        <is>
          <t>479, Church Street, Mysuru</t>
        </is>
      </c>
      <c r="N415" s="54" t="inlineStr">
        <is>
          <t>Mysuru</t>
        </is>
      </c>
      <c r="O415" s="54">
        <f>VLOOKUP(N415,Lists!$A$2:$B$36,2,FALSE())</f>
        <v/>
      </c>
      <c r="P415" s="54" t="inlineStr">
        <is>
          <t>163853</t>
        </is>
      </c>
      <c r="Q415" s="54" t="inlineStr">
        <is>
          <t>68720 33274</t>
        </is>
      </c>
    </row>
    <row r="416" ht="15" customHeight="1" s="39">
      <c r="A416" s="54" t="inlineStr">
        <is>
          <t>STU0415</t>
        </is>
      </c>
      <c r="B416" s="55">
        <f>VLOOKUP(A416,Marks!$A$2:$B$1001,2,FALSE())</f>
        <v/>
      </c>
      <c r="C416" s="54">
        <f>VLOOKUP(A416,Marks!$A$2:$C$1001,3,FALSE())</f>
        <v/>
      </c>
      <c r="D416" s="55" t="inlineStr">
        <is>
          <t>Farhan Naidu</t>
        </is>
      </c>
      <c r="E416" s="55" t="inlineStr">
        <is>
          <t>Vanya Naidu</t>
        </is>
      </c>
      <c r="F416" s="57" t="n">
        <v>41922</v>
      </c>
      <c r="G416" s="54">
        <f>DATEDIF(F416,TODAY(),"Y")</f>
        <v/>
      </c>
      <c r="H416" s="54" t="inlineStr">
        <is>
          <t>O+</t>
        </is>
      </c>
      <c r="I416" s="54" t="inlineStr">
        <is>
          <t>72064 70599</t>
        </is>
      </c>
      <c r="J416" s="62">
        <f>HYPERLINK("https://wa.me/91"&amp;SUBSTITUTE(I416," ",""),"Chat on WhatsApp")</f>
        <v/>
      </c>
      <c r="K416" s="54" t="inlineStr">
        <is>
          <t>farhan.naidu78@outlook.com</t>
        </is>
      </c>
      <c r="L416" s="62">
        <f>HYPERLINK("mailto:"&amp;K416,"Send Email")</f>
        <v/>
      </c>
      <c r="M416" s="55" t="inlineStr">
        <is>
          <t>81, Station Road, Varanasi</t>
        </is>
      </c>
      <c r="N416" s="54" t="inlineStr">
        <is>
          <t>Varanasi</t>
        </is>
      </c>
      <c r="O416" s="54">
        <f>VLOOKUP(N416,Lists!$A$2:$B$36,2,FALSE())</f>
        <v/>
      </c>
      <c r="P416" s="54" t="inlineStr">
        <is>
          <t>630530</t>
        </is>
      </c>
      <c r="Q416" s="54" t="inlineStr">
        <is>
          <t>75648 14198</t>
        </is>
      </c>
    </row>
    <row r="417" ht="15" customHeight="1" s="39">
      <c r="A417" s="54" t="inlineStr">
        <is>
          <t>STU0416</t>
        </is>
      </c>
      <c r="B417" s="55">
        <f>VLOOKUP(A417,Marks!$A$2:$B$1001,2,FALSE())</f>
        <v/>
      </c>
      <c r="C417" s="54">
        <f>VLOOKUP(A417,Marks!$A$2:$C$1001,3,FALSE())</f>
        <v/>
      </c>
      <c r="D417" s="55" t="inlineStr">
        <is>
          <t>Reyansh Yadav</t>
        </is>
      </c>
      <c r="E417" s="55" t="inlineStr">
        <is>
          <t>Jiya Yadav</t>
        </is>
      </c>
      <c r="F417" s="57" t="n">
        <v>43914</v>
      </c>
      <c r="G417" s="54">
        <f>DATEDIF(F417,TODAY(),"Y")</f>
        <v/>
      </c>
      <c r="H417" s="54" t="inlineStr">
        <is>
          <t>B+</t>
        </is>
      </c>
      <c r="I417" s="54" t="inlineStr">
        <is>
          <t>65628 53611</t>
        </is>
      </c>
      <c r="J417" s="62">
        <f>HYPERLINK("https://wa.me/91"&amp;SUBSTITUTE(I417," ",""),"Chat on WhatsApp")</f>
        <v/>
      </c>
      <c r="K417" s="54" t="inlineStr">
        <is>
          <t>reyansh.yadav89@outlook.com</t>
        </is>
      </c>
      <c r="L417" s="62">
        <f>HYPERLINK("mailto:"&amp;K417,"Send Email")</f>
        <v/>
      </c>
      <c r="M417" s="55" t="inlineStr">
        <is>
          <t>297, Civil Lines, Warangal</t>
        </is>
      </c>
      <c r="N417" s="54" t="inlineStr">
        <is>
          <t>Warangal</t>
        </is>
      </c>
      <c r="O417" s="54">
        <f>VLOOKUP(N417,Lists!$A$2:$B$36,2,FALSE())</f>
        <v/>
      </c>
      <c r="P417" s="54" t="inlineStr">
        <is>
          <t>614991</t>
        </is>
      </c>
      <c r="Q417" s="54" t="inlineStr">
        <is>
          <t>97715 26071</t>
        </is>
      </c>
    </row>
    <row r="418" ht="15" customHeight="1" s="39">
      <c r="A418" s="54" t="inlineStr">
        <is>
          <t>STU0417</t>
        </is>
      </c>
      <c r="B418" s="55">
        <f>VLOOKUP(A418,Marks!$A$2:$B$1001,2,FALSE())</f>
        <v/>
      </c>
      <c r="C418" s="54">
        <f>VLOOKUP(A418,Marks!$A$2:$C$1001,3,FALSE())</f>
        <v/>
      </c>
      <c r="D418" s="55" t="inlineStr">
        <is>
          <t>Krishna Saxena</t>
        </is>
      </c>
      <c r="E418" s="55" t="inlineStr">
        <is>
          <t>Aditi Saxena</t>
        </is>
      </c>
      <c r="F418" s="57" t="n">
        <v>41589</v>
      </c>
      <c r="G418" s="54">
        <f>DATEDIF(F418,TODAY(),"Y")</f>
        <v/>
      </c>
      <c r="H418" s="54" t="inlineStr">
        <is>
          <t>O-</t>
        </is>
      </c>
      <c r="I418" s="54" t="inlineStr">
        <is>
          <t>71121 31519</t>
        </is>
      </c>
      <c r="J418" s="62">
        <f>HYPERLINK("https://wa.me/91"&amp;SUBSTITUTE(I418," ",""),"Chat on WhatsApp")</f>
        <v/>
      </c>
      <c r="K418" s="54" t="inlineStr">
        <is>
          <t>krishna.saxena33@rediffmail.com</t>
        </is>
      </c>
      <c r="L418" s="62">
        <f>HYPERLINK("mailto:"&amp;K418,"Send Email")</f>
        <v/>
      </c>
      <c r="M418" s="55" t="inlineStr">
        <is>
          <t>48, Shastri Nagar, Guwahati</t>
        </is>
      </c>
      <c r="N418" s="54" t="inlineStr">
        <is>
          <t>Guwahati</t>
        </is>
      </c>
      <c r="O418" s="54">
        <f>VLOOKUP(N418,Lists!$A$2:$B$36,2,FALSE())</f>
        <v/>
      </c>
      <c r="P418" s="54" t="inlineStr">
        <is>
          <t>460808</t>
        </is>
      </c>
      <c r="Q418" s="54" t="inlineStr">
        <is>
          <t>71688 28394</t>
        </is>
      </c>
    </row>
    <row r="419" ht="15" customHeight="1" s="39">
      <c r="A419" s="54" t="inlineStr">
        <is>
          <t>STU0418</t>
        </is>
      </c>
      <c r="B419" s="55">
        <f>VLOOKUP(A419,Marks!$A$2:$B$1001,2,FALSE())</f>
        <v/>
      </c>
      <c r="C419" s="54">
        <f>VLOOKUP(A419,Marks!$A$2:$C$1001,3,FALSE())</f>
        <v/>
      </c>
      <c r="D419" s="55" t="inlineStr">
        <is>
          <t>Sahil Naidu</t>
        </is>
      </c>
      <c r="E419" s="55" t="inlineStr">
        <is>
          <t>Nisha Naidu</t>
        </is>
      </c>
      <c r="F419" s="57" t="n">
        <v>41510</v>
      </c>
      <c r="G419" s="54">
        <f>DATEDIF(F419,TODAY(),"Y")</f>
        <v/>
      </c>
      <c r="H419" s="54" t="inlineStr">
        <is>
          <t>A+</t>
        </is>
      </c>
      <c r="I419" s="54" t="inlineStr">
        <is>
          <t>89827 69826</t>
        </is>
      </c>
      <c r="J419" s="62">
        <f>HYPERLINK("https://wa.me/91"&amp;SUBSTITUTE(I419," ",""),"Chat on WhatsApp")</f>
        <v/>
      </c>
      <c r="K419" s="54" t="inlineStr">
        <is>
          <t>sahil.naidu6@outlook.com</t>
        </is>
      </c>
      <c r="L419" s="62">
        <f>HYPERLINK("mailto:"&amp;K419,"Send Email")</f>
        <v/>
      </c>
      <c r="M419" s="55" t="inlineStr">
        <is>
          <t>171, MG Road, Thiruvananthapuram</t>
        </is>
      </c>
      <c r="N419" s="54" t="inlineStr">
        <is>
          <t>Thiruvananthapuram</t>
        </is>
      </c>
      <c r="O419" s="54">
        <f>VLOOKUP(N419,Lists!$A$2:$B$36,2,FALSE())</f>
        <v/>
      </c>
      <c r="P419" s="54" t="inlineStr">
        <is>
          <t>537124</t>
        </is>
      </c>
      <c r="Q419" s="54" t="inlineStr">
        <is>
          <t>68774 64689</t>
        </is>
      </c>
    </row>
    <row r="420" ht="15" customHeight="1" s="39">
      <c r="A420" s="54" t="inlineStr">
        <is>
          <t>STU0419</t>
        </is>
      </c>
      <c r="B420" s="55">
        <f>VLOOKUP(A420,Marks!$A$2:$B$1001,2,FALSE())</f>
        <v/>
      </c>
      <c r="C420" s="54">
        <f>VLOOKUP(A420,Marks!$A$2:$C$1001,3,FALSE())</f>
        <v/>
      </c>
      <c r="D420" s="55" t="inlineStr">
        <is>
          <t>Aarush Sharma</t>
        </is>
      </c>
      <c r="E420" s="55" t="inlineStr">
        <is>
          <t>Pihu Sharma</t>
        </is>
      </c>
      <c r="F420" s="57" t="n">
        <v>41291</v>
      </c>
      <c r="G420" s="54">
        <f>DATEDIF(F420,TODAY(),"Y")</f>
        <v/>
      </c>
      <c r="H420" s="54" t="inlineStr">
        <is>
          <t>AB-</t>
        </is>
      </c>
      <c r="I420" s="54" t="inlineStr">
        <is>
          <t>81838 75095</t>
        </is>
      </c>
      <c r="J420" s="62">
        <f>HYPERLINK("https://wa.me/91"&amp;SUBSTITUTE(I420," ",""),"Chat on WhatsApp")</f>
        <v/>
      </c>
      <c r="K420" s="54" t="inlineStr">
        <is>
          <t>aarush.sharma75@yahoo.com</t>
        </is>
      </c>
      <c r="L420" s="62">
        <f>HYPERLINK("mailto:"&amp;K420,"Send Email")</f>
        <v/>
      </c>
      <c r="M420" s="55" t="inlineStr">
        <is>
          <t>274, Park Street, Bengaluru</t>
        </is>
      </c>
      <c r="N420" s="54" t="inlineStr">
        <is>
          <t>Bengaluru</t>
        </is>
      </c>
      <c r="O420" s="54">
        <f>VLOOKUP(N420,Lists!$A$2:$B$36,2,FALSE())</f>
        <v/>
      </c>
      <c r="P420" s="54" t="inlineStr">
        <is>
          <t>231501</t>
        </is>
      </c>
      <c r="Q420" s="54" t="inlineStr">
        <is>
          <t>77373 83499</t>
        </is>
      </c>
    </row>
    <row r="421" ht="15" customHeight="1" s="39">
      <c r="A421" s="54" t="inlineStr">
        <is>
          <t>STU0420</t>
        </is>
      </c>
      <c r="B421" s="55">
        <f>VLOOKUP(A421,Marks!$A$2:$B$1001,2,FALSE())</f>
        <v/>
      </c>
      <c r="C421" s="54">
        <f>VLOOKUP(A421,Marks!$A$2:$C$1001,3,FALSE())</f>
        <v/>
      </c>
      <c r="D421" s="55" t="inlineStr">
        <is>
          <t>Shaurya Rathi</t>
        </is>
      </c>
      <c r="E421" s="55" t="inlineStr">
        <is>
          <t>Pihu Rathi</t>
        </is>
      </c>
      <c r="F421" s="57" t="n">
        <v>42405</v>
      </c>
      <c r="G421" s="54">
        <f>DATEDIF(F421,TODAY(),"Y")</f>
        <v/>
      </c>
      <c r="H421" s="54" t="inlineStr">
        <is>
          <t>O-</t>
        </is>
      </c>
      <c r="I421" s="54" t="inlineStr">
        <is>
          <t>61054 41398</t>
        </is>
      </c>
      <c r="J421" s="62">
        <f>HYPERLINK("https://wa.me/91"&amp;SUBSTITUTE(I421," ",""),"Chat on WhatsApp")</f>
        <v/>
      </c>
      <c r="K421" s="54" t="inlineStr">
        <is>
          <t>shaurya.rathi9@outlook.com</t>
        </is>
      </c>
      <c r="L421" s="62">
        <f>HYPERLINK("mailto:"&amp;K421,"Send Email")</f>
        <v/>
      </c>
      <c r="M421" s="55" t="inlineStr">
        <is>
          <t>495, Ring Road, Kolkata</t>
        </is>
      </c>
      <c r="N421" s="54" t="inlineStr">
        <is>
          <t>Kolkata</t>
        </is>
      </c>
      <c r="O421" s="54">
        <f>VLOOKUP(N421,Lists!$A$2:$B$36,2,FALSE())</f>
        <v/>
      </c>
      <c r="P421" s="54" t="inlineStr">
        <is>
          <t>228878</t>
        </is>
      </c>
      <c r="Q421" s="54" t="inlineStr">
        <is>
          <t>96530 25917</t>
        </is>
      </c>
    </row>
    <row r="422" ht="15" customHeight="1" s="39">
      <c r="A422" s="54" t="inlineStr">
        <is>
          <t>STU0421</t>
        </is>
      </c>
      <c r="B422" s="55">
        <f>VLOOKUP(A422,Marks!$A$2:$B$1001,2,FALSE())</f>
        <v/>
      </c>
      <c r="C422" s="54">
        <f>VLOOKUP(A422,Marks!$A$2:$C$1001,3,FALSE())</f>
        <v/>
      </c>
      <c r="D422" s="55" t="inlineStr">
        <is>
          <t>Vikram Rathi</t>
        </is>
      </c>
      <c r="E422" s="55" t="inlineStr">
        <is>
          <t>Priya Rathi</t>
        </is>
      </c>
      <c r="F422" s="57" t="n">
        <v>43337</v>
      </c>
      <c r="G422" s="54">
        <f>DATEDIF(F422,TODAY(),"Y")</f>
        <v/>
      </c>
      <c r="H422" s="54" t="inlineStr">
        <is>
          <t>AB+</t>
        </is>
      </c>
      <c r="I422" s="54" t="inlineStr">
        <is>
          <t>81488 54588</t>
        </is>
      </c>
      <c r="J422" s="62">
        <f>HYPERLINK("https://wa.me/91"&amp;SUBSTITUTE(I422," ",""),"Chat on WhatsApp")</f>
        <v/>
      </c>
      <c r="K422" s="54" t="inlineStr">
        <is>
          <t>vikram.rathi50@rediffmail.com</t>
        </is>
      </c>
      <c r="L422" s="62">
        <f>HYPERLINK("mailto:"&amp;K422,"Send Email")</f>
        <v/>
      </c>
      <c r="M422" s="55" t="inlineStr">
        <is>
          <t>54, College Road, Ahmedabad</t>
        </is>
      </c>
      <c r="N422" s="54" t="inlineStr">
        <is>
          <t>Ahmedabad</t>
        </is>
      </c>
      <c r="O422" s="54">
        <f>VLOOKUP(N422,Lists!$A$2:$B$36,2,FALSE())</f>
        <v/>
      </c>
      <c r="P422" s="54" t="inlineStr">
        <is>
          <t>332676</t>
        </is>
      </c>
      <c r="Q422" s="54" t="inlineStr">
        <is>
          <t>74115 91405</t>
        </is>
      </c>
    </row>
    <row r="423" ht="15" customHeight="1" s="39">
      <c r="A423" s="54" t="inlineStr">
        <is>
          <t>STU0422</t>
        </is>
      </c>
      <c r="B423" s="55">
        <f>VLOOKUP(A423,Marks!$A$2:$B$1001,2,FALSE())</f>
        <v/>
      </c>
      <c r="C423" s="54">
        <f>VLOOKUP(A423,Marks!$A$2:$C$1001,3,FALSE())</f>
        <v/>
      </c>
      <c r="D423" s="55" t="inlineStr">
        <is>
          <t>Sai Rawat</t>
        </is>
      </c>
      <c r="E423" s="55" t="inlineStr">
        <is>
          <t>Sara Rawat</t>
        </is>
      </c>
      <c r="F423" s="57" t="n">
        <v>44486</v>
      </c>
      <c r="G423" s="54">
        <f>DATEDIF(F423,TODAY(),"Y")</f>
        <v/>
      </c>
      <c r="H423" s="54" t="inlineStr">
        <is>
          <t>AB+</t>
        </is>
      </c>
      <c r="I423" s="54" t="inlineStr">
        <is>
          <t>63224 72053</t>
        </is>
      </c>
      <c r="J423" s="62">
        <f>HYPERLINK("https://wa.me/91"&amp;SUBSTITUTE(I423," ",""),"Chat on WhatsApp")</f>
        <v/>
      </c>
      <c r="K423" s="54" t="inlineStr">
        <is>
          <t>sai.rawat64@outlook.com</t>
        </is>
      </c>
      <c r="L423" s="62">
        <f>HYPERLINK("mailto:"&amp;K423,"Send Email")</f>
        <v/>
      </c>
      <c r="M423" s="55" t="inlineStr">
        <is>
          <t>62, Nehru Nagar, Bhubaneswar</t>
        </is>
      </c>
      <c r="N423" s="54" t="inlineStr">
        <is>
          <t>Bhubaneswar</t>
        </is>
      </c>
      <c r="O423" s="54">
        <f>VLOOKUP(N423,Lists!$A$2:$B$36,2,FALSE())</f>
        <v/>
      </c>
      <c r="P423" s="54" t="inlineStr">
        <is>
          <t>779076</t>
        </is>
      </c>
      <c r="Q423" s="54" t="inlineStr">
        <is>
          <t>85031 50902</t>
        </is>
      </c>
    </row>
    <row r="424" ht="15" customHeight="1" s="39">
      <c r="A424" s="54" t="inlineStr">
        <is>
          <t>STU0423</t>
        </is>
      </c>
      <c r="B424" s="55">
        <f>VLOOKUP(A424,Marks!$A$2:$B$1001,2,FALSE())</f>
        <v/>
      </c>
      <c r="C424" s="54">
        <f>VLOOKUP(A424,Marks!$A$2:$C$1001,3,FALSE())</f>
        <v/>
      </c>
      <c r="D424" s="55" t="inlineStr">
        <is>
          <t>Advait Joshi</t>
        </is>
      </c>
      <c r="E424" s="55" t="inlineStr">
        <is>
          <t>Aditi Joshi</t>
        </is>
      </c>
      <c r="F424" s="57" t="n">
        <v>41976</v>
      </c>
      <c r="G424" s="54">
        <f>DATEDIF(F424,TODAY(),"Y")</f>
        <v/>
      </c>
      <c r="H424" s="54" t="inlineStr">
        <is>
          <t>O+</t>
        </is>
      </c>
      <c r="I424" s="54" t="inlineStr">
        <is>
          <t>79600 89024</t>
        </is>
      </c>
      <c r="J424" s="62">
        <f>HYPERLINK("https://wa.me/91"&amp;SUBSTITUTE(I424," ",""),"Chat on WhatsApp")</f>
        <v/>
      </c>
      <c r="K424" s="54" t="inlineStr">
        <is>
          <t>advait.joshi77@gmail.com</t>
        </is>
      </c>
      <c r="L424" s="62">
        <f>HYPERLINK("mailto:"&amp;K424,"Send Email")</f>
        <v/>
      </c>
      <c r="M424" s="55" t="inlineStr">
        <is>
          <t>186, Station Road, Pune</t>
        </is>
      </c>
      <c r="N424" s="54" t="inlineStr">
        <is>
          <t>Pune</t>
        </is>
      </c>
      <c r="O424" s="54">
        <f>VLOOKUP(N424,Lists!$A$2:$B$36,2,FALSE())</f>
        <v/>
      </c>
      <c r="P424" s="54" t="inlineStr">
        <is>
          <t>209780</t>
        </is>
      </c>
      <c r="Q424" s="54" t="inlineStr">
        <is>
          <t>86468 51721</t>
        </is>
      </c>
    </row>
    <row r="425" ht="15" customHeight="1" s="39">
      <c r="A425" s="54" t="inlineStr">
        <is>
          <t>STU0424</t>
        </is>
      </c>
      <c r="B425" s="55">
        <f>VLOOKUP(A425,Marks!$A$2:$B$1001,2,FALSE())</f>
        <v/>
      </c>
      <c r="C425" s="54">
        <f>VLOOKUP(A425,Marks!$A$2:$C$1001,3,FALSE())</f>
        <v/>
      </c>
      <c r="D425" s="55" t="inlineStr">
        <is>
          <t>Gaurav Gupta</t>
        </is>
      </c>
      <c r="E425" s="55" t="inlineStr">
        <is>
          <t>Bhavya Gupta</t>
        </is>
      </c>
      <c r="F425" s="57" t="n">
        <v>42706</v>
      </c>
      <c r="G425" s="54">
        <f>DATEDIF(F425,TODAY(),"Y")</f>
        <v/>
      </c>
      <c r="H425" s="54" t="inlineStr">
        <is>
          <t>A+</t>
        </is>
      </c>
      <c r="I425" s="54" t="inlineStr">
        <is>
          <t>72126 22362</t>
        </is>
      </c>
      <c r="J425" s="62">
        <f>HYPERLINK("https://wa.me/91"&amp;SUBSTITUTE(I425," ",""),"Chat on WhatsApp")</f>
        <v/>
      </c>
      <c r="K425" s="54" t="inlineStr">
        <is>
          <t>gaurav.gupta76@gmail.com</t>
        </is>
      </c>
      <c r="L425" s="62">
        <f>HYPERLINK("mailto:"&amp;K425,"Send Email")</f>
        <v/>
      </c>
      <c r="M425" s="55" t="inlineStr">
        <is>
          <t>55, Shastri Nagar, Mysuru</t>
        </is>
      </c>
      <c r="N425" s="54" t="inlineStr">
        <is>
          <t>Mysuru</t>
        </is>
      </c>
      <c r="O425" s="54">
        <f>VLOOKUP(N425,Lists!$A$2:$B$36,2,FALSE())</f>
        <v/>
      </c>
      <c r="P425" s="54" t="inlineStr">
        <is>
          <t>154591</t>
        </is>
      </c>
      <c r="Q425" s="54" t="inlineStr">
        <is>
          <t>96916 63213</t>
        </is>
      </c>
    </row>
    <row r="426" ht="15" customHeight="1" s="39">
      <c r="A426" s="54" t="inlineStr">
        <is>
          <t>STU0425</t>
        </is>
      </c>
      <c r="B426" s="55">
        <f>VLOOKUP(A426,Marks!$A$2:$B$1001,2,FALSE())</f>
        <v/>
      </c>
      <c r="C426" s="54">
        <f>VLOOKUP(A426,Marks!$A$2:$C$1001,3,FALSE())</f>
        <v/>
      </c>
      <c r="D426" s="55" t="inlineStr">
        <is>
          <t>Uday Sharma</t>
        </is>
      </c>
      <c r="E426" s="55" t="inlineStr">
        <is>
          <t>Radha Sharma</t>
        </is>
      </c>
      <c r="F426" s="57" t="n">
        <v>40192</v>
      </c>
      <c r="G426" s="54">
        <f>DATEDIF(F426,TODAY(),"Y")</f>
        <v/>
      </c>
      <c r="H426" s="54" t="inlineStr">
        <is>
          <t>B-</t>
        </is>
      </c>
      <c r="I426" s="54" t="inlineStr">
        <is>
          <t>77364 35227</t>
        </is>
      </c>
      <c r="J426" s="62">
        <f>HYPERLINK("https://wa.me/91"&amp;SUBSTITUTE(I426," ",""),"Chat on WhatsApp")</f>
        <v/>
      </c>
      <c r="K426" s="54" t="inlineStr">
        <is>
          <t>uday.sharma68@outlook.com</t>
        </is>
      </c>
      <c r="L426" s="62">
        <f>HYPERLINK("mailto:"&amp;K426,"Send Email")</f>
        <v/>
      </c>
      <c r="M426" s="55" t="inlineStr">
        <is>
          <t>177, Church Street, Vadodara</t>
        </is>
      </c>
      <c r="N426" s="54" t="inlineStr">
        <is>
          <t>Vadodara</t>
        </is>
      </c>
      <c r="O426" s="54">
        <f>VLOOKUP(N426,Lists!$A$2:$B$36,2,FALSE())</f>
        <v/>
      </c>
      <c r="P426" s="54" t="inlineStr">
        <is>
          <t>534171</t>
        </is>
      </c>
      <c r="Q426" s="54" t="inlineStr">
        <is>
          <t>95713 45305</t>
        </is>
      </c>
    </row>
    <row r="427" ht="15" customHeight="1" s="39">
      <c r="A427" s="54" t="inlineStr">
        <is>
          <t>STU0426</t>
        </is>
      </c>
      <c r="B427" s="55">
        <f>VLOOKUP(A427,Marks!$A$2:$B$1001,2,FALSE())</f>
        <v/>
      </c>
      <c r="C427" s="54">
        <f>VLOOKUP(A427,Marks!$A$2:$C$1001,3,FALSE())</f>
        <v/>
      </c>
      <c r="D427" s="55" t="inlineStr">
        <is>
          <t>Krishna Gupta</t>
        </is>
      </c>
      <c r="E427" s="55" t="inlineStr">
        <is>
          <t>Meera Gupta</t>
        </is>
      </c>
      <c r="F427" s="57" t="n">
        <v>39863</v>
      </c>
      <c r="G427" s="54">
        <f>DATEDIF(F427,TODAY(),"Y")</f>
        <v/>
      </c>
      <c r="H427" s="54" t="inlineStr">
        <is>
          <t>AB-</t>
        </is>
      </c>
      <c r="I427" s="54" t="inlineStr">
        <is>
          <t>64443 24519</t>
        </is>
      </c>
      <c r="J427" s="62">
        <f>HYPERLINK("https://wa.me/91"&amp;SUBSTITUTE(I427," ",""),"Chat on WhatsApp")</f>
        <v/>
      </c>
      <c r="K427" s="54" t="inlineStr">
        <is>
          <t>krishna.gupta90@gmail.com</t>
        </is>
      </c>
      <c r="L427" s="62">
        <f>HYPERLINK("mailto:"&amp;K427,"Send Email")</f>
        <v/>
      </c>
      <c r="M427" s="55" t="inlineStr">
        <is>
          <t>212, Station Road, Ludhiana</t>
        </is>
      </c>
      <c r="N427" s="54" t="inlineStr">
        <is>
          <t>Ludhiana</t>
        </is>
      </c>
      <c r="O427" s="54">
        <f>VLOOKUP(N427,Lists!$A$2:$B$36,2,FALSE())</f>
        <v/>
      </c>
      <c r="P427" s="54" t="inlineStr">
        <is>
          <t>467939</t>
        </is>
      </c>
      <c r="Q427" s="54" t="inlineStr">
        <is>
          <t>78324 28924</t>
        </is>
      </c>
    </row>
    <row r="428" ht="15" customHeight="1" s="39">
      <c r="A428" s="54" t="inlineStr">
        <is>
          <t>STU0427</t>
        </is>
      </c>
      <c r="B428" s="55">
        <f>VLOOKUP(A428,Marks!$A$2:$B$1001,2,FALSE())</f>
        <v/>
      </c>
      <c r="C428" s="54">
        <f>VLOOKUP(A428,Marks!$A$2:$C$1001,3,FALSE())</f>
        <v/>
      </c>
      <c r="D428" s="55" t="inlineStr">
        <is>
          <t>Aarav Desai</t>
        </is>
      </c>
      <c r="E428" s="55" t="inlineStr">
        <is>
          <t>Ishita Desai</t>
        </is>
      </c>
      <c r="F428" s="57" t="n">
        <v>41335</v>
      </c>
      <c r="G428" s="54">
        <f>DATEDIF(F428,TODAY(),"Y")</f>
        <v/>
      </c>
      <c r="H428" s="54" t="inlineStr">
        <is>
          <t>AB-</t>
        </is>
      </c>
      <c r="I428" s="54" t="inlineStr">
        <is>
          <t>68516 78718</t>
        </is>
      </c>
      <c r="J428" s="62">
        <f>HYPERLINK("https://wa.me/91"&amp;SUBSTITUTE(I428," ",""),"Chat on WhatsApp")</f>
        <v/>
      </c>
      <c r="K428" s="54" t="inlineStr">
        <is>
          <t>aarav.desai38@yahoo.com</t>
        </is>
      </c>
      <c r="L428" s="62">
        <f>HYPERLINK("mailto:"&amp;K428,"Send Email")</f>
        <v/>
      </c>
      <c r="M428" s="55" t="inlineStr">
        <is>
          <t>212, Station Road, Kanpur</t>
        </is>
      </c>
      <c r="N428" s="54" t="inlineStr">
        <is>
          <t>Kanpur</t>
        </is>
      </c>
      <c r="O428" s="54">
        <f>VLOOKUP(N428,Lists!$A$2:$B$36,2,FALSE())</f>
        <v/>
      </c>
      <c r="P428" s="54" t="inlineStr">
        <is>
          <t>411162</t>
        </is>
      </c>
      <c r="Q428" s="54" t="inlineStr">
        <is>
          <t>75643 46612</t>
        </is>
      </c>
    </row>
    <row r="429" ht="15" customHeight="1" s="39">
      <c r="A429" s="54" t="inlineStr">
        <is>
          <t>STU0428</t>
        </is>
      </c>
      <c r="B429" s="55">
        <f>VLOOKUP(A429,Marks!$A$2:$B$1001,2,FALSE())</f>
        <v/>
      </c>
      <c r="C429" s="54">
        <f>VLOOKUP(A429,Marks!$A$2:$C$1001,3,FALSE())</f>
        <v/>
      </c>
      <c r="D429" s="55" t="inlineStr">
        <is>
          <t>Aarush Mehta</t>
        </is>
      </c>
      <c r="E429" s="55" t="inlineStr">
        <is>
          <t>Nisha Mehta</t>
        </is>
      </c>
      <c r="F429" s="57" t="n">
        <v>41161</v>
      </c>
      <c r="G429" s="54">
        <f>DATEDIF(F429,TODAY(),"Y")</f>
        <v/>
      </c>
      <c r="H429" s="54" t="inlineStr">
        <is>
          <t>B+</t>
        </is>
      </c>
      <c r="I429" s="54" t="inlineStr">
        <is>
          <t>65453 96283</t>
        </is>
      </c>
      <c r="J429" s="62">
        <f>HYPERLINK("https://wa.me/91"&amp;SUBSTITUTE(I429," ",""),"Chat on WhatsApp")</f>
        <v/>
      </c>
      <c r="K429" s="54" t="inlineStr">
        <is>
          <t>aarush.mehta67@outlook.com</t>
        </is>
      </c>
      <c r="L429" s="62">
        <f>HYPERLINK("mailto:"&amp;K429,"Send Email")</f>
        <v/>
      </c>
      <c r="M429" s="55" t="inlineStr">
        <is>
          <t>383, College Road, Coimbatore</t>
        </is>
      </c>
      <c r="N429" s="54" t="inlineStr">
        <is>
          <t>Coimbatore</t>
        </is>
      </c>
      <c r="O429" s="54">
        <f>VLOOKUP(N429,Lists!$A$2:$B$36,2,FALSE())</f>
        <v/>
      </c>
      <c r="P429" s="54" t="inlineStr">
        <is>
          <t>131286</t>
        </is>
      </c>
      <c r="Q429" s="54" t="inlineStr">
        <is>
          <t>62755 41617</t>
        </is>
      </c>
    </row>
    <row r="430" ht="15" customHeight="1" s="39">
      <c r="A430" s="54" t="inlineStr">
        <is>
          <t>STU0429</t>
        </is>
      </c>
      <c r="B430" s="55">
        <f>VLOOKUP(A430,Marks!$A$2:$B$1001,2,FALSE())</f>
        <v/>
      </c>
      <c r="C430" s="54">
        <f>VLOOKUP(A430,Marks!$A$2:$C$1001,3,FALSE())</f>
        <v/>
      </c>
      <c r="D430" s="55" t="inlineStr">
        <is>
          <t>Lakshay Thakur</t>
        </is>
      </c>
      <c r="E430" s="55" t="inlineStr">
        <is>
          <t>Tara Thakur</t>
        </is>
      </c>
      <c r="F430" s="57" t="n">
        <v>42687</v>
      </c>
      <c r="G430" s="54">
        <f>DATEDIF(F430,TODAY(),"Y")</f>
        <v/>
      </c>
      <c r="H430" s="54" t="inlineStr">
        <is>
          <t>A-</t>
        </is>
      </c>
      <c r="I430" s="54" t="inlineStr">
        <is>
          <t>82574 59797</t>
        </is>
      </c>
      <c r="J430" s="62">
        <f>HYPERLINK("https://wa.me/91"&amp;SUBSTITUTE(I430," ",""),"Chat on WhatsApp")</f>
        <v/>
      </c>
      <c r="K430" s="54" t="inlineStr">
        <is>
          <t>lakshay.thakur61@yahoo.com</t>
        </is>
      </c>
      <c r="L430" s="62">
        <f>HYPERLINK("mailto:"&amp;K430,"Send Email")</f>
        <v/>
      </c>
      <c r="M430" s="55" t="inlineStr">
        <is>
          <t>456, Civil Lines, Kanpur</t>
        </is>
      </c>
      <c r="N430" s="54" t="inlineStr">
        <is>
          <t>Kanpur</t>
        </is>
      </c>
      <c r="O430" s="54">
        <f>VLOOKUP(N430,Lists!$A$2:$B$36,2,FALSE())</f>
        <v/>
      </c>
      <c r="P430" s="54" t="inlineStr">
        <is>
          <t>450489</t>
        </is>
      </c>
      <c r="Q430" s="54" t="inlineStr">
        <is>
          <t>66507 56777</t>
        </is>
      </c>
    </row>
    <row r="431" ht="15" customHeight="1" s="39">
      <c r="A431" s="54" t="inlineStr">
        <is>
          <t>STU0430</t>
        </is>
      </c>
      <c r="B431" s="55">
        <f>VLOOKUP(A431,Marks!$A$2:$B$1001,2,FALSE())</f>
        <v/>
      </c>
      <c r="C431" s="54">
        <f>VLOOKUP(A431,Marks!$A$2:$C$1001,3,FALSE())</f>
        <v/>
      </c>
      <c r="D431" s="55" t="inlineStr">
        <is>
          <t>Harsh Tiwari</t>
        </is>
      </c>
      <c r="E431" s="55" t="inlineStr">
        <is>
          <t>Riya Tiwari</t>
        </is>
      </c>
      <c r="F431" s="57" t="n">
        <v>43221</v>
      </c>
      <c r="G431" s="54">
        <f>DATEDIF(F431,TODAY(),"Y")</f>
        <v/>
      </c>
      <c r="H431" s="54" t="inlineStr">
        <is>
          <t>A+</t>
        </is>
      </c>
      <c r="I431" s="54" t="inlineStr">
        <is>
          <t>92970 46754</t>
        </is>
      </c>
      <c r="J431" s="62">
        <f>HYPERLINK("https://wa.me/91"&amp;SUBSTITUTE(I431," ",""),"Chat on WhatsApp")</f>
        <v/>
      </c>
      <c r="K431" s="54" t="inlineStr">
        <is>
          <t>harsh.tiwari83@rediffmail.com</t>
        </is>
      </c>
      <c r="L431" s="62">
        <f>HYPERLINK("mailto:"&amp;K431,"Send Email")</f>
        <v/>
      </c>
      <c r="M431" s="55" t="inlineStr">
        <is>
          <t>458, Model Town, Jaipur</t>
        </is>
      </c>
      <c r="N431" s="54" t="inlineStr">
        <is>
          <t>Jaipur</t>
        </is>
      </c>
      <c r="O431" s="54">
        <f>VLOOKUP(N431,Lists!$A$2:$B$36,2,FALSE())</f>
        <v/>
      </c>
      <c r="P431" s="54" t="inlineStr">
        <is>
          <t>208024</t>
        </is>
      </c>
      <c r="Q431" s="54" t="inlineStr">
        <is>
          <t>84878 90186</t>
        </is>
      </c>
    </row>
    <row r="432" ht="15" customHeight="1" s="39">
      <c r="A432" s="54" t="inlineStr">
        <is>
          <t>STU0431</t>
        </is>
      </c>
      <c r="B432" s="55">
        <f>VLOOKUP(A432,Marks!$A$2:$B$1001,2,FALSE())</f>
        <v/>
      </c>
      <c r="C432" s="54">
        <f>VLOOKUP(A432,Marks!$A$2:$C$1001,3,FALSE())</f>
        <v/>
      </c>
      <c r="D432" s="55" t="inlineStr">
        <is>
          <t>Rajat Chowdhury</t>
        </is>
      </c>
      <c r="E432" s="55" t="inlineStr">
        <is>
          <t>Jiya Chowdhury</t>
        </is>
      </c>
      <c r="F432" s="57" t="n">
        <v>39837</v>
      </c>
      <c r="G432" s="54">
        <f>DATEDIF(F432,TODAY(),"Y")</f>
        <v/>
      </c>
      <c r="H432" s="54" t="inlineStr">
        <is>
          <t>A+</t>
        </is>
      </c>
      <c r="I432" s="54" t="inlineStr">
        <is>
          <t>61349 97464</t>
        </is>
      </c>
      <c r="J432" s="62">
        <f>HYPERLINK("https://wa.me/91"&amp;SUBSTITUTE(I432," ",""),"Chat on WhatsApp")</f>
        <v/>
      </c>
      <c r="K432" s="54" t="inlineStr">
        <is>
          <t>rajat.chowdhury36@yahoo.com</t>
        </is>
      </c>
      <c r="L432" s="62">
        <f>HYPERLINK("mailto:"&amp;K432,"Send Email")</f>
        <v/>
      </c>
      <c r="M432" s="55" t="inlineStr">
        <is>
          <t>89, Ring Road, Indore</t>
        </is>
      </c>
      <c r="N432" s="54" t="inlineStr">
        <is>
          <t>Indore</t>
        </is>
      </c>
      <c r="O432" s="54">
        <f>VLOOKUP(N432,Lists!$A$2:$B$36,2,FALSE())</f>
        <v/>
      </c>
      <c r="P432" s="54" t="inlineStr">
        <is>
          <t>355598</t>
        </is>
      </c>
      <c r="Q432" s="54" t="inlineStr">
        <is>
          <t>63939 35671</t>
        </is>
      </c>
    </row>
    <row r="433" ht="15" customHeight="1" s="39">
      <c r="A433" s="54" t="inlineStr">
        <is>
          <t>STU0432</t>
        </is>
      </c>
      <c r="B433" s="55">
        <f>VLOOKUP(A433,Marks!$A$2:$B$1001,2,FALSE())</f>
        <v/>
      </c>
      <c r="C433" s="54">
        <f>VLOOKUP(A433,Marks!$A$2:$C$1001,3,FALSE())</f>
        <v/>
      </c>
      <c r="D433" s="55" t="inlineStr">
        <is>
          <t>Aditya Reddy</t>
        </is>
      </c>
      <c r="E433" s="55" t="inlineStr">
        <is>
          <t>Pihu Reddy</t>
        </is>
      </c>
      <c r="F433" s="57" t="n">
        <v>44162</v>
      </c>
      <c r="G433" s="54">
        <f>DATEDIF(F433,TODAY(),"Y")</f>
        <v/>
      </c>
      <c r="H433" s="54" t="inlineStr">
        <is>
          <t>AB-</t>
        </is>
      </c>
      <c r="I433" s="54" t="inlineStr">
        <is>
          <t>92778 21118</t>
        </is>
      </c>
      <c r="J433" s="62">
        <f>HYPERLINK("https://wa.me/91"&amp;SUBSTITUTE(I433," ",""),"Chat on WhatsApp")</f>
        <v/>
      </c>
      <c r="K433" s="54" t="inlineStr">
        <is>
          <t>aditya.reddy98@yahoo.com</t>
        </is>
      </c>
      <c r="L433" s="62">
        <f>HYPERLINK("mailto:"&amp;K433,"Send Email")</f>
        <v/>
      </c>
      <c r="M433" s="55" t="inlineStr">
        <is>
          <t>109, Gandhi Chowk, Chandigarh</t>
        </is>
      </c>
      <c r="N433" s="54" t="inlineStr">
        <is>
          <t>Chandigarh</t>
        </is>
      </c>
      <c r="O433" s="54">
        <f>VLOOKUP(N433,Lists!$A$2:$B$36,2,FALSE())</f>
        <v/>
      </c>
      <c r="P433" s="54" t="inlineStr">
        <is>
          <t>271208</t>
        </is>
      </c>
      <c r="Q433" s="54" t="inlineStr">
        <is>
          <t>92776 66966</t>
        </is>
      </c>
    </row>
    <row r="434" ht="15" customHeight="1" s="39">
      <c r="A434" s="54" t="inlineStr">
        <is>
          <t>STU0433</t>
        </is>
      </c>
      <c r="B434" s="55">
        <f>VLOOKUP(A434,Marks!$A$2:$B$1001,2,FALSE())</f>
        <v/>
      </c>
      <c r="C434" s="54">
        <f>VLOOKUP(A434,Marks!$A$2:$C$1001,3,FALSE())</f>
        <v/>
      </c>
      <c r="D434" s="55" t="inlineStr">
        <is>
          <t>Siddharth Naidu</t>
        </is>
      </c>
      <c r="E434" s="55" t="inlineStr">
        <is>
          <t>Myra Naidu</t>
        </is>
      </c>
      <c r="F434" s="57" t="n">
        <v>43074</v>
      </c>
      <c r="G434" s="54">
        <f>DATEDIF(F434,TODAY(),"Y")</f>
        <v/>
      </c>
      <c r="H434" s="54" t="inlineStr">
        <is>
          <t>O-</t>
        </is>
      </c>
      <c r="I434" s="54" t="inlineStr">
        <is>
          <t>64764 79932</t>
        </is>
      </c>
      <c r="J434" s="62">
        <f>HYPERLINK("https://wa.me/91"&amp;SUBSTITUTE(I434," ",""),"Chat on WhatsApp")</f>
        <v/>
      </c>
      <c r="K434" s="54" t="inlineStr">
        <is>
          <t>siddharth.naidu15@rediffmail.com</t>
        </is>
      </c>
      <c r="L434" s="62">
        <f>HYPERLINK("mailto:"&amp;K434,"Send Email")</f>
        <v/>
      </c>
      <c r="M434" s="55" t="inlineStr">
        <is>
          <t>203, Church Street, Shimla</t>
        </is>
      </c>
      <c r="N434" s="54" t="inlineStr">
        <is>
          <t>Shimla</t>
        </is>
      </c>
      <c r="O434" s="54">
        <f>VLOOKUP(N434,Lists!$A$2:$B$36,2,FALSE())</f>
        <v/>
      </c>
      <c r="P434" s="54" t="inlineStr">
        <is>
          <t>165399</t>
        </is>
      </c>
      <c r="Q434" s="54" t="inlineStr">
        <is>
          <t>79831 40382</t>
        </is>
      </c>
    </row>
    <row r="435" ht="15" customHeight="1" s="39">
      <c r="A435" s="54" t="inlineStr">
        <is>
          <t>STU0434</t>
        </is>
      </c>
      <c r="B435" s="55">
        <f>VLOOKUP(A435,Marks!$A$2:$B$1001,2,FALSE())</f>
        <v/>
      </c>
      <c r="C435" s="54">
        <f>VLOOKUP(A435,Marks!$A$2:$C$1001,3,FALSE())</f>
        <v/>
      </c>
      <c r="D435" s="55" t="inlineStr">
        <is>
          <t>Arjun Sethi</t>
        </is>
      </c>
      <c r="E435" s="55" t="inlineStr">
        <is>
          <t>Ishita Sethi</t>
        </is>
      </c>
      <c r="F435" s="57" t="n">
        <v>44190</v>
      </c>
      <c r="G435" s="54">
        <f>DATEDIF(F435,TODAY(),"Y")</f>
        <v/>
      </c>
      <c r="H435" s="54" t="inlineStr">
        <is>
          <t>A-</t>
        </is>
      </c>
      <c r="I435" s="54" t="inlineStr">
        <is>
          <t>88551 31578</t>
        </is>
      </c>
      <c r="J435" s="62">
        <f>HYPERLINK("https://wa.me/91"&amp;SUBSTITUTE(I435," ",""),"Chat on WhatsApp")</f>
        <v/>
      </c>
      <c r="K435" s="54" t="inlineStr">
        <is>
          <t>arjun.sethi88@outlook.com</t>
        </is>
      </c>
      <c r="L435" s="62">
        <f>HYPERLINK("mailto:"&amp;K435,"Send Email")</f>
        <v/>
      </c>
      <c r="M435" s="55" t="inlineStr">
        <is>
          <t>434, Lake View, Guwahati</t>
        </is>
      </c>
      <c r="N435" s="54" t="inlineStr">
        <is>
          <t>Guwahati</t>
        </is>
      </c>
      <c r="O435" s="54">
        <f>VLOOKUP(N435,Lists!$A$2:$B$36,2,FALSE())</f>
        <v/>
      </c>
      <c r="P435" s="54" t="inlineStr">
        <is>
          <t>141416</t>
        </is>
      </c>
      <c r="Q435" s="54" t="inlineStr">
        <is>
          <t>61188 13581</t>
        </is>
      </c>
    </row>
    <row r="436" ht="15" customHeight="1" s="39">
      <c r="A436" s="54" t="inlineStr">
        <is>
          <t>STU0435</t>
        </is>
      </c>
      <c r="B436" s="55">
        <f>VLOOKUP(A436,Marks!$A$2:$B$1001,2,FALSE())</f>
        <v/>
      </c>
      <c r="C436" s="54">
        <f>VLOOKUP(A436,Marks!$A$2:$C$1001,3,FALSE())</f>
        <v/>
      </c>
      <c r="D436" s="55" t="inlineStr">
        <is>
          <t>Karan Chauhan</t>
        </is>
      </c>
      <c r="E436" s="55" t="inlineStr">
        <is>
          <t>Saanvi Chauhan</t>
        </is>
      </c>
      <c r="F436" s="57" t="n">
        <v>42133</v>
      </c>
      <c r="G436" s="54">
        <f>DATEDIF(F436,TODAY(),"Y")</f>
        <v/>
      </c>
      <c r="H436" s="54" t="inlineStr">
        <is>
          <t>AB-</t>
        </is>
      </c>
      <c r="I436" s="54" t="inlineStr">
        <is>
          <t>72393 81535</t>
        </is>
      </c>
      <c r="J436" s="62">
        <f>HYPERLINK("https://wa.me/91"&amp;SUBSTITUTE(I436," ",""),"Chat on WhatsApp")</f>
        <v/>
      </c>
      <c r="K436" s="54" t="inlineStr">
        <is>
          <t>karan.chauhan19@rediffmail.com</t>
        </is>
      </c>
      <c r="L436" s="62">
        <f>HYPERLINK("mailto:"&amp;K436,"Send Email")</f>
        <v/>
      </c>
      <c r="M436" s="55" t="inlineStr">
        <is>
          <t>148, Shastri Nagar, Amritsar</t>
        </is>
      </c>
      <c r="N436" s="54" t="inlineStr">
        <is>
          <t>Amritsar</t>
        </is>
      </c>
      <c r="O436" s="54">
        <f>VLOOKUP(N436,Lists!$A$2:$B$36,2,FALSE())</f>
        <v/>
      </c>
      <c r="P436" s="54" t="inlineStr">
        <is>
          <t>657590</t>
        </is>
      </c>
      <c r="Q436" s="54" t="inlineStr">
        <is>
          <t>63467 33032</t>
        </is>
      </c>
    </row>
    <row r="437" ht="15" customHeight="1" s="39">
      <c r="A437" s="54" t="inlineStr">
        <is>
          <t>STU0436</t>
        </is>
      </c>
      <c r="B437" s="55">
        <f>VLOOKUP(A437,Marks!$A$2:$B$1001,2,FALSE())</f>
        <v/>
      </c>
      <c r="C437" s="54">
        <f>VLOOKUP(A437,Marks!$A$2:$C$1001,3,FALSE())</f>
        <v/>
      </c>
      <c r="D437" s="55" t="inlineStr">
        <is>
          <t>Rudra Chauhan</t>
        </is>
      </c>
      <c r="E437" s="55" t="inlineStr">
        <is>
          <t>Heer Chauhan</t>
        </is>
      </c>
      <c r="F437" s="57" t="n">
        <v>41776</v>
      </c>
      <c r="G437" s="54">
        <f>DATEDIF(F437,TODAY(),"Y")</f>
        <v/>
      </c>
      <c r="H437" s="54" t="inlineStr">
        <is>
          <t>AB+</t>
        </is>
      </c>
      <c r="I437" s="54" t="inlineStr">
        <is>
          <t>76269 58439</t>
        </is>
      </c>
      <c r="J437" s="62">
        <f>HYPERLINK("https://wa.me/91"&amp;SUBSTITUTE(I437," ",""),"Chat on WhatsApp")</f>
        <v/>
      </c>
      <c r="K437" s="54" t="inlineStr">
        <is>
          <t>rudra.chauhan85@gmail.com</t>
        </is>
      </c>
      <c r="L437" s="62">
        <f>HYPERLINK("mailto:"&amp;K437,"Send Email")</f>
        <v/>
      </c>
      <c r="M437" s="55" t="inlineStr">
        <is>
          <t>188, Park Street, Coimbatore</t>
        </is>
      </c>
      <c r="N437" s="54" t="inlineStr">
        <is>
          <t>Coimbatore</t>
        </is>
      </c>
      <c r="O437" s="54">
        <f>VLOOKUP(N437,Lists!$A$2:$B$36,2,FALSE())</f>
        <v/>
      </c>
      <c r="P437" s="54" t="inlineStr">
        <is>
          <t>288506</t>
        </is>
      </c>
      <c r="Q437" s="54" t="inlineStr">
        <is>
          <t>91686 82422</t>
        </is>
      </c>
    </row>
    <row r="438" ht="15" customHeight="1" s="39">
      <c r="A438" s="54" t="inlineStr">
        <is>
          <t>STU0437</t>
        </is>
      </c>
      <c r="B438" s="55">
        <f>VLOOKUP(A438,Marks!$A$2:$B$1001,2,FALSE())</f>
        <v/>
      </c>
      <c r="C438" s="54">
        <f>VLOOKUP(A438,Marks!$A$2:$C$1001,3,FALSE())</f>
        <v/>
      </c>
      <c r="D438" s="55" t="inlineStr">
        <is>
          <t>Ayaan Singh</t>
        </is>
      </c>
      <c r="E438" s="55" t="inlineStr">
        <is>
          <t>Gauri Singh</t>
        </is>
      </c>
      <c r="F438" s="57" t="n">
        <v>44078</v>
      </c>
      <c r="G438" s="54">
        <f>DATEDIF(F438,TODAY(),"Y")</f>
        <v/>
      </c>
      <c r="H438" s="54" t="inlineStr">
        <is>
          <t>B+</t>
        </is>
      </c>
      <c r="I438" s="54" t="inlineStr">
        <is>
          <t>65286 91995</t>
        </is>
      </c>
      <c r="J438" s="62">
        <f>HYPERLINK("https://wa.me/91"&amp;SUBSTITUTE(I438," ",""),"Chat on WhatsApp")</f>
        <v/>
      </c>
      <c r="K438" s="54" t="inlineStr">
        <is>
          <t>ayaan.singh94@outlook.com</t>
        </is>
      </c>
      <c r="L438" s="62">
        <f>HYPERLINK("mailto:"&amp;K438,"Send Email")</f>
        <v/>
      </c>
      <c r="M438" s="55" t="inlineStr">
        <is>
          <t>493, Ring Road, New Delhi</t>
        </is>
      </c>
      <c r="N438" s="54" t="inlineStr">
        <is>
          <t>New Delhi</t>
        </is>
      </c>
      <c r="O438" s="54">
        <f>VLOOKUP(N438,Lists!$A$2:$B$36,2,FALSE())</f>
        <v/>
      </c>
      <c r="P438" s="54" t="inlineStr">
        <is>
          <t>684072</t>
        </is>
      </c>
      <c r="Q438" s="54" t="inlineStr">
        <is>
          <t>99166 42638</t>
        </is>
      </c>
    </row>
    <row r="439" ht="15" customHeight="1" s="39">
      <c r="A439" s="54" t="inlineStr">
        <is>
          <t>STU0438</t>
        </is>
      </c>
      <c r="B439" s="55">
        <f>VLOOKUP(A439,Marks!$A$2:$B$1001,2,FALSE())</f>
        <v/>
      </c>
      <c r="C439" s="54">
        <f>VLOOKUP(A439,Marks!$A$2:$C$1001,3,FALSE())</f>
        <v/>
      </c>
      <c r="D439" s="55" t="inlineStr">
        <is>
          <t>Rajat Rathi</t>
        </is>
      </c>
      <c r="E439" s="55" t="inlineStr">
        <is>
          <t>Pooja Rathi</t>
        </is>
      </c>
      <c r="F439" s="57" t="n">
        <v>44006</v>
      </c>
      <c r="G439" s="54">
        <f>DATEDIF(F439,TODAY(),"Y")</f>
        <v/>
      </c>
      <c r="H439" s="54" t="inlineStr">
        <is>
          <t>O-</t>
        </is>
      </c>
      <c r="I439" s="54" t="inlineStr">
        <is>
          <t>94504 23643</t>
        </is>
      </c>
      <c r="J439" s="62">
        <f>HYPERLINK("https://wa.me/91"&amp;SUBSTITUTE(I439," ",""),"Chat on WhatsApp")</f>
        <v/>
      </c>
      <c r="K439" s="54" t="inlineStr">
        <is>
          <t>rajat.rathi40@outlook.com</t>
        </is>
      </c>
      <c r="L439" s="62">
        <f>HYPERLINK("mailto:"&amp;K439,"Send Email")</f>
        <v/>
      </c>
      <c r="M439" s="55" t="inlineStr">
        <is>
          <t>43, Green Park, Kochi</t>
        </is>
      </c>
      <c r="N439" s="54" t="inlineStr">
        <is>
          <t>Kochi</t>
        </is>
      </c>
      <c r="O439" s="54">
        <f>VLOOKUP(N439,Lists!$A$2:$B$36,2,FALSE())</f>
        <v/>
      </c>
      <c r="P439" s="54" t="inlineStr">
        <is>
          <t>152760</t>
        </is>
      </c>
      <c r="Q439" s="54" t="inlineStr">
        <is>
          <t>95777 92789</t>
        </is>
      </c>
    </row>
    <row r="440" ht="15" customHeight="1" s="39">
      <c r="A440" s="54" t="inlineStr">
        <is>
          <t>STU0439</t>
        </is>
      </c>
      <c r="B440" s="55">
        <f>VLOOKUP(A440,Marks!$A$2:$B$1001,2,FALSE())</f>
        <v/>
      </c>
      <c r="C440" s="54">
        <f>VLOOKUP(A440,Marks!$A$2:$C$1001,3,FALSE())</f>
        <v/>
      </c>
      <c r="D440" s="55" t="inlineStr">
        <is>
          <t>Imran Rao</t>
        </is>
      </c>
      <c r="E440" s="55" t="inlineStr">
        <is>
          <t>Ojasvi Rao</t>
        </is>
      </c>
      <c r="F440" s="57" t="n">
        <v>42849</v>
      </c>
      <c r="G440" s="54">
        <f>DATEDIF(F440,TODAY(),"Y")</f>
        <v/>
      </c>
      <c r="H440" s="54" t="inlineStr">
        <is>
          <t>B-</t>
        </is>
      </c>
      <c r="I440" s="54" t="inlineStr">
        <is>
          <t>67035 41646</t>
        </is>
      </c>
      <c r="J440" s="62">
        <f>HYPERLINK("https://wa.me/91"&amp;SUBSTITUTE(I440," ",""),"Chat on WhatsApp")</f>
        <v/>
      </c>
      <c r="K440" s="54" t="inlineStr">
        <is>
          <t>imran.rao72@yahoo.com</t>
        </is>
      </c>
      <c r="L440" s="62">
        <f>HYPERLINK("mailto:"&amp;K440,"Send Email")</f>
        <v/>
      </c>
      <c r="M440" s="55" t="inlineStr">
        <is>
          <t>426, Sector 12, Raipur</t>
        </is>
      </c>
      <c r="N440" s="54" t="inlineStr">
        <is>
          <t>Raipur</t>
        </is>
      </c>
      <c r="O440" s="54">
        <f>VLOOKUP(N440,Lists!$A$2:$B$36,2,FALSE())</f>
        <v/>
      </c>
      <c r="P440" s="54" t="inlineStr">
        <is>
          <t>457657</t>
        </is>
      </c>
      <c r="Q440" s="54" t="inlineStr">
        <is>
          <t>78629 89966</t>
        </is>
      </c>
    </row>
    <row r="441" ht="15" customHeight="1" s="39">
      <c r="A441" s="54" t="inlineStr">
        <is>
          <t>STU0440</t>
        </is>
      </c>
      <c r="B441" s="55">
        <f>VLOOKUP(A441,Marks!$A$2:$B$1001,2,FALSE())</f>
        <v/>
      </c>
      <c r="C441" s="54">
        <f>VLOOKUP(A441,Marks!$A$2:$C$1001,3,FALSE())</f>
        <v/>
      </c>
      <c r="D441" s="55" t="inlineStr">
        <is>
          <t>Vikram Mishra</t>
        </is>
      </c>
      <c r="E441" s="55" t="inlineStr">
        <is>
          <t>Kajal Mishra</t>
        </is>
      </c>
      <c r="F441" s="57" t="n">
        <v>44076</v>
      </c>
      <c r="G441" s="54">
        <f>DATEDIF(F441,TODAY(),"Y")</f>
        <v/>
      </c>
      <c r="H441" s="54" t="inlineStr">
        <is>
          <t>O-</t>
        </is>
      </c>
      <c r="I441" s="54" t="inlineStr">
        <is>
          <t>74950 87767</t>
        </is>
      </c>
      <c r="J441" s="62">
        <f>HYPERLINK("https://wa.me/91"&amp;SUBSTITUTE(I441," ",""),"Chat on WhatsApp")</f>
        <v/>
      </c>
      <c r="K441" s="54" t="inlineStr">
        <is>
          <t>vikram.mishra12@yahoo.com</t>
        </is>
      </c>
      <c r="L441" s="62">
        <f>HYPERLINK("mailto:"&amp;K441,"Send Email")</f>
        <v/>
      </c>
      <c r="M441" s="55" t="inlineStr">
        <is>
          <t>253, Model Town, Bhubaneswar</t>
        </is>
      </c>
      <c r="N441" s="54" t="inlineStr">
        <is>
          <t>Bhubaneswar</t>
        </is>
      </c>
      <c r="O441" s="54">
        <f>VLOOKUP(N441,Lists!$A$2:$B$36,2,FALSE())</f>
        <v/>
      </c>
      <c r="P441" s="54" t="inlineStr">
        <is>
          <t>251251</t>
        </is>
      </c>
      <c r="Q441" s="54" t="inlineStr">
        <is>
          <t>96292 39585</t>
        </is>
      </c>
    </row>
    <row r="442" ht="15" customHeight="1" s="39">
      <c r="A442" s="54" t="inlineStr">
        <is>
          <t>STU0441</t>
        </is>
      </c>
      <c r="B442" s="55">
        <f>VLOOKUP(A442,Marks!$A$2:$B$1001,2,FALSE())</f>
        <v/>
      </c>
      <c r="C442" s="54">
        <f>VLOOKUP(A442,Marks!$A$2:$C$1001,3,FALSE())</f>
        <v/>
      </c>
      <c r="D442" s="55" t="inlineStr">
        <is>
          <t>Farhan Agarwal</t>
        </is>
      </c>
      <c r="E442" s="55" t="inlineStr">
        <is>
          <t>Riya Agarwal</t>
        </is>
      </c>
      <c r="F442" s="57" t="n">
        <v>42920</v>
      </c>
      <c r="G442" s="54">
        <f>DATEDIF(F442,TODAY(),"Y")</f>
        <v/>
      </c>
      <c r="H442" s="54" t="inlineStr">
        <is>
          <t>AB+</t>
        </is>
      </c>
      <c r="I442" s="54" t="inlineStr">
        <is>
          <t>79583 11719</t>
        </is>
      </c>
      <c r="J442" s="62">
        <f>HYPERLINK("https://wa.me/91"&amp;SUBSTITUTE(I442," ",""),"Chat on WhatsApp")</f>
        <v/>
      </c>
      <c r="K442" s="54" t="inlineStr">
        <is>
          <t>farhan.agarwal32@rediffmail.com</t>
        </is>
      </c>
      <c r="L442" s="62">
        <f>HYPERLINK("mailto:"&amp;K442,"Send Email")</f>
        <v/>
      </c>
      <c r="M442" s="55" t="inlineStr">
        <is>
          <t>171, Shastri Nagar, Pune</t>
        </is>
      </c>
      <c r="N442" s="54" t="inlineStr">
        <is>
          <t>Pune</t>
        </is>
      </c>
      <c r="O442" s="54">
        <f>VLOOKUP(N442,Lists!$A$2:$B$36,2,FALSE())</f>
        <v/>
      </c>
      <c r="P442" s="54" t="inlineStr">
        <is>
          <t>777769</t>
        </is>
      </c>
      <c r="Q442" s="54" t="inlineStr">
        <is>
          <t>95323 47178</t>
        </is>
      </c>
    </row>
    <row r="443" ht="15" customHeight="1" s="39">
      <c r="A443" s="54" t="inlineStr">
        <is>
          <t>STU0442</t>
        </is>
      </c>
      <c r="B443" s="55">
        <f>VLOOKUP(A443,Marks!$A$2:$B$1001,2,FALSE())</f>
        <v/>
      </c>
      <c r="C443" s="54">
        <f>VLOOKUP(A443,Marks!$A$2:$C$1001,3,FALSE())</f>
        <v/>
      </c>
      <c r="D443" s="55" t="inlineStr">
        <is>
          <t>Nikhil Kapoor</t>
        </is>
      </c>
      <c r="E443" s="55" t="inlineStr">
        <is>
          <t>Ojasvi Kapoor</t>
        </is>
      </c>
      <c r="F443" s="57" t="n">
        <v>42182</v>
      </c>
      <c r="G443" s="54">
        <f>DATEDIF(F443,TODAY(),"Y")</f>
        <v/>
      </c>
      <c r="H443" s="54" t="inlineStr">
        <is>
          <t>B+</t>
        </is>
      </c>
      <c r="I443" s="54" t="inlineStr">
        <is>
          <t>63282 63382</t>
        </is>
      </c>
      <c r="J443" s="62">
        <f>HYPERLINK("https://wa.me/91"&amp;SUBSTITUTE(I443," ",""),"Chat on WhatsApp")</f>
        <v/>
      </c>
      <c r="K443" s="54" t="inlineStr">
        <is>
          <t>nikhil.kapoor25@yahoo.com</t>
        </is>
      </c>
      <c r="L443" s="62">
        <f>HYPERLINK("mailto:"&amp;K443,"Send Email")</f>
        <v/>
      </c>
      <c r="M443" s="55" t="inlineStr">
        <is>
          <t>418, Ring Road, Udaipur</t>
        </is>
      </c>
      <c r="N443" s="54" t="inlineStr">
        <is>
          <t>Udaipur</t>
        </is>
      </c>
      <c r="O443" s="54">
        <f>VLOOKUP(N443,Lists!$A$2:$B$36,2,FALSE())</f>
        <v/>
      </c>
      <c r="P443" s="54" t="inlineStr">
        <is>
          <t>336058</t>
        </is>
      </c>
      <c r="Q443" s="54" t="inlineStr">
        <is>
          <t>72204 41475</t>
        </is>
      </c>
    </row>
    <row r="444" ht="15" customHeight="1" s="39">
      <c r="A444" s="54" t="inlineStr">
        <is>
          <t>STU0443</t>
        </is>
      </c>
      <c r="B444" s="55">
        <f>VLOOKUP(A444,Marks!$A$2:$B$1001,2,FALSE())</f>
        <v/>
      </c>
      <c r="C444" s="54">
        <f>VLOOKUP(A444,Marks!$A$2:$C$1001,3,FALSE())</f>
        <v/>
      </c>
      <c r="D444" s="55" t="inlineStr">
        <is>
          <t>Vikram Naidu</t>
        </is>
      </c>
      <c r="E444" s="55" t="inlineStr">
        <is>
          <t>Priya Naidu</t>
        </is>
      </c>
      <c r="F444" s="57" t="n">
        <v>42059</v>
      </c>
      <c r="G444" s="54">
        <f>DATEDIF(F444,TODAY(),"Y")</f>
        <v/>
      </c>
      <c r="H444" s="54" t="inlineStr">
        <is>
          <t>AB-</t>
        </is>
      </c>
      <c r="I444" s="54" t="inlineStr">
        <is>
          <t>77988 12355</t>
        </is>
      </c>
      <c r="J444" s="62">
        <f>HYPERLINK("https://wa.me/91"&amp;SUBSTITUTE(I444," ",""),"Chat on WhatsApp")</f>
        <v/>
      </c>
      <c r="K444" s="54" t="inlineStr">
        <is>
          <t>vikram.naidu6@yahoo.com</t>
        </is>
      </c>
      <c r="L444" s="62">
        <f>HYPERLINK("mailto:"&amp;K444,"Send Email")</f>
        <v/>
      </c>
      <c r="M444" s="55" t="inlineStr">
        <is>
          <t>448, Nehru Nagar, Nagpur</t>
        </is>
      </c>
      <c r="N444" s="54" t="inlineStr">
        <is>
          <t>Nagpur</t>
        </is>
      </c>
      <c r="O444" s="54">
        <f>VLOOKUP(N444,Lists!$A$2:$B$36,2,FALSE())</f>
        <v/>
      </c>
      <c r="P444" s="54" t="inlineStr">
        <is>
          <t>655529</t>
        </is>
      </c>
      <c r="Q444" s="54" t="inlineStr">
        <is>
          <t>76919 61195</t>
        </is>
      </c>
    </row>
    <row r="445" ht="15" customHeight="1" s="39">
      <c r="A445" s="54" t="inlineStr">
        <is>
          <t>STU0444</t>
        </is>
      </c>
      <c r="B445" s="55">
        <f>VLOOKUP(A445,Marks!$A$2:$B$1001,2,FALSE())</f>
        <v/>
      </c>
      <c r="C445" s="54">
        <f>VLOOKUP(A445,Marks!$A$2:$C$1001,3,FALSE())</f>
        <v/>
      </c>
      <c r="D445" s="55" t="inlineStr">
        <is>
          <t>Uday Malhotra</t>
        </is>
      </c>
      <c r="E445" s="55" t="inlineStr">
        <is>
          <t>Aisha Malhotra</t>
        </is>
      </c>
      <c r="F445" s="57" t="n">
        <v>42941</v>
      </c>
      <c r="G445" s="54">
        <f>DATEDIF(F445,TODAY(),"Y")</f>
        <v/>
      </c>
      <c r="H445" s="54" t="inlineStr">
        <is>
          <t>AB+</t>
        </is>
      </c>
      <c r="I445" s="54" t="inlineStr">
        <is>
          <t>74454 78746</t>
        </is>
      </c>
      <c r="J445" s="62">
        <f>HYPERLINK("https://wa.me/91"&amp;SUBSTITUTE(I445," ",""),"Chat on WhatsApp")</f>
        <v/>
      </c>
      <c r="K445" s="54" t="inlineStr">
        <is>
          <t>uday.malhotra34@outlook.com</t>
        </is>
      </c>
      <c r="L445" s="62">
        <f>HYPERLINK("mailto:"&amp;K445,"Send Email")</f>
        <v/>
      </c>
      <c r="M445" s="55" t="inlineStr">
        <is>
          <t>384, Nehru Nagar, Chennai</t>
        </is>
      </c>
      <c r="N445" s="54" t="inlineStr">
        <is>
          <t>Chennai</t>
        </is>
      </c>
      <c r="O445" s="54">
        <f>VLOOKUP(N445,Lists!$A$2:$B$36,2,FALSE())</f>
        <v/>
      </c>
      <c r="P445" s="54" t="inlineStr">
        <is>
          <t>231456</t>
        </is>
      </c>
      <c r="Q445" s="54" t="inlineStr">
        <is>
          <t>75980 82683</t>
        </is>
      </c>
    </row>
    <row r="446" ht="15" customHeight="1" s="39">
      <c r="A446" s="54" t="inlineStr">
        <is>
          <t>STU0445</t>
        </is>
      </c>
      <c r="B446" s="55">
        <f>VLOOKUP(A446,Marks!$A$2:$B$1001,2,FALSE())</f>
        <v/>
      </c>
      <c r="C446" s="54">
        <f>VLOOKUP(A446,Marks!$A$2:$C$1001,3,FALSE())</f>
        <v/>
      </c>
      <c r="D446" s="55" t="inlineStr">
        <is>
          <t>Harsh Dubey</t>
        </is>
      </c>
      <c r="E446" s="55" t="inlineStr">
        <is>
          <t>Sanya Dubey</t>
        </is>
      </c>
      <c r="F446" s="57" t="n">
        <v>44326</v>
      </c>
      <c r="G446" s="54">
        <f>DATEDIF(F446,TODAY(),"Y")</f>
        <v/>
      </c>
      <c r="H446" s="54" t="inlineStr">
        <is>
          <t>AB+</t>
        </is>
      </c>
      <c r="I446" s="54" t="inlineStr">
        <is>
          <t>71258 69389</t>
        </is>
      </c>
      <c r="J446" s="62">
        <f>HYPERLINK("https://wa.me/91"&amp;SUBSTITUTE(I446," ",""),"Chat on WhatsApp")</f>
        <v/>
      </c>
      <c r="K446" s="54" t="inlineStr">
        <is>
          <t>harsh.dubey33@yahoo.com</t>
        </is>
      </c>
      <c r="L446" s="62">
        <f>HYPERLINK("mailto:"&amp;K446,"Send Email")</f>
        <v/>
      </c>
      <c r="M446" s="55" t="inlineStr">
        <is>
          <t>207, Market Yard, Raipur</t>
        </is>
      </c>
      <c r="N446" s="54" t="inlineStr">
        <is>
          <t>Raipur</t>
        </is>
      </c>
      <c r="O446" s="54">
        <f>VLOOKUP(N446,Lists!$A$2:$B$36,2,FALSE())</f>
        <v/>
      </c>
      <c r="P446" s="54" t="inlineStr">
        <is>
          <t>764819</t>
        </is>
      </c>
      <c r="Q446" s="54" t="inlineStr">
        <is>
          <t>95856 82443</t>
        </is>
      </c>
    </row>
    <row r="447" ht="15" customHeight="1" s="39">
      <c r="A447" s="54" t="inlineStr">
        <is>
          <t>STU0446</t>
        </is>
      </c>
      <c r="B447" s="55">
        <f>VLOOKUP(A447,Marks!$A$2:$B$1001,2,FALSE())</f>
        <v/>
      </c>
      <c r="C447" s="54">
        <f>VLOOKUP(A447,Marks!$A$2:$C$1001,3,FALSE())</f>
        <v/>
      </c>
      <c r="D447" s="55" t="inlineStr">
        <is>
          <t>Advait Jain</t>
        </is>
      </c>
      <c r="E447" s="55" t="inlineStr">
        <is>
          <t>Yamini Jain</t>
        </is>
      </c>
      <c r="F447" s="57" t="n">
        <v>43659</v>
      </c>
      <c r="G447" s="54">
        <f>DATEDIF(F447,TODAY(),"Y")</f>
        <v/>
      </c>
      <c r="H447" s="54" t="inlineStr">
        <is>
          <t>B-</t>
        </is>
      </c>
      <c r="I447" s="54" t="inlineStr">
        <is>
          <t>67681 91555</t>
        </is>
      </c>
      <c r="J447" s="62">
        <f>HYPERLINK("https://wa.me/91"&amp;SUBSTITUTE(I447," ",""),"Chat on WhatsApp")</f>
        <v/>
      </c>
      <c r="K447" s="54" t="inlineStr">
        <is>
          <t>advait.jain90@gmail.com</t>
        </is>
      </c>
      <c r="L447" s="62">
        <f>HYPERLINK("mailto:"&amp;K447,"Send Email")</f>
        <v/>
      </c>
      <c r="M447" s="55" t="inlineStr">
        <is>
          <t>286, Shastri Nagar, Udaipur</t>
        </is>
      </c>
      <c r="N447" s="54" t="inlineStr">
        <is>
          <t>Udaipur</t>
        </is>
      </c>
      <c r="O447" s="54">
        <f>VLOOKUP(N447,Lists!$A$2:$B$36,2,FALSE())</f>
        <v/>
      </c>
      <c r="P447" s="54" t="inlineStr">
        <is>
          <t>272531</t>
        </is>
      </c>
      <c r="Q447" s="54" t="inlineStr">
        <is>
          <t>92928 69923</t>
        </is>
      </c>
    </row>
    <row r="448" ht="15" customHeight="1" s="39">
      <c r="A448" s="54" t="inlineStr">
        <is>
          <t>STU0447</t>
        </is>
      </c>
      <c r="B448" s="55">
        <f>VLOOKUP(A448,Marks!$A$2:$B$1001,2,FALSE())</f>
        <v/>
      </c>
      <c r="C448" s="54">
        <f>VLOOKUP(A448,Marks!$A$2:$C$1001,3,FALSE())</f>
        <v/>
      </c>
      <c r="D448" s="55" t="inlineStr">
        <is>
          <t>Ishaan Sharma</t>
        </is>
      </c>
      <c r="E448" s="55" t="inlineStr">
        <is>
          <t>Priya Sharma</t>
        </is>
      </c>
      <c r="F448" s="57" t="n">
        <v>41791</v>
      </c>
      <c r="G448" s="54">
        <f>DATEDIF(F448,TODAY(),"Y")</f>
        <v/>
      </c>
      <c r="H448" s="54" t="inlineStr">
        <is>
          <t>AB+</t>
        </is>
      </c>
      <c r="I448" s="54" t="inlineStr">
        <is>
          <t>77655 87399</t>
        </is>
      </c>
      <c r="J448" s="62">
        <f>HYPERLINK("https://wa.me/91"&amp;SUBSTITUTE(I448," ",""),"Chat on WhatsApp")</f>
        <v/>
      </c>
      <c r="K448" s="54" t="inlineStr">
        <is>
          <t>ishaan.sharma98@outlook.com</t>
        </is>
      </c>
      <c r="L448" s="62">
        <f>HYPERLINK("mailto:"&amp;K448,"Send Email")</f>
        <v/>
      </c>
      <c r="M448" s="55" t="inlineStr">
        <is>
          <t>279, Church Street, Coimbatore</t>
        </is>
      </c>
      <c r="N448" s="54" t="inlineStr">
        <is>
          <t>Coimbatore</t>
        </is>
      </c>
      <c r="O448" s="54">
        <f>VLOOKUP(N448,Lists!$A$2:$B$36,2,FALSE())</f>
        <v/>
      </c>
      <c r="P448" s="54" t="inlineStr">
        <is>
          <t>565235</t>
        </is>
      </c>
      <c r="Q448" s="54" t="inlineStr">
        <is>
          <t>82531 82170</t>
        </is>
      </c>
    </row>
    <row r="449" ht="15" customHeight="1" s="39">
      <c r="A449" s="54" t="inlineStr">
        <is>
          <t>STU0448</t>
        </is>
      </c>
      <c r="B449" s="55">
        <f>VLOOKUP(A449,Marks!$A$2:$B$1001,2,FALSE())</f>
        <v/>
      </c>
      <c r="C449" s="54">
        <f>VLOOKUP(A449,Marks!$A$2:$C$1001,3,FALSE())</f>
        <v/>
      </c>
      <c r="D449" s="55" t="inlineStr">
        <is>
          <t>Varun Kapoor</t>
        </is>
      </c>
      <c r="E449" s="55" t="inlineStr">
        <is>
          <t>Tara Kapoor</t>
        </is>
      </c>
      <c r="F449" s="57" t="n">
        <v>43492</v>
      </c>
      <c r="G449" s="54">
        <f>DATEDIF(F449,TODAY(),"Y")</f>
        <v/>
      </c>
      <c r="H449" s="54" t="inlineStr">
        <is>
          <t>O-</t>
        </is>
      </c>
      <c r="I449" s="54" t="inlineStr">
        <is>
          <t>78838 39325</t>
        </is>
      </c>
      <c r="J449" s="62">
        <f>HYPERLINK("https://wa.me/91"&amp;SUBSTITUTE(I449," ",""),"Chat on WhatsApp")</f>
        <v/>
      </c>
      <c r="K449" s="54" t="inlineStr">
        <is>
          <t>varun.kapoor1@gmail.com</t>
        </is>
      </c>
      <c r="L449" s="62">
        <f>HYPERLINK("mailto:"&amp;K449,"Send Email")</f>
        <v/>
      </c>
      <c r="M449" s="55" t="inlineStr">
        <is>
          <t>342, Market Yard, Howrah</t>
        </is>
      </c>
      <c r="N449" s="54" t="inlineStr">
        <is>
          <t>Howrah</t>
        </is>
      </c>
      <c r="O449" s="54">
        <f>VLOOKUP(N449,Lists!$A$2:$B$36,2,FALSE())</f>
        <v/>
      </c>
      <c r="P449" s="54" t="inlineStr">
        <is>
          <t>739558</t>
        </is>
      </c>
      <c r="Q449" s="54" t="inlineStr">
        <is>
          <t>97378 18205</t>
        </is>
      </c>
    </row>
    <row r="450" ht="15" customHeight="1" s="39">
      <c r="A450" s="54" t="inlineStr">
        <is>
          <t>STU0449</t>
        </is>
      </c>
      <c r="B450" s="55">
        <f>VLOOKUP(A450,Marks!$A$2:$B$1001,2,FALSE())</f>
        <v/>
      </c>
      <c r="C450" s="54">
        <f>VLOOKUP(A450,Marks!$A$2:$C$1001,3,FALSE())</f>
        <v/>
      </c>
      <c r="D450" s="55" t="inlineStr">
        <is>
          <t>Sahil Nair</t>
        </is>
      </c>
      <c r="E450" s="55" t="inlineStr">
        <is>
          <t>Ira Nair</t>
        </is>
      </c>
      <c r="F450" s="57" t="n">
        <v>44119</v>
      </c>
      <c r="G450" s="54">
        <f>DATEDIF(F450,TODAY(),"Y")</f>
        <v/>
      </c>
      <c r="H450" s="54" t="inlineStr">
        <is>
          <t>B+</t>
        </is>
      </c>
      <c r="I450" s="54" t="inlineStr">
        <is>
          <t>93353 16592</t>
        </is>
      </c>
      <c r="J450" s="62">
        <f>HYPERLINK("https://wa.me/91"&amp;SUBSTITUTE(I450," ",""),"Chat on WhatsApp")</f>
        <v/>
      </c>
      <c r="K450" s="54" t="inlineStr">
        <is>
          <t>sahil.nair94@outlook.com</t>
        </is>
      </c>
      <c r="L450" s="62">
        <f>HYPERLINK("mailto:"&amp;K450,"Send Email")</f>
        <v/>
      </c>
      <c r="M450" s="55" t="inlineStr">
        <is>
          <t>113, Sector 12, Kochi</t>
        </is>
      </c>
      <c r="N450" s="54" t="inlineStr">
        <is>
          <t>Kochi</t>
        </is>
      </c>
      <c r="O450" s="54">
        <f>VLOOKUP(N450,Lists!$A$2:$B$36,2,FALSE())</f>
        <v/>
      </c>
      <c r="P450" s="54" t="inlineStr">
        <is>
          <t>393243</t>
        </is>
      </c>
      <c r="Q450" s="54" t="inlineStr">
        <is>
          <t>69114 67756</t>
        </is>
      </c>
    </row>
    <row r="451" ht="15" customHeight="1" s="39">
      <c r="A451" s="54" t="inlineStr">
        <is>
          <t>STU0450</t>
        </is>
      </c>
      <c r="B451" s="55">
        <f>VLOOKUP(A451,Marks!$A$2:$B$1001,2,FALSE())</f>
        <v/>
      </c>
      <c r="C451" s="54">
        <f>VLOOKUP(A451,Marks!$A$2:$C$1001,3,FALSE())</f>
        <v/>
      </c>
      <c r="D451" s="55" t="inlineStr">
        <is>
          <t>Vivaan Khanna</t>
        </is>
      </c>
      <c r="E451" s="55" t="inlineStr">
        <is>
          <t>Gauri Khanna</t>
        </is>
      </c>
      <c r="F451" s="57" t="n">
        <v>39851</v>
      </c>
      <c r="G451" s="54">
        <f>DATEDIF(F451,TODAY(),"Y")</f>
        <v/>
      </c>
      <c r="H451" s="54" t="inlineStr">
        <is>
          <t>AB-</t>
        </is>
      </c>
      <c r="I451" s="54" t="inlineStr">
        <is>
          <t>74320 69489</t>
        </is>
      </c>
      <c r="J451" s="62">
        <f>HYPERLINK("https://wa.me/91"&amp;SUBSTITUTE(I451," ",""),"Chat on WhatsApp")</f>
        <v/>
      </c>
      <c r="K451" s="54" t="inlineStr">
        <is>
          <t>vivaan.khanna30@gmail.com</t>
        </is>
      </c>
      <c r="L451" s="62">
        <f>HYPERLINK("mailto:"&amp;K451,"Send Email")</f>
        <v/>
      </c>
      <c r="M451" s="55" t="inlineStr">
        <is>
          <t>480, Church Street, Kanpur</t>
        </is>
      </c>
      <c r="N451" s="54" t="inlineStr">
        <is>
          <t>Kanpur</t>
        </is>
      </c>
      <c r="O451" s="54">
        <f>VLOOKUP(N451,Lists!$A$2:$B$36,2,FALSE())</f>
        <v/>
      </c>
      <c r="P451" s="54" t="inlineStr">
        <is>
          <t>439463</t>
        </is>
      </c>
      <c r="Q451" s="54" t="inlineStr">
        <is>
          <t>83805 36557</t>
        </is>
      </c>
    </row>
    <row r="452" ht="15" customHeight="1" s="39">
      <c r="A452" s="54" t="inlineStr">
        <is>
          <t>STU0451</t>
        </is>
      </c>
      <c r="B452" s="55">
        <f>VLOOKUP(A452,Marks!$A$2:$B$1001,2,FALSE())</f>
        <v/>
      </c>
      <c r="C452" s="54">
        <f>VLOOKUP(A452,Marks!$A$2:$C$1001,3,FALSE())</f>
        <v/>
      </c>
      <c r="D452" s="55" t="inlineStr">
        <is>
          <t>Varun Pandey</t>
        </is>
      </c>
      <c r="E452" s="55" t="inlineStr">
        <is>
          <t>Sana Pandey</t>
        </is>
      </c>
      <c r="F452" s="57" t="n">
        <v>42809</v>
      </c>
      <c r="G452" s="54">
        <f>DATEDIF(F452,TODAY(),"Y")</f>
        <v/>
      </c>
      <c r="H452" s="54" t="inlineStr">
        <is>
          <t>B+</t>
        </is>
      </c>
      <c r="I452" s="54" t="inlineStr">
        <is>
          <t>99947 85161</t>
        </is>
      </c>
      <c r="J452" s="62">
        <f>HYPERLINK("https://wa.me/91"&amp;SUBSTITUTE(I452," ",""),"Chat on WhatsApp")</f>
        <v/>
      </c>
      <c r="K452" s="54" t="inlineStr">
        <is>
          <t>varun.pandey45@rediffmail.com</t>
        </is>
      </c>
      <c r="L452" s="62">
        <f>HYPERLINK("mailto:"&amp;K452,"Send Email")</f>
        <v/>
      </c>
      <c r="M452" s="55" t="inlineStr">
        <is>
          <t>63, Model Town, Lucknow</t>
        </is>
      </c>
      <c r="N452" s="54" t="inlineStr">
        <is>
          <t>Lucknow</t>
        </is>
      </c>
      <c r="O452" s="54">
        <f>VLOOKUP(N452,Lists!$A$2:$B$36,2,FALSE())</f>
        <v/>
      </c>
      <c r="P452" s="54" t="inlineStr">
        <is>
          <t>338856</t>
        </is>
      </c>
      <c r="Q452" s="54" t="inlineStr">
        <is>
          <t>92217 97539</t>
        </is>
      </c>
    </row>
    <row r="453" ht="15" customHeight="1" s="39">
      <c r="A453" s="54" t="inlineStr">
        <is>
          <t>STU0452</t>
        </is>
      </c>
      <c r="B453" s="55">
        <f>VLOOKUP(A453,Marks!$A$2:$B$1001,2,FALSE())</f>
        <v/>
      </c>
      <c r="C453" s="54">
        <f>VLOOKUP(A453,Marks!$A$2:$C$1001,3,FALSE())</f>
        <v/>
      </c>
      <c r="D453" s="55" t="inlineStr">
        <is>
          <t>Siddharth Naidu</t>
        </is>
      </c>
      <c r="E453" s="55" t="inlineStr">
        <is>
          <t>Simran Naidu</t>
        </is>
      </c>
      <c r="F453" s="57" t="n">
        <v>41230</v>
      </c>
      <c r="G453" s="54">
        <f>DATEDIF(F453,TODAY(),"Y")</f>
        <v/>
      </c>
      <c r="H453" s="54" t="inlineStr">
        <is>
          <t>B-</t>
        </is>
      </c>
      <c r="I453" s="54" t="inlineStr">
        <is>
          <t>74058 19853</t>
        </is>
      </c>
      <c r="J453" s="62">
        <f>HYPERLINK("https://wa.me/91"&amp;SUBSTITUTE(I453," ",""),"Chat on WhatsApp")</f>
        <v/>
      </c>
      <c r="K453" s="54" t="inlineStr">
        <is>
          <t>siddharth.naidu2@yahoo.com</t>
        </is>
      </c>
      <c r="L453" s="62">
        <f>HYPERLINK("mailto:"&amp;K453,"Send Email")</f>
        <v/>
      </c>
      <c r="M453" s="55" t="inlineStr">
        <is>
          <t>328, Gandhi Chowk, Warangal</t>
        </is>
      </c>
      <c r="N453" s="54" t="inlineStr">
        <is>
          <t>Warangal</t>
        </is>
      </c>
      <c r="O453" s="54">
        <f>VLOOKUP(N453,Lists!$A$2:$B$36,2,FALSE())</f>
        <v/>
      </c>
      <c r="P453" s="54" t="inlineStr">
        <is>
          <t>625455</t>
        </is>
      </c>
      <c r="Q453" s="54" t="inlineStr">
        <is>
          <t>72676 92348</t>
        </is>
      </c>
    </row>
    <row r="454" ht="15" customHeight="1" s="39">
      <c r="A454" s="54" t="inlineStr">
        <is>
          <t>STU0453</t>
        </is>
      </c>
      <c r="B454" s="55">
        <f>VLOOKUP(A454,Marks!$A$2:$B$1001,2,FALSE())</f>
        <v/>
      </c>
      <c r="C454" s="54">
        <f>VLOOKUP(A454,Marks!$A$2:$C$1001,3,FALSE())</f>
        <v/>
      </c>
      <c r="D454" s="55" t="inlineStr">
        <is>
          <t>Parth Verma</t>
        </is>
      </c>
      <c r="E454" s="55" t="inlineStr">
        <is>
          <t>Ananya Verma</t>
        </is>
      </c>
      <c r="F454" s="57" t="n">
        <v>41992</v>
      </c>
      <c r="G454" s="54">
        <f>DATEDIF(F454,TODAY(),"Y")</f>
        <v/>
      </c>
      <c r="H454" s="54" t="inlineStr">
        <is>
          <t>A-</t>
        </is>
      </c>
      <c r="I454" s="54" t="inlineStr">
        <is>
          <t>97599 99226</t>
        </is>
      </c>
      <c r="J454" s="62">
        <f>HYPERLINK("https://wa.me/91"&amp;SUBSTITUTE(I454," ",""),"Chat on WhatsApp")</f>
        <v/>
      </c>
      <c r="K454" s="54" t="inlineStr">
        <is>
          <t>parth.verma16@rediffmail.com</t>
        </is>
      </c>
      <c r="L454" s="62">
        <f>HYPERLINK("mailto:"&amp;K454,"Send Email")</f>
        <v/>
      </c>
      <c r="M454" s="55" t="inlineStr">
        <is>
          <t>245, Nehru Nagar, Guwahati</t>
        </is>
      </c>
      <c r="N454" s="54" t="inlineStr">
        <is>
          <t>Guwahati</t>
        </is>
      </c>
      <c r="O454" s="54">
        <f>VLOOKUP(N454,Lists!$A$2:$B$36,2,FALSE())</f>
        <v/>
      </c>
      <c r="P454" s="54" t="inlineStr">
        <is>
          <t>532219</t>
        </is>
      </c>
      <c r="Q454" s="54" t="inlineStr">
        <is>
          <t>94865 63095</t>
        </is>
      </c>
    </row>
    <row r="455" ht="15" customHeight="1" s="39">
      <c r="A455" s="54" t="inlineStr">
        <is>
          <t>STU0454</t>
        </is>
      </c>
      <c r="B455" s="55">
        <f>VLOOKUP(A455,Marks!$A$2:$B$1001,2,FALSE())</f>
        <v/>
      </c>
      <c r="C455" s="54">
        <f>VLOOKUP(A455,Marks!$A$2:$C$1001,3,FALSE())</f>
        <v/>
      </c>
      <c r="D455" s="55" t="inlineStr">
        <is>
          <t>Imran Banerjee</t>
        </is>
      </c>
      <c r="E455" s="55" t="inlineStr">
        <is>
          <t>Zara Banerjee</t>
        </is>
      </c>
      <c r="F455" s="57" t="n">
        <v>44095</v>
      </c>
      <c r="G455" s="54">
        <f>DATEDIF(F455,TODAY(),"Y")</f>
        <v/>
      </c>
      <c r="H455" s="54" t="inlineStr">
        <is>
          <t>O-</t>
        </is>
      </c>
      <c r="I455" s="54" t="inlineStr">
        <is>
          <t>72191 84792</t>
        </is>
      </c>
      <c r="J455" s="62">
        <f>HYPERLINK("https://wa.me/91"&amp;SUBSTITUTE(I455," ",""),"Chat on WhatsApp")</f>
        <v/>
      </c>
      <c r="K455" s="54" t="inlineStr">
        <is>
          <t>imran.banerjee18@outlook.com</t>
        </is>
      </c>
      <c r="L455" s="62">
        <f>HYPERLINK("mailto:"&amp;K455,"Send Email")</f>
        <v/>
      </c>
      <c r="M455" s="55" t="inlineStr">
        <is>
          <t>291, College Road, Ludhiana</t>
        </is>
      </c>
      <c r="N455" s="54" t="inlineStr">
        <is>
          <t>Ludhiana</t>
        </is>
      </c>
      <c r="O455" s="54">
        <f>VLOOKUP(N455,Lists!$A$2:$B$36,2,FALSE())</f>
        <v/>
      </c>
      <c r="P455" s="54" t="inlineStr">
        <is>
          <t>588912</t>
        </is>
      </c>
      <c r="Q455" s="54" t="inlineStr">
        <is>
          <t>69753 99373</t>
        </is>
      </c>
    </row>
    <row r="456" ht="15" customHeight="1" s="39">
      <c r="A456" s="54" t="inlineStr">
        <is>
          <t>STU0455</t>
        </is>
      </c>
      <c r="B456" s="55">
        <f>VLOOKUP(A456,Marks!$A$2:$B$1001,2,FALSE())</f>
        <v/>
      </c>
      <c r="C456" s="54">
        <f>VLOOKUP(A456,Marks!$A$2:$C$1001,3,FALSE())</f>
        <v/>
      </c>
      <c r="D456" s="55" t="inlineStr">
        <is>
          <t>Zaid Tiwari</t>
        </is>
      </c>
      <c r="E456" s="55" t="inlineStr">
        <is>
          <t>Aisha Tiwari</t>
        </is>
      </c>
      <c r="F456" s="57" t="n">
        <v>43042</v>
      </c>
      <c r="G456" s="54">
        <f>DATEDIF(F456,TODAY(),"Y")</f>
        <v/>
      </c>
      <c r="H456" s="54" t="inlineStr">
        <is>
          <t>A+</t>
        </is>
      </c>
      <c r="I456" s="54" t="inlineStr">
        <is>
          <t>86681 69226</t>
        </is>
      </c>
      <c r="J456" s="62">
        <f>HYPERLINK("https://wa.me/91"&amp;SUBSTITUTE(I456," ",""),"Chat on WhatsApp")</f>
        <v/>
      </c>
      <c r="K456" s="54" t="inlineStr">
        <is>
          <t>zaid.tiwari81@rediffmail.com</t>
        </is>
      </c>
      <c r="L456" s="62">
        <f>HYPERLINK("mailto:"&amp;K456,"Send Email")</f>
        <v/>
      </c>
      <c r="M456" s="55" t="inlineStr">
        <is>
          <t>493, Nehru Nagar, Raipur</t>
        </is>
      </c>
      <c r="N456" s="54" t="inlineStr">
        <is>
          <t>Raipur</t>
        </is>
      </c>
      <c r="O456" s="54">
        <f>VLOOKUP(N456,Lists!$A$2:$B$36,2,FALSE())</f>
        <v/>
      </c>
      <c r="P456" s="54" t="inlineStr">
        <is>
          <t>839055</t>
        </is>
      </c>
      <c r="Q456" s="54" t="inlineStr">
        <is>
          <t>92501 56784</t>
        </is>
      </c>
    </row>
    <row r="457" ht="15" customHeight="1" s="39">
      <c r="A457" s="54" t="inlineStr">
        <is>
          <t>STU0456</t>
        </is>
      </c>
      <c r="B457" s="55">
        <f>VLOOKUP(A457,Marks!$A$2:$B$1001,2,FALSE())</f>
        <v/>
      </c>
      <c r="C457" s="54">
        <f>VLOOKUP(A457,Marks!$A$2:$C$1001,3,FALSE())</f>
        <v/>
      </c>
      <c r="D457" s="55" t="inlineStr">
        <is>
          <t>Uday Kapoor</t>
        </is>
      </c>
      <c r="E457" s="55" t="inlineStr">
        <is>
          <t>Pooja Kapoor</t>
        </is>
      </c>
      <c r="F457" s="57" t="n">
        <v>43170</v>
      </c>
      <c r="G457" s="54">
        <f>DATEDIF(F457,TODAY(),"Y")</f>
        <v/>
      </c>
      <c r="H457" s="54" t="inlineStr">
        <is>
          <t>O-</t>
        </is>
      </c>
      <c r="I457" s="54" t="inlineStr">
        <is>
          <t>79092 15004</t>
        </is>
      </c>
      <c r="J457" s="62">
        <f>HYPERLINK("https://wa.me/91"&amp;SUBSTITUTE(I457," ",""),"Chat on WhatsApp")</f>
        <v/>
      </c>
      <c r="K457" s="54" t="inlineStr">
        <is>
          <t>uday.kapoor83@outlook.com</t>
        </is>
      </c>
      <c r="L457" s="62">
        <f>HYPERLINK("mailto:"&amp;K457,"Send Email")</f>
        <v/>
      </c>
      <c r="M457" s="55" t="inlineStr">
        <is>
          <t>349, MG Road, Raipur</t>
        </is>
      </c>
      <c r="N457" s="54" t="inlineStr">
        <is>
          <t>Raipur</t>
        </is>
      </c>
      <c r="O457" s="54">
        <f>VLOOKUP(N457,Lists!$A$2:$B$36,2,FALSE())</f>
        <v/>
      </c>
      <c r="P457" s="54" t="inlineStr">
        <is>
          <t>527956</t>
        </is>
      </c>
      <c r="Q457" s="54" t="inlineStr">
        <is>
          <t>74890 58323</t>
        </is>
      </c>
    </row>
    <row r="458" ht="15" customHeight="1" s="39">
      <c r="A458" s="54" t="inlineStr">
        <is>
          <t>STU0457</t>
        </is>
      </c>
      <c r="B458" s="55">
        <f>VLOOKUP(A458,Marks!$A$2:$B$1001,2,FALSE())</f>
        <v/>
      </c>
      <c r="C458" s="54">
        <f>VLOOKUP(A458,Marks!$A$2:$C$1001,3,FALSE())</f>
        <v/>
      </c>
      <c r="D458" s="55" t="inlineStr">
        <is>
          <t>Nikhil Desai</t>
        </is>
      </c>
      <c r="E458" s="55" t="inlineStr">
        <is>
          <t>Kajal Desai</t>
        </is>
      </c>
      <c r="F458" s="57" t="n">
        <v>42099</v>
      </c>
      <c r="G458" s="54">
        <f>DATEDIF(F458,TODAY(),"Y")</f>
        <v/>
      </c>
      <c r="H458" s="54" t="inlineStr">
        <is>
          <t>O-</t>
        </is>
      </c>
      <c r="I458" s="54" t="inlineStr">
        <is>
          <t>85819 34338</t>
        </is>
      </c>
      <c r="J458" s="62">
        <f>HYPERLINK("https://wa.me/91"&amp;SUBSTITUTE(I458," ",""),"Chat on WhatsApp")</f>
        <v/>
      </c>
      <c r="K458" s="54" t="inlineStr">
        <is>
          <t>nikhil.desai82@yahoo.com</t>
        </is>
      </c>
      <c r="L458" s="62">
        <f>HYPERLINK("mailto:"&amp;K458,"Send Email")</f>
        <v/>
      </c>
      <c r="M458" s="55" t="inlineStr">
        <is>
          <t>325, Church Street, Panaji</t>
        </is>
      </c>
      <c r="N458" s="54" t="inlineStr">
        <is>
          <t>Panaji</t>
        </is>
      </c>
      <c r="O458" s="54">
        <f>VLOOKUP(N458,Lists!$A$2:$B$36,2,FALSE())</f>
        <v/>
      </c>
      <c r="P458" s="54" t="inlineStr">
        <is>
          <t>826729</t>
        </is>
      </c>
      <c r="Q458" s="54" t="inlineStr">
        <is>
          <t>87412 39123</t>
        </is>
      </c>
    </row>
    <row r="459" ht="15" customHeight="1" s="39">
      <c r="A459" s="54" t="inlineStr">
        <is>
          <t>STU0458</t>
        </is>
      </c>
      <c r="B459" s="55">
        <f>VLOOKUP(A459,Marks!$A$2:$B$1001,2,FALSE())</f>
        <v/>
      </c>
      <c r="C459" s="54">
        <f>VLOOKUP(A459,Marks!$A$2:$C$1001,3,FALSE())</f>
        <v/>
      </c>
      <c r="D459" s="55" t="inlineStr">
        <is>
          <t>Kartik Mehta</t>
        </is>
      </c>
      <c r="E459" s="55" t="inlineStr">
        <is>
          <t>Neha Mehta</t>
        </is>
      </c>
      <c r="F459" s="57" t="n">
        <v>42636</v>
      </c>
      <c r="G459" s="54">
        <f>DATEDIF(F459,TODAY(),"Y")</f>
        <v/>
      </c>
      <c r="H459" s="54" t="inlineStr">
        <is>
          <t>A-</t>
        </is>
      </c>
      <c r="I459" s="54" t="inlineStr">
        <is>
          <t>97049 57946</t>
        </is>
      </c>
      <c r="J459" s="62">
        <f>HYPERLINK("https://wa.me/91"&amp;SUBSTITUTE(I459," ",""),"Chat on WhatsApp")</f>
        <v/>
      </c>
      <c r="K459" s="54" t="inlineStr">
        <is>
          <t>kartik.mehta4@rediffmail.com</t>
        </is>
      </c>
      <c r="L459" s="62">
        <f>HYPERLINK("mailto:"&amp;K459,"Send Email")</f>
        <v/>
      </c>
      <c r="M459" s="55" t="inlineStr">
        <is>
          <t>266, Sector 12, Chennai</t>
        </is>
      </c>
      <c r="N459" s="54" t="inlineStr">
        <is>
          <t>Chennai</t>
        </is>
      </c>
      <c r="O459" s="54">
        <f>VLOOKUP(N459,Lists!$A$2:$B$36,2,FALSE())</f>
        <v/>
      </c>
      <c r="P459" s="54" t="inlineStr">
        <is>
          <t>515043</t>
        </is>
      </c>
      <c r="Q459" s="54" t="inlineStr">
        <is>
          <t>81256 89938</t>
        </is>
      </c>
    </row>
    <row r="460" ht="15" customHeight="1" s="39">
      <c r="A460" s="54" t="inlineStr">
        <is>
          <t>STU0459</t>
        </is>
      </c>
      <c r="B460" s="55">
        <f>VLOOKUP(A460,Marks!$A$2:$B$1001,2,FALSE())</f>
        <v/>
      </c>
      <c r="C460" s="54">
        <f>VLOOKUP(A460,Marks!$A$2:$C$1001,3,FALSE())</f>
        <v/>
      </c>
      <c r="D460" s="55" t="inlineStr">
        <is>
          <t>Harsh Shah</t>
        </is>
      </c>
      <c r="E460" s="55" t="inlineStr">
        <is>
          <t>Meera Shah</t>
        </is>
      </c>
      <c r="F460" s="57" t="n">
        <v>42127</v>
      </c>
      <c r="G460" s="54">
        <f>DATEDIF(F460,TODAY(),"Y")</f>
        <v/>
      </c>
      <c r="H460" s="54" t="inlineStr">
        <is>
          <t>O-</t>
        </is>
      </c>
      <c r="I460" s="54" t="inlineStr">
        <is>
          <t>85811 69464</t>
        </is>
      </c>
      <c r="J460" s="62">
        <f>HYPERLINK("https://wa.me/91"&amp;SUBSTITUTE(I460," ",""),"Chat on WhatsApp")</f>
        <v/>
      </c>
      <c r="K460" s="54" t="inlineStr">
        <is>
          <t>harsh.shah14@outlook.com</t>
        </is>
      </c>
      <c r="L460" s="62">
        <f>HYPERLINK("mailto:"&amp;K460,"Send Email")</f>
        <v/>
      </c>
      <c r="M460" s="55" t="inlineStr">
        <is>
          <t>424, Lake View, Mysuru</t>
        </is>
      </c>
      <c r="N460" s="54" t="inlineStr">
        <is>
          <t>Mysuru</t>
        </is>
      </c>
      <c r="O460" s="54">
        <f>VLOOKUP(N460,Lists!$A$2:$B$36,2,FALSE())</f>
        <v/>
      </c>
      <c r="P460" s="54" t="inlineStr">
        <is>
          <t>322124</t>
        </is>
      </c>
      <c r="Q460" s="54" t="inlineStr">
        <is>
          <t>64548 32742</t>
        </is>
      </c>
    </row>
    <row r="461" ht="15" customHeight="1" s="39">
      <c r="A461" s="54" t="inlineStr">
        <is>
          <t>STU0460</t>
        </is>
      </c>
      <c r="B461" s="55">
        <f>VLOOKUP(A461,Marks!$A$2:$B$1001,2,FALSE())</f>
        <v/>
      </c>
      <c r="C461" s="54">
        <f>VLOOKUP(A461,Marks!$A$2:$C$1001,3,FALSE())</f>
        <v/>
      </c>
      <c r="D461" s="55" t="inlineStr">
        <is>
          <t>Manav Kulkarni</t>
        </is>
      </c>
      <c r="E461" s="55" t="inlineStr">
        <is>
          <t>Vidhi Kulkarni</t>
        </is>
      </c>
      <c r="F461" s="57" t="n">
        <v>42723</v>
      </c>
      <c r="G461" s="54">
        <f>DATEDIF(F461,TODAY(),"Y")</f>
        <v/>
      </c>
      <c r="H461" s="54" t="inlineStr">
        <is>
          <t>AB+</t>
        </is>
      </c>
      <c r="I461" s="54" t="inlineStr">
        <is>
          <t>91985 89307</t>
        </is>
      </c>
      <c r="J461" s="62">
        <f>HYPERLINK("https://wa.me/91"&amp;SUBSTITUTE(I461," ",""),"Chat on WhatsApp")</f>
        <v/>
      </c>
      <c r="K461" s="54" t="inlineStr">
        <is>
          <t>manav.kulkarni94@yahoo.com</t>
        </is>
      </c>
      <c r="L461" s="62">
        <f>HYPERLINK("mailto:"&amp;K461,"Send Email")</f>
        <v/>
      </c>
      <c r="M461" s="55" t="inlineStr">
        <is>
          <t>388, Shastri Nagar, Bhubaneswar</t>
        </is>
      </c>
      <c r="N461" s="54" t="inlineStr">
        <is>
          <t>Bhubaneswar</t>
        </is>
      </c>
      <c r="O461" s="54">
        <f>VLOOKUP(N461,Lists!$A$2:$B$36,2,FALSE())</f>
        <v/>
      </c>
      <c r="P461" s="54" t="inlineStr">
        <is>
          <t>117054</t>
        </is>
      </c>
      <c r="Q461" s="54" t="inlineStr">
        <is>
          <t>86914 27009</t>
        </is>
      </c>
    </row>
    <row r="462" ht="15" customHeight="1" s="39">
      <c r="A462" s="54" t="inlineStr">
        <is>
          <t>STU0461</t>
        </is>
      </c>
      <c r="B462" s="55">
        <f>VLOOKUP(A462,Marks!$A$2:$B$1001,2,FALSE())</f>
        <v/>
      </c>
      <c r="C462" s="54">
        <f>VLOOKUP(A462,Marks!$A$2:$C$1001,3,FALSE())</f>
        <v/>
      </c>
      <c r="D462" s="55" t="inlineStr">
        <is>
          <t>Varun Rathi</t>
        </is>
      </c>
      <c r="E462" s="55" t="inlineStr">
        <is>
          <t>Bhavya Rathi</t>
        </is>
      </c>
      <c r="F462" s="57" t="n">
        <v>43364</v>
      </c>
      <c r="G462" s="54">
        <f>DATEDIF(F462,TODAY(),"Y")</f>
        <v/>
      </c>
      <c r="H462" s="54" t="inlineStr">
        <is>
          <t>B-</t>
        </is>
      </c>
      <c r="I462" s="54" t="inlineStr">
        <is>
          <t>87913 57672</t>
        </is>
      </c>
      <c r="J462" s="62">
        <f>HYPERLINK("https://wa.me/91"&amp;SUBSTITUTE(I462," ",""),"Chat on WhatsApp")</f>
        <v/>
      </c>
      <c r="K462" s="54" t="inlineStr">
        <is>
          <t>varun.rathi41@outlook.com</t>
        </is>
      </c>
      <c r="L462" s="62">
        <f>HYPERLINK("mailto:"&amp;K462,"Send Email")</f>
        <v/>
      </c>
      <c r="M462" s="55" t="inlineStr">
        <is>
          <t>92, Church Street, Bhopal</t>
        </is>
      </c>
      <c r="N462" s="54" t="inlineStr">
        <is>
          <t>Bhopal</t>
        </is>
      </c>
      <c r="O462" s="54">
        <f>VLOOKUP(N462,Lists!$A$2:$B$36,2,FALSE())</f>
        <v/>
      </c>
      <c r="P462" s="54" t="inlineStr">
        <is>
          <t>429336</t>
        </is>
      </c>
      <c r="Q462" s="54" t="inlineStr">
        <is>
          <t>62359 66112</t>
        </is>
      </c>
    </row>
    <row r="463" ht="15" customHeight="1" s="39">
      <c r="A463" s="54" t="inlineStr">
        <is>
          <t>STU0462</t>
        </is>
      </c>
      <c r="B463" s="55">
        <f>VLOOKUP(A463,Marks!$A$2:$B$1001,2,FALSE())</f>
        <v/>
      </c>
      <c r="C463" s="54">
        <f>VLOOKUP(A463,Marks!$A$2:$C$1001,3,FALSE())</f>
        <v/>
      </c>
      <c r="D463" s="55" t="inlineStr">
        <is>
          <t>Tejas Bansal</t>
        </is>
      </c>
      <c r="E463" s="55" t="inlineStr">
        <is>
          <t>Diya Bansal</t>
        </is>
      </c>
      <c r="F463" s="57" t="n">
        <v>44156</v>
      </c>
      <c r="G463" s="54">
        <f>DATEDIF(F463,TODAY(),"Y")</f>
        <v/>
      </c>
      <c r="H463" s="54" t="inlineStr">
        <is>
          <t>O+</t>
        </is>
      </c>
      <c r="I463" s="54" t="inlineStr">
        <is>
          <t>93984 99390</t>
        </is>
      </c>
      <c r="J463" s="62">
        <f>HYPERLINK("https://wa.me/91"&amp;SUBSTITUTE(I463," ",""),"Chat on WhatsApp")</f>
        <v/>
      </c>
      <c r="K463" s="54" t="inlineStr">
        <is>
          <t>tejas.bansal13@outlook.com</t>
        </is>
      </c>
      <c r="L463" s="62">
        <f>HYPERLINK("mailto:"&amp;K463,"Send Email")</f>
        <v/>
      </c>
      <c r="M463" s="55" t="inlineStr">
        <is>
          <t>156, Park Street, Bhopal</t>
        </is>
      </c>
      <c r="N463" s="54" t="inlineStr">
        <is>
          <t>Bhopal</t>
        </is>
      </c>
      <c r="O463" s="54">
        <f>VLOOKUP(N463,Lists!$A$2:$B$36,2,FALSE())</f>
        <v/>
      </c>
      <c r="P463" s="54" t="inlineStr">
        <is>
          <t>655060</t>
        </is>
      </c>
      <c r="Q463" s="54" t="inlineStr">
        <is>
          <t>97321 86865</t>
        </is>
      </c>
    </row>
    <row r="464" ht="15" customHeight="1" s="39">
      <c r="A464" s="54" t="inlineStr">
        <is>
          <t>STU0463</t>
        </is>
      </c>
      <c r="B464" s="55">
        <f>VLOOKUP(A464,Marks!$A$2:$B$1001,2,FALSE())</f>
        <v/>
      </c>
      <c r="C464" s="54">
        <f>VLOOKUP(A464,Marks!$A$2:$C$1001,3,FALSE())</f>
        <v/>
      </c>
      <c r="D464" s="55" t="inlineStr">
        <is>
          <t>Mohit Bansal</t>
        </is>
      </c>
      <c r="E464" s="55" t="inlineStr">
        <is>
          <t>Pihu Bansal</t>
        </is>
      </c>
      <c r="F464" s="57" t="n">
        <v>44170</v>
      </c>
      <c r="G464" s="54">
        <f>DATEDIF(F464,TODAY(),"Y")</f>
        <v/>
      </c>
      <c r="H464" s="54" t="inlineStr">
        <is>
          <t>AB-</t>
        </is>
      </c>
      <c r="I464" s="54" t="inlineStr">
        <is>
          <t>72030 26553</t>
        </is>
      </c>
      <c r="J464" s="62">
        <f>HYPERLINK("https://wa.me/91"&amp;SUBSTITUTE(I464," ",""),"Chat on WhatsApp")</f>
        <v/>
      </c>
      <c r="K464" s="54" t="inlineStr">
        <is>
          <t>mohit.bansal26@yahoo.com</t>
        </is>
      </c>
      <c r="L464" s="62">
        <f>HYPERLINK("mailto:"&amp;K464,"Send Email")</f>
        <v/>
      </c>
      <c r="M464" s="55" t="inlineStr">
        <is>
          <t>450, MG Road, Surat</t>
        </is>
      </c>
      <c r="N464" s="54" t="inlineStr">
        <is>
          <t>Surat</t>
        </is>
      </c>
      <c r="O464" s="54">
        <f>VLOOKUP(N464,Lists!$A$2:$B$36,2,FALSE())</f>
        <v/>
      </c>
      <c r="P464" s="54" t="inlineStr">
        <is>
          <t>767365</t>
        </is>
      </c>
      <c r="Q464" s="54" t="inlineStr">
        <is>
          <t>82517 17731</t>
        </is>
      </c>
    </row>
    <row r="465" ht="15" customHeight="1" s="39">
      <c r="A465" s="54" t="inlineStr">
        <is>
          <t>STU0464</t>
        </is>
      </c>
      <c r="B465" s="55">
        <f>VLOOKUP(A465,Marks!$A$2:$B$1001,2,FALSE())</f>
        <v/>
      </c>
      <c r="C465" s="54">
        <f>VLOOKUP(A465,Marks!$A$2:$C$1001,3,FALSE())</f>
        <v/>
      </c>
      <c r="D465" s="55" t="inlineStr">
        <is>
          <t>Om Agarwal</t>
        </is>
      </c>
      <c r="E465" s="55" t="inlineStr">
        <is>
          <t>Siya Agarwal</t>
        </is>
      </c>
      <c r="F465" s="57" t="n">
        <v>42268</v>
      </c>
      <c r="G465" s="54">
        <f>DATEDIF(F465,TODAY(),"Y")</f>
        <v/>
      </c>
      <c r="H465" s="54" t="inlineStr">
        <is>
          <t>AB-</t>
        </is>
      </c>
      <c r="I465" s="54" t="inlineStr">
        <is>
          <t>88927 27782</t>
        </is>
      </c>
      <c r="J465" s="62">
        <f>HYPERLINK("https://wa.me/91"&amp;SUBSTITUTE(I465," ",""),"Chat on WhatsApp")</f>
        <v/>
      </c>
      <c r="K465" s="54" t="inlineStr">
        <is>
          <t>om.agarwal49@yahoo.com</t>
        </is>
      </c>
      <c r="L465" s="62">
        <f>HYPERLINK("mailto:"&amp;K465,"Send Email")</f>
        <v/>
      </c>
      <c r="M465" s="55" t="inlineStr">
        <is>
          <t>442, Nehru Nagar, Bhubaneswar</t>
        </is>
      </c>
      <c r="N465" s="54" t="inlineStr">
        <is>
          <t>Bhubaneswar</t>
        </is>
      </c>
      <c r="O465" s="54">
        <f>VLOOKUP(N465,Lists!$A$2:$B$36,2,FALSE())</f>
        <v/>
      </c>
      <c r="P465" s="54" t="inlineStr">
        <is>
          <t>451243</t>
        </is>
      </c>
      <c r="Q465" s="54" t="inlineStr">
        <is>
          <t>72478 76968</t>
        </is>
      </c>
    </row>
    <row r="466" ht="15" customHeight="1" s="39">
      <c r="A466" s="54" t="inlineStr">
        <is>
          <t>STU0465</t>
        </is>
      </c>
      <c r="B466" s="55">
        <f>VLOOKUP(A466,Marks!$A$2:$B$1001,2,FALSE())</f>
        <v/>
      </c>
      <c r="C466" s="54">
        <f>VLOOKUP(A466,Marks!$A$2:$C$1001,3,FALSE())</f>
        <v/>
      </c>
      <c r="D466" s="55" t="inlineStr">
        <is>
          <t>Om Ahluwalia</t>
        </is>
      </c>
      <c r="E466" s="55" t="inlineStr">
        <is>
          <t>Ira Ahluwalia</t>
        </is>
      </c>
      <c r="F466" s="57" t="n">
        <v>40621</v>
      </c>
      <c r="G466" s="54">
        <f>DATEDIF(F466,TODAY(),"Y")</f>
        <v/>
      </c>
      <c r="H466" s="54" t="inlineStr">
        <is>
          <t>O-</t>
        </is>
      </c>
      <c r="I466" s="54" t="inlineStr">
        <is>
          <t>77749 32438</t>
        </is>
      </c>
      <c r="J466" s="62">
        <f>HYPERLINK("https://wa.me/91"&amp;SUBSTITUTE(I466," ",""),"Chat on WhatsApp")</f>
        <v/>
      </c>
      <c r="K466" s="54" t="inlineStr">
        <is>
          <t>om.ahluwalia13@rediffmail.com</t>
        </is>
      </c>
      <c r="L466" s="62">
        <f>HYPERLINK("mailto:"&amp;K466,"Send Email")</f>
        <v/>
      </c>
      <c r="M466" s="55" t="inlineStr">
        <is>
          <t>410, Lake View, Pune</t>
        </is>
      </c>
      <c r="N466" s="54" t="inlineStr">
        <is>
          <t>Pune</t>
        </is>
      </c>
      <c r="O466" s="54">
        <f>VLOOKUP(N466,Lists!$A$2:$B$36,2,FALSE())</f>
        <v/>
      </c>
      <c r="P466" s="54" t="inlineStr">
        <is>
          <t>799174</t>
        </is>
      </c>
      <c r="Q466" s="54" t="inlineStr">
        <is>
          <t>65967 40968</t>
        </is>
      </c>
    </row>
    <row r="467" ht="15" customHeight="1" s="39">
      <c r="A467" s="54" t="inlineStr">
        <is>
          <t>STU0466</t>
        </is>
      </c>
      <c r="B467" s="55">
        <f>VLOOKUP(A467,Marks!$A$2:$B$1001,2,FALSE())</f>
        <v/>
      </c>
      <c r="C467" s="54">
        <f>VLOOKUP(A467,Marks!$A$2:$C$1001,3,FALSE())</f>
        <v/>
      </c>
      <c r="D467" s="55" t="inlineStr">
        <is>
          <t>Yash Shah</t>
        </is>
      </c>
      <c r="E467" s="55" t="inlineStr">
        <is>
          <t>Sanya Shah</t>
        </is>
      </c>
      <c r="F467" s="57" t="n">
        <v>43761</v>
      </c>
      <c r="G467" s="54">
        <f>DATEDIF(F467,TODAY(),"Y")</f>
        <v/>
      </c>
      <c r="H467" s="54" t="inlineStr">
        <is>
          <t>O-</t>
        </is>
      </c>
      <c r="I467" s="54" t="inlineStr">
        <is>
          <t>63956 68566</t>
        </is>
      </c>
      <c r="J467" s="62">
        <f>HYPERLINK("https://wa.me/91"&amp;SUBSTITUTE(I467," ",""),"Chat on WhatsApp")</f>
        <v/>
      </c>
      <c r="K467" s="54" t="inlineStr">
        <is>
          <t>yash.shah78@rediffmail.com</t>
        </is>
      </c>
      <c r="L467" s="62">
        <f>HYPERLINK("mailto:"&amp;K467,"Send Email")</f>
        <v/>
      </c>
      <c r="M467" s="55" t="inlineStr">
        <is>
          <t>2, Ring Road, Kanpur</t>
        </is>
      </c>
      <c r="N467" s="54" t="inlineStr">
        <is>
          <t>Kanpur</t>
        </is>
      </c>
      <c r="O467" s="54">
        <f>VLOOKUP(N467,Lists!$A$2:$B$36,2,FALSE())</f>
        <v/>
      </c>
      <c r="P467" s="54" t="inlineStr">
        <is>
          <t>708783</t>
        </is>
      </c>
      <c r="Q467" s="54" t="inlineStr">
        <is>
          <t>78211 19159</t>
        </is>
      </c>
    </row>
    <row r="468" ht="15" customHeight="1" s="39">
      <c r="A468" s="54" t="inlineStr">
        <is>
          <t>STU0467</t>
        </is>
      </c>
      <c r="B468" s="55">
        <f>VLOOKUP(A468,Marks!$A$2:$B$1001,2,FALSE())</f>
        <v/>
      </c>
      <c r="C468" s="54">
        <f>VLOOKUP(A468,Marks!$A$2:$C$1001,3,FALSE())</f>
        <v/>
      </c>
      <c r="D468" s="55" t="inlineStr">
        <is>
          <t>Kabir Thakur</t>
        </is>
      </c>
      <c r="E468" s="55" t="inlineStr">
        <is>
          <t>Diya Thakur</t>
        </is>
      </c>
      <c r="F468" s="57" t="n">
        <v>40323</v>
      </c>
      <c r="G468" s="54">
        <f>DATEDIF(F468,TODAY(),"Y")</f>
        <v/>
      </c>
      <c r="H468" s="54" t="inlineStr">
        <is>
          <t>B-</t>
        </is>
      </c>
      <c r="I468" s="54" t="inlineStr">
        <is>
          <t>98628 77977</t>
        </is>
      </c>
      <c r="J468" s="62">
        <f>HYPERLINK("https://wa.me/91"&amp;SUBSTITUTE(I468," ",""),"Chat on WhatsApp")</f>
        <v/>
      </c>
      <c r="K468" s="54" t="inlineStr">
        <is>
          <t>kabir.thakur65@rediffmail.com</t>
        </is>
      </c>
      <c r="L468" s="62">
        <f>HYPERLINK("mailto:"&amp;K468,"Send Email")</f>
        <v/>
      </c>
      <c r="M468" s="55" t="inlineStr">
        <is>
          <t>179, Model Town, Vadodara</t>
        </is>
      </c>
      <c r="N468" s="54" t="inlineStr">
        <is>
          <t>Vadodara</t>
        </is>
      </c>
      <c r="O468" s="54">
        <f>VLOOKUP(N468,Lists!$A$2:$B$36,2,FALSE())</f>
        <v/>
      </c>
      <c r="P468" s="54" t="inlineStr">
        <is>
          <t>836999</t>
        </is>
      </c>
      <c r="Q468" s="54" t="inlineStr">
        <is>
          <t>89426 56840</t>
        </is>
      </c>
    </row>
    <row r="469" ht="15" customHeight="1" s="39">
      <c r="A469" s="54" t="inlineStr">
        <is>
          <t>STU0468</t>
        </is>
      </c>
      <c r="B469" s="55">
        <f>VLOOKUP(A469,Marks!$A$2:$B$1001,2,FALSE())</f>
        <v/>
      </c>
      <c r="C469" s="54">
        <f>VLOOKUP(A469,Marks!$A$2:$C$1001,3,FALSE())</f>
        <v/>
      </c>
      <c r="D469" s="55" t="inlineStr">
        <is>
          <t>Deepak Khanna</t>
        </is>
      </c>
      <c r="E469" s="55" t="inlineStr">
        <is>
          <t>Sanya Khanna</t>
        </is>
      </c>
      <c r="F469" s="57" t="n">
        <v>43818</v>
      </c>
      <c r="G469" s="54">
        <f>DATEDIF(F469,TODAY(),"Y")</f>
        <v/>
      </c>
      <c r="H469" s="54" t="inlineStr">
        <is>
          <t>A-</t>
        </is>
      </c>
      <c r="I469" s="54" t="inlineStr">
        <is>
          <t>81393 22120</t>
        </is>
      </c>
      <c r="J469" s="62">
        <f>HYPERLINK("https://wa.me/91"&amp;SUBSTITUTE(I469," ",""),"Chat on WhatsApp")</f>
        <v/>
      </c>
      <c r="K469" s="54" t="inlineStr">
        <is>
          <t>deepak.khanna39@yahoo.com</t>
        </is>
      </c>
      <c r="L469" s="62">
        <f>HYPERLINK("mailto:"&amp;K469,"Send Email")</f>
        <v/>
      </c>
      <c r="M469" s="55" t="inlineStr">
        <is>
          <t>245, Sector 12, Warangal</t>
        </is>
      </c>
      <c r="N469" s="54" t="inlineStr">
        <is>
          <t>Warangal</t>
        </is>
      </c>
      <c r="O469" s="54">
        <f>VLOOKUP(N469,Lists!$A$2:$B$36,2,FALSE())</f>
        <v/>
      </c>
      <c r="P469" s="54" t="inlineStr">
        <is>
          <t>795512</t>
        </is>
      </c>
      <c r="Q469" s="54" t="inlineStr">
        <is>
          <t>71928 90226</t>
        </is>
      </c>
    </row>
    <row r="470" ht="15" customHeight="1" s="39">
      <c r="A470" s="54" t="inlineStr">
        <is>
          <t>STU0469</t>
        </is>
      </c>
      <c r="B470" s="55">
        <f>VLOOKUP(A470,Marks!$A$2:$B$1001,2,FALSE())</f>
        <v/>
      </c>
      <c r="C470" s="54">
        <f>VLOOKUP(A470,Marks!$A$2:$C$1001,3,FALSE())</f>
        <v/>
      </c>
      <c r="D470" s="55" t="inlineStr">
        <is>
          <t>Rajat Dubey</t>
        </is>
      </c>
      <c r="E470" s="55" t="inlineStr">
        <is>
          <t>Sana Dubey</t>
        </is>
      </c>
      <c r="F470" s="57" t="n">
        <v>41278</v>
      </c>
      <c r="G470" s="54">
        <f>DATEDIF(F470,TODAY(),"Y")</f>
        <v/>
      </c>
      <c r="H470" s="54" t="inlineStr">
        <is>
          <t>A+</t>
        </is>
      </c>
      <c r="I470" s="54" t="inlineStr">
        <is>
          <t>62899 24773</t>
        </is>
      </c>
      <c r="J470" s="62">
        <f>HYPERLINK("https://wa.me/91"&amp;SUBSTITUTE(I470," ",""),"Chat on WhatsApp")</f>
        <v/>
      </c>
      <c r="K470" s="54" t="inlineStr">
        <is>
          <t>rajat.dubey49@rediffmail.com</t>
        </is>
      </c>
      <c r="L470" s="62">
        <f>HYPERLINK("mailto:"&amp;K470,"Send Email")</f>
        <v/>
      </c>
      <c r="M470" s="55" t="inlineStr">
        <is>
          <t>54, Church Street, Bhubaneswar</t>
        </is>
      </c>
      <c r="N470" s="54" t="inlineStr">
        <is>
          <t>Bhubaneswar</t>
        </is>
      </c>
      <c r="O470" s="54">
        <f>VLOOKUP(N470,Lists!$A$2:$B$36,2,FALSE())</f>
        <v/>
      </c>
      <c r="P470" s="54" t="inlineStr">
        <is>
          <t>299486</t>
        </is>
      </c>
      <c r="Q470" s="54" t="inlineStr">
        <is>
          <t>62981 90938</t>
        </is>
      </c>
    </row>
    <row r="471" ht="15" customHeight="1" s="39">
      <c r="A471" s="54" t="inlineStr">
        <is>
          <t>STU0470</t>
        </is>
      </c>
      <c r="B471" s="55">
        <f>VLOOKUP(A471,Marks!$A$2:$B$1001,2,FALSE())</f>
        <v/>
      </c>
      <c r="C471" s="54">
        <f>VLOOKUP(A471,Marks!$A$2:$C$1001,3,FALSE())</f>
        <v/>
      </c>
      <c r="D471" s="55" t="inlineStr">
        <is>
          <t>Sai Bhat</t>
        </is>
      </c>
      <c r="E471" s="55" t="inlineStr">
        <is>
          <t>Vanya Bhat</t>
        </is>
      </c>
      <c r="F471" s="57" t="n">
        <v>43000</v>
      </c>
      <c r="G471" s="54">
        <f>DATEDIF(F471,TODAY(),"Y")</f>
        <v/>
      </c>
      <c r="H471" s="54" t="inlineStr">
        <is>
          <t>O-</t>
        </is>
      </c>
      <c r="I471" s="54" t="inlineStr">
        <is>
          <t>99598 28430</t>
        </is>
      </c>
      <c r="J471" s="62">
        <f>HYPERLINK("https://wa.me/91"&amp;SUBSTITUTE(I471," ",""),"Chat on WhatsApp")</f>
        <v/>
      </c>
      <c r="K471" s="54" t="inlineStr">
        <is>
          <t>sai.bhat44@gmail.com</t>
        </is>
      </c>
      <c r="L471" s="62">
        <f>HYPERLINK("mailto:"&amp;K471,"Send Email")</f>
        <v/>
      </c>
      <c r="M471" s="55" t="inlineStr">
        <is>
          <t>296, Lake View, Chennai</t>
        </is>
      </c>
      <c r="N471" s="54" t="inlineStr">
        <is>
          <t>Chennai</t>
        </is>
      </c>
      <c r="O471" s="54">
        <f>VLOOKUP(N471,Lists!$A$2:$B$36,2,FALSE())</f>
        <v/>
      </c>
      <c r="P471" s="54" t="inlineStr">
        <is>
          <t>251175</t>
        </is>
      </c>
      <c r="Q471" s="54" t="inlineStr">
        <is>
          <t>75697 59227</t>
        </is>
      </c>
    </row>
    <row r="472" ht="15" customHeight="1" s="39">
      <c r="A472" s="54" t="inlineStr">
        <is>
          <t>STU0471</t>
        </is>
      </c>
      <c r="B472" s="55">
        <f>VLOOKUP(A472,Marks!$A$2:$B$1001,2,FALSE())</f>
        <v/>
      </c>
      <c r="C472" s="54">
        <f>VLOOKUP(A472,Marks!$A$2:$C$1001,3,FALSE())</f>
        <v/>
      </c>
      <c r="D472" s="55" t="inlineStr">
        <is>
          <t>Harsh Pillai</t>
        </is>
      </c>
      <c r="E472" s="55" t="inlineStr">
        <is>
          <t>Falak Pillai</t>
        </is>
      </c>
      <c r="F472" s="57" t="n">
        <v>40975</v>
      </c>
      <c r="G472" s="54">
        <f>DATEDIF(F472,TODAY(),"Y")</f>
        <v/>
      </c>
      <c r="H472" s="54" t="inlineStr">
        <is>
          <t>A+</t>
        </is>
      </c>
      <c r="I472" s="54" t="inlineStr">
        <is>
          <t>65249 19823</t>
        </is>
      </c>
      <c r="J472" s="62">
        <f>HYPERLINK("https://wa.me/91"&amp;SUBSTITUTE(I472," ",""),"Chat on WhatsApp")</f>
        <v/>
      </c>
      <c r="K472" s="54" t="inlineStr">
        <is>
          <t>harsh.pillai96@yahoo.com</t>
        </is>
      </c>
      <c r="L472" s="62">
        <f>HYPERLINK("mailto:"&amp;K472,"Send Email")</f>
        <v/>
      </c>
      <c r="M472" s="55" t="inlineStr">
        <is>
          <t>14, Church Street, Shimla</t>
        </is>
      </c>
      <c r="N472" s="54" t="inlineStr">
        <is>
          <t>Shimla</t>
        </is>
      </c>
      <c r="O472" s="54">
        <f>VLOOKUP(N472,Lists!$A$2:$B$36,2,FALSE())</f>
        <v/>
      </c>
      <c r="P472" s="54" t="inlineStr">
        <is>
          <t>615259</t>
        </is>
      </c>
      <c r="Q472" s="54" t="inlineStr">
        <is>
          <t>67921 26136</t>
        </is>
      </c>
    </row>
    <row r="473" ht="15" customHeight="1" s="39">
      <c r="A473" s="54" t="inlineStr">
        <is>
          <t>STU0472</t>
        </is>
      </c>
      <c r="B473" s="55">
        <f>VLOOKUP(A473,Marks!$A$2:$B$1001,2,FALSE())</f>
        <v/>
      </c>
      <c r="C473" s="54">
        <f>VLOOKUP(A473,Marks!$A$2:$C$1001,3,FALSE())</f>
        <v/>
      </c>
      <c r="D473" s="55" t="inlineStr">
        <is>
          <t>Kartik Nair</t>
        </is>
      </c>
      <c r="E473" s="55" t="inlineStr">
        <is>
          <t>Priya Nair</t>
        </is>
      </c>
      <c r="F473" s="57" t="n">
        <v>42377</v>
      </c>
      <c r="G473" s="54">
        <f>DATEDIF(F473,TODAY(),"Y")</f>
        <v/>
      </c>
      <c r="H473" s="54" t="inlineStr">
        <is>
          <t>O+</t>
        </is>
      </c>
      <c r="I473" s="54" t="inlineStr">
        <is>
          <t>63042 12209</t>
        </is>
      </c>
      <c r="J473" s="62">
        <f>HYPERLINK("https://wa.me/91"&amp;SUBSTITUTE(I473," ",""),"Chat on WhatsApp")</f>
        <v/>
      </c>
      <c r="K473" s="54" t="inlineStr">
        <is>
          <t>kartik.nair79@outlook.com</t>
        </is>
      </c>
      <c r="L473" s="62">
        <f>HYPERLINK("mailto:"&amp;K473,"Send Email")</f>
        <v/>
      </c>
      <c r="M473" s="55" t="inlineStr">
        <is>
          <t>465, College Road, Mumbai</t>
        </is>
      </c>
      <c r="N473" s="54" t="inlineStr">
        <is>
          <t>Mumbai</t>
        </is>
      </c>
      <c r="O473" s="54">
        <f>VLOOKUP(N473,Lists!$A$2:$B$36,2,FALSE())</f>
        <v/>
      </c>
      <c r="P473" s="54" t="inlineStr">
        <is>
          <t>630500</t>
        </is>
      </c>
      <c r="Q473" s="54" t="inlineStr">
        <is>
          <t>97038 65468</t>
        </is>
      </c>
    </row>
    <row r="474" ht="15" customHeight="1" s="39">
      <c r="A474" s="54" t="inlineStr">
        <is>
          <t>STU0473</t>
        </is>
      </c>
      <c r="B474" s="55">
        <f>VLOOKUP(A474,Marks!$A$2:$B$1001,2,FALSE())</f>
        <v/>
      </c>
      <c r="C474" s="54">
        <f>VLOOKUP(A474,Marks!$A$2:$C$1001,3,FALSE())</f>
        <v/>
      </c>
      <c r="D474" s="55" t="inlineStr">
        <is>
          <t>Sahil Sharma</t>
        </is>
      </c>
      <c r="E474" s="55" t="inlineStr">
        <is>
          <t>Saanvi Sharma</t>
        </is>
      </c>
      <c r="F474" s="57" t="n">
        <v>43837</v>
      </c>
      <c r="G474" s="54">
        <f>DATEDIF(F474,TODAY(),"Y")</f>
        <v/>
      </c>
      <c r="H474" s="54" t="inlineStr">
        <is>
          <t>B+</t>
        </is>
      </c>
      <c r="I474" s="54" t="inlineStr">
        <is>
          <t>67759 82593</t>
        </is>
      </c>
      <c r="J474" s="62">
        <f>HYPERLINK("https://wa.me/91"&amp;SUBSTITUTE(I474," ",""),"Chat on WhatsApp")</f>
        <v/>
      </c>
      <c r="K474" s="54" t="inlineStr">
        <is>
          <t>sahil.sharma30@gmail.com</t>
        </is>
      </c>
      <c r="L474" s="62">
        <f>HYPERLINK("mailto:"&amp;K474,"Send Email")</f>
        <v/>
      </c>
      <c r="M474" s="55" t="inlineStr">
        <is>
          <t>231, College Road, New Delhi</t>
        </is>
      </c>
      <c r="N474" s="54" t="inlineStr">
        <is>
          <t>New Delhi</t>
        </is>
      </c>
      <c r="O474" s="54">
        <f>VLOOKUP(N474,Lists!$A$2:$B$36,2,FALSE())</f>
        <v/>
      </c>
      <c r="P474" s="54" t="inlineStr">
        <is>
          <t>399586</t>
        </is>
      </c>
      <c r="Q474" s="54" t="inlineStr">
        <is>
          <t>69011 31217</t>
        </is>
      </c>
    </row>
    <row r="475" ht="15" customHeight="1" s="39">
      <c r="A475" s="54" t="inlineStr">
        <is>
          <t>STU0474</t>
        </is>
      </c>
      <c r="B475" s="55">
        <f>VLOOKUP(A475,Marks!$A$2:$B$1001,2,FALSE())</f>
        <v/>
      </c>
      <c r="C475" s="54">
        <f>VLOOKUP(A475,Marks!$A$2:$C$1001,3,FALSE())</f>
        <v/>
      </c>
      <c r="D475" s="55" t="inlineStr">
        <is>
          <t>Sai Kumar</t>
        </is>
      </c>
      <c r="E475" s="55" t="inlineStr">
        <is>
          <t>Isha Kumar</t>
        </is>
      </c>
      <c r="F475" s="57" t="n">
        <v>41442</v>
      </c>
      <c r="G475" s="54">
        <f>DATEDIF(F475,TODAY(),"Y")</f>
        <v/>
      </c>
      <c r="H475" s="54" t="inlineStr">
        <is>
          <t>AB-</t>
        </is>
      </c>
      <c r="I475" s="54" t="inlineStr">
        <is>
          <t>89061 49352</t>
        </is>
      </c>
      <c r="J475" s="62">
        <f>HYPERLINK("https://wa.me/91"&amp;SUBSTITUTE(I475," ",""),"Chat on WhatsApp")</f>
        <v/>
      </c>
      <c r="K475" s="54" t="inlineStr">
        <is>
          <t>sai.kumar26@rediffmail.com</t>
        </is>
      </c>
      <c r="L475" s="62">
        <f>HYPERLINK("mailto:"&amp;K475,"Send Email")</f>
        <v/>
      </c>
      <c r="M475" s="55" t="inlineStr">
        <is>
          <t>90, Station Road, Bhopal</t>
        </is>
      </c>
      <c r="N475" s="54" t="inlineStr">
        <is>
          <t>Bhopal</t>
        </is>
      </c>
      <c r="O475" s="54">
        <f>VLOOKUP(N475,Lists!$A$2:$B$36,2,FALSE())</f>
        <v/>
      </c>
      <c r="P475" s="54" t="inlineStr">
        <is>
          <t>848266</t>
        </is>
      </c>
      <c r="Q475" s="54" t="inlineStr">
        <is>
          <t>71406 12284</t>
        </is>
      </c>
    </row>
    <row r="476" ht="15" customHeight="1" s="39">
      <c r="A476" s="54" t="inlineStr">
        <is>
          <t>STU0475</t>
        </is>
      </c>
      <c r="B476" s="55">
        <f>VLOOKUP(A476,Marks!$A$2:$B$1001,2,FALSE())</f>
        <v/>
      </c>
      <c r="C476" s="54">
        <f>VLOOKUP(A476,Marks!$A$2:$C$1001,3,FALSE())</f>
        <v/>
      </c>
      <c r="D476" s="55" t="inlineStr">
        <is>
          <t>Rahul Naidu</t>
        </is>
      </c>
      <c r="E476" s="55" t="inlineStr">
        <is>
          <t>Gauri Naidu</t>
        </is>
      </c>
      <c r="F476" s="57" t="n">
        <v>42797</v>
      </c>
      <c r="G476" s="54">
        <f>DATEDIF(F476,TODAY(),"Y")</f>
        <v/>
      </c>
      <c r="H476" s="54" t="inlineStr">
        <is>
          <t>A-</t>
        </is>
      </c>
      <c r="I476" s="54" t="inlineStr">
        <is>
          <t>82049 78762</t>
        </is>
      </c>
      <c r="J476" s="62">
        <f>HYPERLINK("https://wa.me/91"&amp;SUBSTITUTE(I476," ",""),"Chat on WhatsApp")</f>
        <v/>
      </c>
      <c r="K476" s="54" t="inlineStr">
        <is>
          <t>rahul.naidu31@yahoo.com</t>
        </is>
      </c>
      <c r="L476" s="62">
        <f>HYPERLINK("mailto:"&amp;K476,"Send Email")</f>
        <v/>
      </c>
      <c r="M476" s="55" t="inlineStr">
        <is>
          <t>359, Shastri Nagar, Kanpur</t>
        </is>
      </c>
      <c r="N476" s="54" t="inlineStr">
        <is>
          <t>Kanpur</t>
        </is>
      </c>
      <c r="O476" s="54">
        <f>VLOOKUP(N476,Lists!$A$2:$B$36,2,FALSE())</f>
        <v/>
      </c>
      <c r="P476" s="54" t="inlineStr">
        <is>
          <t>129903</t>
        </is>
      </c>
      <c r="Q476" s="54" t="inlineStr">
        <is>
          <t>61943 44865</t>
        </is>
      </c>
    </row>
    <row r="477" ht="15" customHeight="1" s="39">
      <c r="A477" s="54" t="inlineStr">
        <is>
          <t>STU0476</t>
        </is>
      </c>
      <c r="B477" s="55">
        <f>VLOOKUP(A477,Marks!$A$2:$B$1001,2,FALSE())</f>
        <v/>
      </c>
      <c r="C477" s="54">
        <f>VLOOKUP(A477,Marks!$A$2:$C$1001,3,FALSE())</f>
        <v/>
      </c>
      <c r="D477" s="55" t="inlineStr">
        <is>
          <t>Imran Kulkarni</t>
        </is>
      </c>
      <c r="E477" s="55" t="inlineStr">
        <is>
          <t>Aadhya Kulkarni</t>
        </is>
      </c>
      <c r="F477" s="57" t="n">
        <v>41021</v>
      </c>
      <c r="G477" s="54">
        <f>DATEDIF(F477,TODAY(),"Y")</f>
        <v/>
      </c>
      <c r="H477" s="54" t="inlineStr">
        <is>
          <t>A-</t>
        </is>
      </c>
      <c r="I477" s="54" t="inlineStr">
        <is>
          <t>66188 32560</t>
        </is>
      </c>
      <c r="J477" s="62">
        <f>HYPERLINK("https://wa.me/91"&amp;SUBSTITUTE(I477," ",""),"Chat on WhatsApp")</f>
        <v/>
      </c>
      <c r="K477" s="54" t="inlineStr">
        <is>
          <t>imran.kulkarni6@outlook.com</t>
        </is>
      </c>
      <c r="L477" s="62">
        <f>HYPERLINK("mailto:"&amp;K477,"Send Email")</f>
        <v/>
      </c>
      <c r="M477" s="55" t="inlineStr">
        <is>
          <t>313, Nehru Nagar, Varanasi</t>
        </is>
      </c>
      <c r="N477" s="54" t="inlineStr">
        <is>
          <t>Varanasi</t>
        </is>
      </c>
      <c r="O477" s="54">
        <f>VLOOKUP(N477,Lists!$A$2:$B$36,2,FALSE())</f>
        <v/>
      </c>
      <c r="P477" s="54" t="inlineStr">
        <is>
          <t>728289</t>
        </is>
      </c>
      <c r="Q477" s="54" t="inlineStr">
        <is>
          <t>89141 61773</t>
        </is>
      </c>
    </row>
    <row r="478" ht="15" customHeight="1" s="39">
      <c r="A478" s="54" t="inlineStr">
        <is>
          <t>STU0477</t>
        </is>
      </c>
      <c r="B478" s="55">
        <f>VLOOKUP(A478,Marks!$A$2:$B$1001,2,FALSE())</f>
        <v/>
      </c>
      <c r="C478" s="54">
        <f>VLOOKUP(A478,Marks!$A$2:$C$1001,3,FALSE())</f>
        <v/>
      </c>
      <c r="D478" s="55" t="inlineStr">
        <is>
          <t>Tejas Das</t>
        </is>
      </c>
      <c r="E478" s="55" t="inlineStr">
        <is>
          <t>Sanya Das</t>
        </is>
      </c>
      <c r="F478" s="57" t="n">
        <v>42468</v>
      </c>
      <c r="G478" s="54">
        <f>DATEDIF(F478,TODAY(),"Y")</f>
        <v/>
      </c>
      <c r="H478" s="54" t="inlineStr">
        <is>
          <t>A+</t>
        </is>
      </c>
      <c r="I478" s="54" t="inlineStr">
        <is>
          <t>76280 67264</t>
        </is>
      </c>
      <c r="J478" s="62">
        <f>HYPERLINK("https://wa.me/91"&amp;SUBSTITUTE(I478," ",""),"Chat on WhatsApp")</f>
        <v/>
      </c>
      <c r="K478" s="54" t="inlineStr">
        <is>
          <t>tejas.das24@yahoo.com</t>
        </is>
      </c>
      <c r="L478" s="62">
        <f>HYPERLINK("mailto:"&amp;K478,"Send Email")</f>
        <v/>
      </c>
      <c r="M478" s="55" t="inlineStr">
        <is>
          <t>378, Park Street, Dehradun</t>
        </is>
      </c>
      <c r="N478" s="54" t="inlineStr">
        <is>
          <t>Dehradun</t>
        </is>
      </c>
      <c r="O478" s="54">
        <f>VLOOKUP(N478,Lists!$A$2:$B$36,2,FALSE())</f>
        <v/>
      </c>
      <c r="P478" s="54" t="inlineStr">
        <is>
          <t>721178</t>
        </is>
      </c>
      <c r="Q478" s="54" t="inlineStr">
        <is>
          <t>68308 11921</t>
        </is>
      </c>
    </row>
    <row r="479" ht="15" customHeight="1" s="39">
      <c r="A479" s="54" t="inlineStr">
        <is>
          <t>STU0478</t>
        </is>
      </c>
      <c r="B479" s="55">
        <f>VLOOKUP(A479,Marks!$A$2:$B$1001,2,FALSE())</f>
        <v/>
      </c>
      <c r="C479" s="54">
        <f>VLOOKUP(A479,Marks!$A$2:$C$1001,3,FALSE())</f>
        <v/>
      </c>
      <c r="D479" s="55" t="inlineStr">
        <is>
          <t>Yug Saxena</t>
        </is>
      </c>
      <c r="E479" s="55" t="inlineStr">
        <is>
          <t>Myra Saxena</t>
        </is>
      </c>
      <c r="F479" s="57" t="n">
        <v>40351</v>
      </c>
      <c r="G479" s="54">
        <f>DATEDIF(F479,TODAY(),"Y")</f>
        <v/>
      </c>
      <c r="H479" s="54" t="inlineStr">
        <is>
          <t>A-</t>
        </is>
      </c>
      <c r="I479" s="54" t="inlineStr">
        <is>
          <t>93401 24674</t>
        </is>
      </c>
      <c r="J479" s="62">
        <f>HYPERLINK("https://wa.me/91"&amp;SUBSTITUTE(I479," ",""),"Chat on WhatsApp")</f>
        <v/>
      </c>
      <c r="K479" s="54" t="inlineStr">
        <is>
          <t>yug.saxena11@rediffmail.com</t>
        </is>
      </c>
      <c r="L479" s="62">
        <f>HYPERLINK("mailto:"&amp;K479,"Send Email")</f>
        <v/>
      </c>
      <c r="M479" s="55" t="inlineStr">
        <is>
          <t>493, MG Road, Chennai</t>
        </is>
      </c>
      <c r="N479" s="54" t="inlineStr">
        <is>
          <t>Chennai</t>
        </is>
      </c>
      <c r="O479" s="54">
        <f>VLOOKUP(N479,Lists!$A$2:$B$36,2,FALSE())</f>
        <v/>
      </c>
      <c r="P479" s="54" t="inlineStr">
        <is>
          <t>673612</t>
        </is>
      </c>
      <c r="Q479" s="54" t="inlineStr">
        <is>
          <t>89326 14002</t>
        </is>
      </c>
    </row>
    <row r="480" ht="15" customHeight="1" s="39">
      <c r="A480" s="54" t="inlineStr">
        <is>
          <t>STU0479</t>
        </is>
      </c>
      <c r="B480" s="55">
        <f>VLOOKUP(A480,Marks!$A$2:$B$1001,2,FALSE())</f>
        <v/>
      </c>
      <c r="C480" s="54">
        <f>VLOOKUP(A480,Marks!$A$2:$C$1001,3,FALSE())</f>
        <v/>
      </c>
      <c r="D480" s="55" t="inlineStr">
        <is>
          <t>Vivaan Sharma</t>
        </is>
      </c>
      <c r="E480" s="55" t="inlineStr">
        <is>
          <t>Siya Sharma</t>
        </is>
      </c>
      <c r="F480" s="57" t="n">
        <v>41471</v>
      </c>
      <c r="G480" s="54">
        <f>DATEDIF(F480,TODAY(),"Y")</f>
        <v/>
      </c>
      <c r="H480" s="54" t="inlineStr">
        <is>
          <t>B+</t>
        </is>
      </c>
      <c r="I480" s="54" t="inlineStr">
        <is>
          <t>88754 97370</t>
        </is>
      </c>
      <c r="J480" s="62">
        <f>HYPERLINK("https://wa.me/91"&amp;SUBSTITUTE(I480," ",""),"Chat on WhatsApp")</f>
        <v/>
      </c>
      <c r="K480" s="54" t="inlineStr">
        <is>
          <t>vivaan.sharma12@yahoo.com</t>
        </is>
      </c>
      <c r="L480" s="62">
        <f>HYPERLINK("mailto:"&amp;K480,"Send Email")</f>
        <v/>
      </c>
      <c r="M480" s="55" t="inlineStr">
        <is>
          <t>432, Model Town, New Delhi</t>
        </is>
      </c>
      <c r="N480" s="54" t="inlineStr">
        <is>
          <t>New Delhi</t>
        </is>
      </c>
      <c r="O480" s="54">
        <f>VLOOKUP(N480,Lists!$A$2:$B$36,2,FALSE())</f>
        <v/>
      </c>
      <c r="P480" s="54" t="inlineStr">
        <is>
          <t>508721</t>
        </is>
      </c>
      <c r="Q480" s="54" t="inlineStr">
        <is>
          <t>65907 88077</t>
        </is>
      </c>
    </row>
    <row r="481" ht="15" customHeight="1" s="39">
      <c r="A481" s="54" t="inlineStr">
        <is>
          <t>STU0480</t>
        </is>
      </c>
      <c r="B481" s="55">
        <f>VLOOKUP(A481,Marks!$A$2:$B$1001,2,FALSE())</f>
        <v/>
      </c>
      <c r="C481" s="54">
        <f>VLOOKUP(A481,Marks!$A$2:$C$1001,3,FALSE())</f>
        <v/>
      </c>
      <c r="D481" s="55" t="inlineStr">
        <is>
          <t>Ayaan Pandey</t>
        </is>
      </c>
      <c r="E481" s="55" t="inlineStr">
        <is>
          <t>Divya Pandey</t>
        </is>
      </c>
      <c r="F481" s="57" t="n">
        <v>42020</v>
      </c>
      <c r="G481" s="54">
        <f>DATEDIF(F481,TODAY(),"Y")</f>
        <v/>
      </c>
      <c r="H481" s="54" t="inlineStr">
        <is>
          <t>AB+</t>
        </is>
      </c>
      <c r="I481" s="54" t="inlineStr">
        <is>
          <t>73900 73898</t>
        </is>
      </c>
      <c r="J481" s="62">
        <f>HYPERLINK("https://wa.me/91"&amp;SUBSTITUTE(I481," ",""),"Chat on WhatsApp")</f>
        <v/>
      </c>
      <c r="K481" s="54" t="inlineStr">
        <is>
          <t>ayaan.pandey37@yahoo.com</t>
        </is>
      </c>
      <c r="L481" s="62">
        <f>HYPERLINK("mailto:"&amp;K481,"Send Email")</f>
        <v/>
      </c>
      <c r="M481" s="55" t="inlineStr">
        <is>
          <t>171, College Road, Thiruvananthapuram</t>
        </is>
      </c>
      <c r="N481" s="54" t="inlineStr">
        <is>
          <t>Thiruvananthapuram</t>
        </is>
      </c>
      <c r="O481" s="54">
        <f>VLOOKUP(N481,Lists!$A$2:$B$36,2,FALSE())</f>
        <v/>
      </c>
      <c r="P481" s="54" t="inlineStr">
        <is>
          <t>481241</t>
        </is>
      </c>
      <c r="Q481" s="54" t="inlineStr">
        <is>
          <t>68540 86157</t>
        </is>
      </c>
    </row>
    <row r="482" ht="15" customHeight="1" s="39">
      <c r="A482" s="54" t="inlineStr">
        <is>
          <t>STU0481</t>
        </is>
      </c>
      <c r="B482" s="55">
        <f>VLOOKUP(A482,Marks!$A$2:$B$1001,2,FALSE())</f>
        <v/>
      </c>
      <c r="C482" s="54">
        <f>VLOOKUP(A482,Marks!$A$2:$C$1001,3,FALSE())</f>
        <v/>
      </c>
      <c r="D482" s="55" t="inlineStr">
        <is>
          <t>Reyansh Banerjee</t>
        </is>
      </c>
      <c r="E482" s="55" t="inlineStr">
        <is>
          <t>Falak Banerjee</t>
        </is>
      </c>
      <c r="F482" s="57" t="n">
        <v>43902</v>
      </c>
      <c r="G482" s="54">
        <f>DATEDIF(F482,TODAY(),"Y")</f>
        <v/>
      </c>
      <c r="H482" s="54" t="inlineStr">
        <is>
          <t>A-</t>
        </is>
      </c>
      <c r="I482" s="54" t="inlineStr">
        <is>
          <t>77662 46073</t>
        </is>
      </c>
      <c r="J482" s="62">
        <f>HYPERLINK("https://wa.me/91"&amp;SUBSTITUTE(I482," ",""),"Chat on WhatsApp")</f>
        <v/>
      </c>
      <c r="K482" s="54" t="inlineStr">
        <is>
          <t>reyansh.banerjee70@yahoo.com</t>
        </is>
      </c>
      <c r="L482" s="62">
        <f>HYPERLINK("mailto:"&amp;K482,"Send Email")</f>
        <v/>
      </c>
      <c r="M482" s="55" t="inlineStr">
        <is>
          <t>1, Civil Lines, Bhopal</t>
        </is>
      </c>
      <c r="N482" s="54" t="inlineStr">
        <is>
          <t>Bhopal</t>
        </is>
      </c>
      <c r="O482" s="54">
        <f>VLOOKUP(N482,Lists!$A$2:$B$36,2,FALSE())</f>
        <v/>
      </c>
      <c r="P482" s="54" t="inlineStr">
        <is>
          <t>388836</t>
        </is>
      </c>
      <c r="Q482" s="54" t="inlineStr">
        <is>
          <t>99727 75773</t>
        </is>
      </c>
    </row>
    <row r="483" ht="15" customHeight="1" s="39">
      <c r="A483" s="54" t="inlineStr">
        <is>
          <t>STU0482</t>
        </is>
      </c>
      <c r="B483" s="55">
        <f>VLOOKUP(A483,Marks!$A$2:$B$1001,2,FALSE())</f>
        <v/>
      </c>
      <c r="C483" s="54">
        <f>VLOOKUP(A483,Marks!$A$2:$C$1001,3,FALSE())</f>
        <v/>
      </c>
      <c r="D483" s="55" t="inlineStr">
        <is>
          <t>Mohit Saxena</t>
        </is>
      </c>
      <c r="E483" s="55" t="inlineStr">
        <is>
          <t>Heer Saxena</t>
        </is>
      </c>
      <c r="F483" s="57" t="n">
        <v>41006</v>
      </c>
      <c r="G483" s="54">
        <f>DATEDIF(F483,TODAY(),"Y")</f>
        <v/>
      </c>
      <c r="H483" s="54" t="inlineStr">
        <is>
          <t>A-</t>
        </is>
      </c>
      <c r="I483" s="54" t="inlineStr">
        <is>
          <t>97678 10055</t>
        </is>
      </c>
      <c r="J483" s="62">
        <f>HYPERLINK("https://wa.me/91"&amp;SUBSTITUTE(I483," ",""),"Chat on WhatsApp")</f>
        <v/>
      </c>
      <c r="K483" s="54" t="inlineStr">
        <is>
          <t>mohit.saxena44@yahoo.com</t>
        </is>
      </c>
      <c r="L483" s="62">
        <f>HYPERLINK("mailto:"&amp;K483,"Send Email")</f>
        <v/>
      </c>
      <c r="M483" s="55" t="inlineStr">
        <is>
          <t>128, Nehru Nagar, Jaipur</t>
        </is>
      </c>
      <c r="N483" s="54" t="inlineStr">
        <is>
          <t>Jaipur</t>
        </is>
      </c>
      <c r="O483" s="54">
        <f>VLOOKUP(N483,Lists!$A$2:$B$36,2,FALSE())</f>
        <v/>
      </c>
      <c r="P483" s="54" t="inlineStr">
        <is>
          <t>376876</t>
        </is>
      </c>
      <c r="Q483" s="54" t="inlineStr">
        <is>
          <t>89372 22372</t>
        </is>
      </c>
    </row>
    <row r="484" ht="15" customHeight="1" s="39">
      <c r="A484" s="54" t="inlineStr">
        <is>
          <t>STU0483</t>
        </is>
      </c>
      <c r="B484" s="55">
        <f>VLOOKUP(A484,Marks!$A$2:$B$1001,2,FALSE())</f>
        <v/>
      </c>
      <c r="C484" s="54">
        <f>VLOOKUP(A484,Marks!$A$2:$C$1001,3,FALSE())</f>
        <v/>
      </c>
      <c r="D484" s="55" t="inlineStr">
        <is>
          <t>Sahil Singh</t>
        </is>
      </c>
      <c r="E484" s="55" t="inlineStr">
        <is>
          <t>Ojasvi Singh</t>
        </is>
      </c>
      <c r="F484" s="57" t="n">
        <v>41617</v>
      </c>
      <c r="G484" s="54">
        <f>DATEDIF(F484,TODAY(),"Y")</f>
        <v/>
      </c>
      <c r="H484" s="54" t="inlineStr">
        <is>
          <t>O+</t>
        </is>
      </c>
      <c r="I484" s="54" t="inlineStr">
        <is>
          <t>69957 80915</t>
        </is>
      </c>
      <c r="J484" s="62">
        <f>HYPERLINK("https://wa.me/91"&amp;SUBSTITUTE(I484," ",""),"Chat on WhatsApp")</f>
        <v/>
      </c>
      <c r="K484" s="54" t="inlineStr">
        <is>
          <t>sahil.singh94@gmail.com</t>
        </is>
      </c>
      <c r="L484" s="62">
        <f>HYPERLINK("mailto:"&amp;K484,"Send Email")</f>
        <v/>
      </c>
      <c r="M484" s="55" t="inlineStr">
        <is>
          <t>444, College Road, Bengaluru</t>
        </is>
      </c>
      <c r="N484" s="54" t="inlineStr">
        <is>
          <t>Bengaluru</t>
        </is>
      </c>
      <c r="O484" s="54">
        <f>VLOOKUP(N484,Lists!$A$2:$B$36,2,FALSE())</f>
        <v/>
      </c>
      <c r="P484" s="54" t="inlineStr">
        <is>
          <t>594154</t>
        </is>
      </c>
      <c r="Q484" s="54" t="inlineStr">
        <is>
          <t>72587 45585</t>
        </is>
      </c>
    </row>
    <row r="485" ht="15" customHeight="1" s="39">
      <c r="A485" s="54" t="inlineStr">
        <is>
          <t>STU0484</t>
        </is>
      </c>
      <c r="B485" s="55">
        <f>VLOOKUP(A485,Marks!$A$2:$B$1001,2,FALSE())</f>
        <v/>
      </c>
      <c r="C485" s="54">
        <f>VLOOKUP(A485,Marks!$A$2:$C$1001,3,FALSE())</f>
        <v/>
      </c>
      <c r="D485" s="55" t="inlineStr">
        <is>
          <t>Om Sen</t>
        </is>
      </c>
      <c r="E485" s="55" t="inlineStr">
        <is>
          <t>Bhavya Sen</t>
        </is>
      </c>
      <c r="F485" s="57" t="n">
        <v>41816</v>
      </c>
      <c r="G485" s="54">
        <f>DATEDIF(F485,TODAY(),"Y")</f>
        <v/>
      </c>
      <c r="H485" s="54" t="inlineStr">
        <is>
          <t>AB+</t>
        </is>
      </c>
      <c r="I485" s="54" t="inlineStr">
        <is>
          <t>62812 26268</t>
        </is>
      </c>
      <c r="J485" s="62">
        <f>HYPERLINK("https://wa.me/91"&amp;SUBSTITUTE(I485," ",""),"Chat on WhatsApp")</f>
        <v/>
      </c>
      <c r="K485" s="54" t="inlineStr">
        <is>
          <t>om.sen79@yahoo.com</t>
        </is>
      </c>
      <c r="L485" s="62">
        <f>HYPERLINK("mailto:"&amp;K485,"Send Email")</f>
        <v/>
      </c>
      <c r="M485" s="55" t="inlineStr">
        <is>
          <t>370, Ring Road, Mysuru</t>
        </is>
      </c>
      <c r="N485" s="54" t="inlineStr">
        <is>
          <t>Mysuru</t>
        </is>
      </c>
      <c r="O485" s="54">
        <f>VLOOKUP(N485,Lists!$A$2:$B$36,2,FALSE())</f>
        <v/>
      </c>
      <c r="P485" s="54" t="inlineStr">
        <is>
          <t>171435</t>
        </is>
      </c>
      <c r="Q485" s="54" t="inlineStr">
        <is>
          <t>96919 42295</t>
        </is>
      </c>
    </row>
    <row r="486" ht="15" customHeight="1" s="39">
      <c r="A486" s="54" t="inlineStr">
        <is>
          <t>STU0485</t>
        </is>
      </c>
      <c r="B486" s="55">
        <f>VLOOKUP(A486,Marks!$A$2:$B$1001,2,FALSE())</f>
        <v/>
      </c>
      <c r="C486" s="54">
        <f>VLOOKUP(A486,Marks!$A$2:$C$1001,3,FALSE())</f>
        <v/>
      </c>
      <c r="D486" s="55" t="inlineStr">
        <is>
          <t>Varun Rao</t>
        </is>
      </c>
      <c r="E486" s="55" t="inlineStr">
        <is>
          <t>Trisha Rao</t>
        </is>
      </c>
      <c r="F486" s="57" t="n">
        <v>39976</v>
      </c>
      <c r="G486" s="54">
        <f>DATEDIF(F486,TODAY(),"Y")</f>
        <v/>
      </c>
      <c r="H486" s="54" t="inlineStr">
        <is>
          <t>AB+</t>
        </is>
      </c>
      <c r="I486" s="54" t="inlineStr">
        <is>
          <t>67209 73636</t>
        </is>
      </c>
      <c r="J486" s="62">
        <f>HYPERLINK("https://wa.me/91"&amp;SUBSTITUTE(I486," ",""),"Chat on WhatsApp")</f>
        <v/>
      </c>
      <c r="K486" s="54" t="inlineStr">
        <is>
          <t>varun.rao1@gmail.com</t>
        </is>
      </c>
      <c r="L486" s="62">
        <f>HYPERLINK("mailto:"&amp;K486,"Send Email")</f>
        <v/>
      </c>
      <c r="M486" s="55" t="inlineStr">
        <is>
          <t>13, Park Street, Chennai</t>
        </is>
      </c>
      <c r="N486" s="54" t="inlineStr">
        <is>
          <t>Chennai</t>
        </is>
      </c>
      <c r="O486" s="54">
        <f>VLOOKUP(N486,Lists!$A$2:$B$36,2,FALSE())</f>
        <v/>
      </c>
      <c r="P486" s="54" t="inlineStr">
        <is>
          <t>252488</t>
        </is>
      </c>
      <c r="Q486" s="54" t="inlineStr">
        <is>
          <t>89689 86069</t>
        </is>
      </c>
    </row>
    <row r="487" ht="15" customHeight="1" s="39">
      <c r="A487" s="54" t="inlineStr">
        <is>
          <t>STU0486</t>
        </is>
      </c>
      <c r="B487" s="55">
        <f>VLOOKUP(A487,Marks!$A$2:$B$1001,2,FALSE())</f>
        <v/>
      </c>
      <c r="C487" s="54">
        <f>VLOOKUP(A487,Marks!$A$2:$C$1001,3,FALSE())</f>
        <v/>
      </c>
      <c r="D487" s="55" t="inlineStr">
        <is>
          <t>Vivaan Bhat</t>
        </is>
      </c>
      <c r="E487" s="55" t="inlineStr">
        <is>
          <t>Sanya Bhat</t>
        </is>
      </c>
      <c r="F487" s="57" t="n">
        <v>41054</v>
      </c>
      <c r="G487" s="54">
        <f>DATEDIF(F487,TODAY(),"Y")</f>
        <v/>
      </c>
      <c r="H487" s="54" t="inlineStr">
        <is>
          <t>AB+</t>
        </is>
      </c>
      <c r="I487" s="54" t="inlineStr">
        <is>
          <t>84616 35203</t>
        </is>
      </c>
      <c r="J487" s="62">
        <f>HYPERLINK("https://wa.me/91"&amp;SUBSTITUTE(I487," ",""),"Chat on WhatsApp")</f>
        <v/>
      </c>
      <c r="K487" s="54" t="inlineStr">
        <is>
          <t>vivaan.bhat65@gmail.com</t>
        </is>
      </c>
      <c r="L487" s="62">
        <f>HYPERLINK("mailto:"&amp;K487,"Send Email")</f>
        <v/>
      </c>
      <c r="M487" s="55" t="inlineStr">
        <is>
          <t>218, Church Street, Shimla</t>
        </is>
      </c>
      <c r="N487" s="54" t="inlineStr">
        <is>
          <t>Shimla</t>
        </is>
      </c>
      <c r="O487" s="54">
        <f>VLOOKUP(N487,Lists!$A$2:$B$36,2,FALSE())</f>
        <v/>
      </c>
      <c r="P487" s="54" t="inlineStr">
        <is>
          <t>364298</t>
        </is>
      </c>
      <c r="Q487" s="54" t="inlineStr">
        <is>
          <t>85228 63010</t>
        </is>
      </c>
    </row>
    <row r="488" ht="15" customHeight="1" s="39">
      <c r="A488" s="54" t="inlineStr">
        <is>
          <t>STU0487</t>
        </is>
      </c>
      <c r="B488" s="55">
        <f>VLOOKUP(A488,Marks!$A$2:$B$1001,2,FALSE())</f>
        <v/>
      </c>
      <c r="C488" s="54">
        <f>VLOOKUP(A488,Marks!$A$2:$C$1001,3,FALSE())</f>
        <v/>
      </c>
      <c r="D488" s="55" t="inlineStr">
        <is>
          <t>Rajat Agarwal</t>
        </is>
      </c>
      <c r="E488" s="55" t="inlineStr">
        <is>
          <t>Jiya Agarwal</t>
        </is>
      </c>
      <c r="F488" s="57" t="n">
        <v>42970</v>
      </c>
      <c r="G488" s="54">
        <f>DATEDIF(F488,TODAY(),"Y")</f>
        <v/>
      </c>
      <c r="H488" s="54" t="inlineStr">
        <is>
          <t>AB+</t>
        </is>
      </c>
      <c r="I488" s="54" t="inlineStr">
        <is>
          <t>96089 62590</t>
        </is>
      </c>
      <c r="J488" s="62">
        <f>HYPERLINK("https://wa.me/91"&amp;SUBSTITUTE(I488," ",""),"Chat on WhatsApp")</f>
        <v/>
      </c>
      <c r="K488" s="54" t="inlineStr">
        <is>
          <t>rajat.agarwal18@outlook.com</t>
        </is>
      </c>
      <c r="L488" s="62">
        <f>HYPERLINK("mailto:"&amp;K488,"Send Email")</f>
        <v/>
      </c>
      <c r="M488" s="55" t="inlineStr">
        <is>
          <t>314, Gandhi Chowk, Surat</t>
        </is>
      </c>
      <c r="N488" s="54" t="inlineStr">
        <is>
          <t>Surat</t>
        </is>
      </c>
      <c r="O488" s="54">
        <f>VLOOKUP(N488,Lists!$A$2:$B$36,2,FALSE())</f>
        <v/>
      </c>
      <c r="P488" s="54" t="inlineStr">
        <is>
          <t>519096</t>
        </is>
      </c>
      <c r="Q488" s="54" t="inlineStr">
        <is>
          <t>62698 20363</t>
        </is>
      </c>
    </row>
    <row r="489" ht="15" customHeight="1" s="39">
      <c r="A489" s="54" t="inlineStr">
        <is>
          <t>STU0488</t>
        </is>
      </c>
      <c r="B489" s="55">
        <f>VLOOKUP(A489,Marks!$A$2:$B$1001,2,FALSE())</f>
        <v/>
      </c>
      <c r="C489" s="54">
        <f>VLOOKUP(A489,Marks!$A$2:$C$1001,3,FALSE())</f>
        <v/>
      </c>
      <c r="D489" s="55" t="inlineStr">
        <is>
          <t>Aarav Yadav</t>
        </is>
      </c>
      <c r="E489" s="55" t="inlineStr">
        <is>
          <t>Tara Yadav</t>
        </is>
      </c>
      <c r="F489" s="57" t="n">
        <v>42817</v>
      </c>
      <c r="G489" s="54">
        <f>DATEDIF(F489,TODAY(),"Y")</f>
        <v/>
      </c>
      <c r="H489" s="54" t="inlineStr">
        <is>
          <t>A+</t>
        </is>
      </c>
      <c r="I489" s="54" t="inlineStr">
        <is>
          <t>95310 31510</t>
        </is>
      </c>
      <c r="J489" s="62">
        <f>HYPERLINK("https://wa.me/91"&amp;SUBSTITUTE(I489," ",""),"Chat on WhatsApp")</f>
        <v/>
      </c>
      <c r="K489" s="54" t="inlineStr">
        <is>
          <t>aarav.yadav82@rediffmail.com</t>
        </is>
      </c>
      <c r="L489" s="62">
        <f>HYPERLINK("mailto:"&amp;K489,"Send Email")</f>
        <v/>
      </c>
      <c r="M489" s="55" t="inlineStr">
        <is>
          <t>39, Church Street, Guwahati</t>
        </is>
      </c>
      <c r="N489" s="54" t="inlineStr">
        <is>
          <t>Guwahati</t>
        </is>
      </c>
      <c r="O489" s="54">
        <f>VLOOKUP(N489,Lists!$A$2:$B$36,2,FALSE())</f>
        <v/>
      </c>
      <c r="P489" s="54" t="inlineStr">
        <is>
          <t>226296</t>
        </is>
      </c>
      <c r="Q489" s="54" t="inlineStr">
        <is>
          <t>71876 36724</t>
        </is>
      </c>
    </row>
    <row r="490" ht="15" customHeight="1" s="39">
      <c r="A490" s="54" t="inlineStr">
        <is>
          <t>STU0489</t>
        </is>
      </c>
      <c r="B490" s="55">
        <f>VLOOKUP(A490,Marks!$A$2:$B$1001,2,FALSE())</f>
        <v/>
      </c>
      <c r="C490" s="54">
        <f>VLOOKUP(A490,Marks!$A$2:$C$1001,3,FALSE())</f>
        <v/>
      </c>
      <c r="D490" s="55" t="inlineStr">
        <is>
          <t>Om Pandey</t>
        </is>
      </c>
      <c r="E490" s="55" t="inlineStr">
        <is>
          <t>Siya Pandey</t>
        </is>
      </c>
      <c r="F490" s="57" t="n">
        <v>40300</v>
      </c>
      <c r="G490" s="54">
        <f>DATEDIF(F490,TODAY(),"Y")</f>
        <v/>
      </c>
      <c r="H490" s="54" t="inlineStr">
        <is>
          <t>AB+</t>
        </is>
      </c>
      <c r="I490" s="54" t="inlineStr">
        <is>
          <t>68032 43353</t>
        </is>
      </c>
      <c r="J490" s="62">
        <f>HYPERLINK("https://wa.me/91"&amp;SUBSTITUTE(I490," ",""),"Chat on WhatsApp")</f>
        <v/>
      </c>
      <c r="K490" s="54" t="inlineStr">
        <is>
          <t>om.pandey40@outlook.com</t>
        </is>
      </c>
      <c r="L490" s="62">
        <f>HYPERLINK("mailto:"&amp;K490,"Send Email")</f>
        <v/>
      </c>
      <c r="M490" s="55" t="inlineStr">
        <is>
          <t>147, Green Park, Raipur</t>
        </is>
      </c>
      <c r="N490" s="54" t="inlineStr">
        <is>
          <t>Raipur</t>
        </is>
      </c>
      <c r="O490" s="54">
        <f>VLOOKUP(N490,Lists!$A$2:$B$36,2,FALSE())</f>
        <v/>
      </c>
      <c r="P490" s="54" t="inlineStr">
        <is>
          <t>464985</t>
        </is>
      </c>
      <c r="Q490" s="54" t="inlineStr">
        <is>
          <t>74224 20053</t>
        </is>
      </c>
    </row>
    <row r="491" ht="15" customHeight="1" s="39">
      <c r="A491" s="54" t="inlineStr">
        <is>
          <t>STU0490</t>
        </is>
      </c>
      <c r="B491" s="55">
        <f>VLOOKUP(A491,Marks!$A$2:$B$1001,2,FALSE())</f>
        <v/>
      </c>
      <c r="C491" s="54">
        <f>VLOOKUP(A491,Marks!$A$2:$C$1001,3,FALSE())</f>
        <v/>
      </c>
      <c r="D491" s="55" t="inlineStr">
        <is>
          <t>Mohit Rathi</t>
        </is>
      </c>
      <c r="E491" s="55" t="inlineStr">
        <is>
          <t>Aadhya Rathi</t>
        </is>
      </c>
      <c r="F491" s="57" t="n">
        <v>43881</v>
      </c>
      <c r="G491" s="54">
        <f>DATEDIF(F491,TODAY(),"Y")</f>
        <v/>
      </c>
      <c r="H491" s="54" t="inlineStr">
        <is>
          <t>A+</t>
        </is>
      </c>
      <c r="I491" s="54" t="inlineStr">
        <is>
          <t>95045 15466</t>
        </is>
      </c>
      <c r="J491" s="62">
        <f>HYPERLINK("https://wa.me/91"&amp;SUBSTITUTE(I491," ",""),"Chat on WhatsApp")</f>
        <v/>
      </c>
      <c r="K491" s="54" t="inlineStr">
        <is>
          <t>mohit.rathi33@outlook.com</t>
        </is>
      </c>
      <c r="L491" s="62">
        <f>HYPERLINK("mailto:"&amp;K491,"Send Email")</f>
        <v/>
      </c>
      <c r="M491" s="55" t="inlineStr">
        <is>
          <t>366, Model Town, Indore</t>
        </is>
      </c>
      <c r="N491" s="54" t="inlineStr">
        <is>
          <t>Indore</t>
        </is>
      </c>
      <c r="O491" s="54">
        <f>VLOOKUP(N491,Lists!$A$2:$B$36,2,FALSE())</f>
        <v/>
      </c>
      <c r="P491" s="54" t="inlineStr">
        <is>
          <t>144813</t>
        </is>
      </c>
      <c r="Q491" s="54" t="inlineStr">
        <is>
          <t>94760 52598</t>
        </is>
      </c>
    </row>
    <row r="492" ht="15" customHeight="1" s="39">
      <c r="A492" s="54" t="inlineStr">
        <is>
          <t>STU0491</t>
        </is>
      </c>
      <c r="B492" s="55">
        <f>VLOOKUP(A492,Marks!$A$2:$B$1001,2,FALSE())</f>
        <v/>
      </c>
      <c r="C492" s="54">
        <f>VLOOKUP(A492,Marks!$A$2:$C$1001,3,FALSE())</f>
        <v/>
      </c>
      <c r="D492" s="55" t="inlineStr">
        <is>
          <t>Yash Pillai</t>
        </is>
      </c>
      <c r="E492" s="55" t="inlineStr">
        <is>
          <t>Sana Pillai</t>
        </is>
      </c>
      <c r="F492" s="57" t="n">
        <v>43229</v>
      </c>
      <c r="G492" s="54">
        <f>DATEDIF(F492,TODAY(),"Y")</f>
        <v/>
      </c>
      <c r="H492" s="54" t="inlineStr">
        <is>
          <t>AB+</t>
        </is>
      </c>
      <c r="I492" s="54" t="inlineStr">
        <is>
          <t>91876 79695</t>
        </is>
      </c>
      <c r="J492" s="62">
        <f>HYPERLINK("https://wa.me/91"&amp;SUBSTITUTE(I492," ",""),"Chat on WhatsApp")</f>
        <v/>
      </c>
      <c r="K492" s="54" t="inlineStr">
        <is>
          <t>yash.pillai27@outlook.com</t>
        </is>
      </c>
      <c r="L492" s="62">
        <f>HYPERLINK("mailto:"&amp;K492,"Send Email")</f>
        <v/>
      </c>
      <c r="M492" s="55" t="inlineStr">
        <is>
          <t>353, Gandhi Chowk, Kanpur</t>
        </is>
      </c>
      <c r="N492" s="54" t="inlineStr">
        <is>
          <t>Kanpur</t>
        </is>
      </c>
      <c r="O492" s="54">
        <f>VLOOKUP(N492,Lists!$A$2:$B$36,2,FALSE())</f>
        <v/>
      </c>
      <c r="P492" s="54" t="inlineStr">
        <is>
          <t>608191</t>
        </is>
      </c>
      <c r="Q492" s="54" t="inlineStr">
        <is>
          <t>78378 82413</t>
        </is>
      </c>
    </row>
    <row r="493" ht="15" customHeight="1" s="39">
      <c r="A493" s="54" t="inlineStr">
        <is>
          <t>STU0492</t>
        </is>
      </c>
      <c r="B493" s="55">
        <f>VLOOKUP(A493,Marks!$A$2:$B$1001,2,FALSE())</f>
        <v/>
      </c>
      <c r="C493" s="54">
        <f>VLOOKUP(A493,Marks!$A$2:$C$1001,3,FALSE())</f>
        <v/>
      </c>
      <c r="D493" s="55" t="inlineStr">
        <is>
          <t>Reyansh Chopra</t>
        </is>
      </c>
      <c r="E493" s="55" t="inlineStr">
        <is>
          <t>Tara Chopra</t>
        </is>
      </c>
      <c r="F493" s="57" t="n">
        <v>39757</v>
      </c>
      <c r="G493" s="54">
        <f>DATEDIF(F493,TODAY(),"Y")</f>
        <v/>
      </c>
      <c r="H493" s="54" t="inlineStr">
        <is>
          <t>B-</t>
        </is>
      </c>
      <c r="I493" s="54" t="inlineStr">
        <is>
          <t>87174 40480</t>
        </is>
      </c>
      <c r="J493" s="62">
        <f>HYPERLINK("https://wa.me/91"&amp;SUBSTITUTE(I493," ",""),"Chat on WhatsApp")</f>
        <v/>
      </c>
      <c r="K493" s="54" t="inlineStr">
        <is>
          <t>reyansh.chopra5@gmail.com</t>
        </is>
      </c>
      <c r="L493" s="62">
        <f>HYPERLINK("mailto:"&amp;K493,"Send Email")</f>
        <v/>
      </c>
      <c r="M493" s="55" t="inlineStr">
        <is>
          <t>442, College Road, Ranchi</t>
        </is>
      </c>
      <c r="N493" s="54" t="inlineStr">
        <is>
          <t>Ranchi</t>
        </is>
      </c>
      <c r="O493" s="54">
        <f>VLOOKUP(N493,Lists!$A$2:$B$36,2,FALSE())</f>
        <v/>
      </c>
      <c r="P493" s="54" t="inlineStr">
        <is>
          <t>854985</t>
        </is>
      </c>
      <c r="Q493" s="54" t="inlineStr">
        <is>
          <t>83867 45101</t>
        </is>
      </c>
    </row>
    <row r="494" ht="15" customHeight="1" s="39">
      <c r="A494" s="54" t="inlineStr">
        <is>
          <t>STU0493</t>
        </is>
      </c>
      <c r="B494" s="55">
        <f>VLOOKUP(A494,Marks!$A$2:$B$1001,2,FALSE())</f>
        <v/>
      </c>
      <c r="C494" s="54">
        <f>VLOOKUP(A494,Marks!$A$2:$C$1001,3,FALSE())</f>
        <v/>
      </c>
      <c r="D494" s="55" t="inlineStr">
        <is>
          <t>Rohan Bansal</t>
        </is>
      </c>
      <c r="E494" s="55" t="inlineStr">
        <is>
          <t>Zara Bansal</t>
        </is>
      </c>
      <c r="F494" s="57" t="n">
        <v>43492</v>
      </c>
      <c r="G494" s="54">
        <f>DATEDIF(F494,TODAY(),"Y")</f>
        <v/>
      </c>
      <c r="H494" s="54" t="inlineStr">
        <is>
          <t>AB+</t>
        </is>
      </c>
      <c r="I494" s="54" t="inlineStr">
        <is>
          <t>61244 34263</t>
        </is>
      </c>
      <c r="J494" s="62">
        <f>HYPERLINK("https://wa.me/91"&amp;SUBSTITUTE(I494," ",""),"Chat on WhatsApp")</f>
        <v/>
      </c>
      <c r="K494" s="54" t="inlineStr">
        <is>
          <t>rohan.bansal30@yahoo.com</t>
        </is>
      </c>
      <c r="L494" s="62">
        <f>HYPERLINK("mailto:"&amp;K494,"Send Email")</f>
        <v/>
      </c>
      <c r="M494" s="55" t="inlineStr">
        <is>
          <t>456, MG Road, Jaipur</t>
        </is>
      </c>
      <c r="N494" s="54" t="inlineStr">
        <is>
          <t>Jaipur</t>
        </is>
      </c>
      <c r="O494" s="54">
        <f>VLOOKUP(N494,Lists!$A$2:$B$36,2,FALSE())</f>
        <v/>
      </c>
      <c r="P494" s="54" t="inlineStr">
        <is>
          <t>127069</t>
        </is>
      </c>
      <c r="Q494" s="54" t="inlineStr">
        <is>
          <t>69552 60585</t>
        </is>
      </c>
    </row>
    <row r="495" ht="15" customHeight="1" s="39">
      <c r="A495" s="54" t="inlineStr">
        <is>
          <t>STU0494</t>
        </is>
      </c>
      <c r="B495" s="55">
        <f>VLOOKUP(A495,Marks!$A$2:$B$1001,2,FALSE())</f>
        <v/>
      </c>
      <c r="C495" s="54">
        <f>VLOOKUP(A495,Marks!$A$2:$C$1001,3,FALSE())</f>
        <v/>
      </c>
      <c r="D495" s="55" t="inlineStr">
        <is>
          <t>Rajat Ahluwalia</t>
        </is>
      </c>
      <c r="E495" s="55" t="inlineStr">
        <is>
          <t>Isha Ahluwalia</t>
        </is>
      </c>
      <c r="F495" s="57" t="n">
        <v>42504</v>
      </c>
      <c r="G495" s="54">
        <f>DATEDIF(F495,TODAY(),"Y")</f>
        <v/>
      </c>
      <c r="H495" s="54" t="inlineStr">
        <is>
          <t>AB+</t>
        </is>
      </c>
      <c r="I495" s="54" t="inlineStr">
        <is>
          <t>74194 51269</t>
        </is>
      </c>
      <c r="J495" s="62">
        <f>HYPERLINK("https://wa.me/91"&amp;SUBSTITUTE(I495," ",""),"Chat on WhatsApp")</f>
        <v/>
      </c>
      <c r="K495" s="54" t="inlineStr">
        <is>
          <t>rajat.ahluwalia40@rediffmail.com</t>
        </is>
      </c>
      <c r="L495" s="62">
        <f>HYPERLINK("mailto:"&amp;K495,"Send Email")</f>
        <v/>
      </c>
      <c r="M495" s="55" t="inlineStr">
        <is>
          <t>444, Lake View, Raipur</t>
        </is>
      </c>
      <c r="N495" s="54" t="inlineStr">
        <is>
          <t>Raipur</t>
        </is>
      </c>
      <c r="O495" s="54">
        <f>VLOOKUP(N495,Lists!$A$2:$B$36,2,FALSE())</f>
        <v/>
      </c>
      <c r="P495" s="54" t="inlineStr">
        <is>
          <t>819133</t>
        </is>
      </c>
      <c r="Q495" s="54" t="inlineStr">
        <is>
          <t>61571 10478</t>
        </is>
      </c>
    </row>
    <row r="496" ht="15" customHeight="1" s="39">
      <c r="A496" s="54" t="inlineStr">
        <is>
          <t>STU0495</t>
        </is>
      </c>
      <c r="B496" s="55">
        <f>VLOOKUP(A496,Marks!$A$2:$B$1001,2,FALSE())</f>
        <v/>
      </c>
      <c r="C496" s="54">
        <f>VLOOKUP(A496,Marks!$A$2:$C$1001,3,FALSE())</f>
        <v/>
      </c>
      <c r="D496" s="55" t="inlineStr">
        <is>
          <t>Deepak Desai</t>
        </is>
      </c>
      <c r="E496" s="55" t="inlineStr">
        <is>
          <t>Gauri Desai</t>
        </is>
      </c>
      <c r="F496" s="57" t="n">
        <v>43613</v>
      </c>
      <c r="G496" s="54">
        <f>DATEDIF(F496,TODAY(),"Y")</f>
        <v/>
      </c>
      <c r="H496" s="54" t="inlineStr">
        <is>
          <t>AB+</t>
        </is>
      </c>
      <c r="I496" s="54" t="inlineStr">
        <is>
          <t>62479 39464</t>
        </is>
      </c>
      <c r="J496" s="62">
        <f>HYPERLINK("https://wa.me/91"&amp;SUBSTITUTE(I496," ",""),"Chat on WhatsApp")</f>
        <v/>
      </c>
      <c r="K496" s="54" t="inlineStr">
        <is>
          <t>deepak.desai37@gmail.com</t>
        </is>
      </c>
      <c r="L496" s="62">
        <f>HYPERLINK("mailto:"&amp;K496,"Send Email")</f>
        <v/>
      </c>
      <c r="M496" s="55" t="inlineStr">
        <is>
          <t>414, Green Park, Mumbai</t>
        </is>
      </c>
      <c r="N496" s="54" t="inlineStr">
        <is>
          <t>Mumbai</t>
        </is>
      </c>
      <c r="O496" s="54">
        <f>VLOOKUP(N496,Lists!$A$2:$B$36,2,FALSE())</f>
        <v/>
      </c>
      <c r="P496" s="54" t="inlineStr">
        <is>
          <t>677966</t>
        </is>
      </c>
      <c r="Q496" s="54" t="inlineStr">
        <is>
          <t>82647 62274</t>
        </is>
      </c>
    </row>
    <row r="497" ht="15" customHeight="1" s="39">
      <c r="A497" s="54" t="inlineStr">
        <is>
          <t>STU0496</t>
        </is>
      </c>
      <c r="B497" s="55">
        <f>VLOOKUP(A497,Marks!$A$2:$B$1001,2,FALSE())</f>
        <v/>
      </c>
      <c r="C497" s="54">
        <f>VLOOKUP(A497,Marks!$A$2:$C$1001,3,FALSE())</f>
        <v/>
      </c>
      <c r="D497" s="55" t="inlineStr">
        <is>
          <t>Chirag Mehta</t>
        </is>
      </c>
      <c r="E497" s="55" t="inlineStr">
        <is>
          <t>Sanya Mehta</t>
        </is>
      </c>
      <c r="F497" s="57" t="n">
        <v>41503</v>
      </c>
      <c r="G497" s="54">
        <f>DATEDIF(F497,TODAY(),"Y")</f>
        <v/>
      </c>
      <c r="H497" s="54" t="inlineStr">
        <is>
          <t>A-</t>
        </is>
      </c>
      <c r="I497" s="54" t="inlineStr">
        <is>
          <t>92190 57721</t>
        </is>
      </c>
      <c r="J497" s="62">
        <f>HYPERLINK("https://wa.me/91"&amp;SUBSTITUTE(I497," ",""),"Chat on WhatsApp")</f>
        <v/>
      </c>
      <c r="K497" s="54" t="inlineStr">
        <is>
          <t>chirag.mehta4@outlook.com</t>
        </is>
      </c>
      <c r="L497" s="62">
        <f>HYPERLINK("mailto:"&amp;K497,"Send Email")</f>
        <v/>
      </c>
      <c r="M497" s="55" t="inlineStr">
        <is>
          <t>412, Market Yard, Panaji</t>
        </is>
      </c>
      <c r="N497" s="54" t="inlineStr">
        <is>
          <t>Panaji</t>
        </is>
      </c>
      <c r="O497" s="54">
        <f>VLOOKUP(N497,Lists!$A$2:$B$36,2,FALSE())</f>
        <v/>
      </c>
      <c r="P497" s="54" t="inlineStr">
        <is>
          <t>299384</t>
        </is>
      </c>
      <c r="Q497" s="54" t="inlineStr">
        <is>
          <t>88430 20162</t>
        </is>
      </c>
    </row>
    <row r="498" ht="15" customHeight="1" s="39">
      <c r="A498" s="54" t="inlineStr">
        <is>
          <t>STU0497</t>
        </is>
      </c>
      <c r="B498" s="55">
        <f>VLOOKUP(A498,Marks!$A$2:$B$1001,2,FALSE())</f>
        <v/>
      </c>
      <c r="C498" s="54">
        <f>VLOOKUP(A498,Marks!$A$2:$C$1001,3,FALSE())</f>
        <v/>
      </c>
      <c r="D498" s="55" t="inlineStr">
        <is>
          <t>Rajat Sharma</t>
        </is>
      </c>
      <c r="E498" s="55" t="inlineStr">
        <is>
          <t>Sanya Sharma</t>
        </is>
      </c>
      <c r="F498" s="57" t="n">
        <v>42432</v>
      </c>
      <c r="G498" s="54">
        <f>DATEDIF(F498,TODAY(),"Y")</f>
        <v/>
      </c>
      <c r="H498" s="54" t="inlineStr">
        <is>
          <t>O+</t>
        </is>
      </c>
      <c r="I498" s="54" t="inlineStr">
        <is>
          <t>96918 53989</t>
        </is>
      </c>
      <c r="J498" s="62">
        <f>HYPERLINK("https://wa.me/91"&amp;SUBSTITUTE(I498," ",""),"Chat on WhatsApp")</f>
        <v/>
      </c>
      <c r="K498" s="54" t="inlineStr">
        <is>
          <t>rajat.sharma66@outlook.com</t>
        </is>
      </c>
      <c r="L498" s="62">
        <f>HYPERLINK("mailto:"&amp;K498,"Send Email")</f>
        <v/>
      </c>
      <c r="M498" s="55" t="inlineStr">
        <is>
          <t>498, Station Road, Mumbai</t>
        </is>
      </c>
      <c r="N498" s="54" t="inlineStr">
        <is>
          <t>Mumbai</t>
        </is>
      </c>
      <c r="O498" s="54">
        <f>VLOOKUP(N498,Lists!$A$2:$B$36,2,FALSE())</f>
        <v/>
      </c>
      <c r="P498" s="54" t="inlineStr">
        <is>
          <t>592944</t>
        </is>
      </c>
      <c r="Q498" s="54" t="inlineStr">
        <is>
          <t>98486 48114</t>
        </is>
      </c>
    </row>
    <row r="499" ht="15" customHeight="1" s="39">
      <c r="A499" s="54" t="inlineStr">
        <is>
          <t>STU0498</t>
        </is>
      </c>
      <c r="B499" s="55">
        <f>VLOOKUP(A499,Marks!$A$2:$B$1001,2,FALSE())</f>
        <v/>
      </c>
      <c r="C499" s="54">
        <f>VLOOKUP(A499,Marks!$A$2:$C$1001,3,FALSE())</f>
        <v/>
      </c>
      <c r="D499" s="55" t="inlineStr">
        <is>
          <t>Krishna Pathak</t>
        </is>
      </c>
      <c r="E499" s="55" t="inlineStr">
        <is>
          <t>Riya Pathak</t>
        </is>
      </c>
      <c r="F499" s="57" t="n">
        <v>42684</v>
      </c>
      <c r="G499" s="54">
        <f>DATEDIF(F499,TODAY(),"Y")</f>
        <v/>
      </c>
      <c r="H499" s="54" t="inlineStr">
        <is>
          <t>O-</t>
        </is>
      </c>
      <c r="I499" s="54" t="inlineStr">
        <is>
          <t>88964 15946</t>
        </is>
      </c>
      <c r="J499" s="62">
        <f>HYPERLINK("https://wa.me/91"&amp;SUBSTITUTE(I499," ",""),"Chat on WhatsApp")</f>
        <v/>
      </c>
      <c r="K499" s="54" t="inlineStr">
        <is>
          <t>krishna.pathak41@rediffmail.com</t>
        </is>
      </c>
      <c r="L499" s="62">
        <f>HYPERLINK("mailto:"&amp;K499,"Send Email")</f>
        <v/>
      </c>
      <c r="M499" s="55" t="inlineStr">
        <is>
          <t>400, Church Street, Varanasi</t>
        </is>
      </c>
      <c r="N499" s="54" t="inlineStr">
        <is>
          <t>Varanasi</t>
        </is>
      </c>
      <c r="O499" s="54">
        <f>VLOOKUP(N499,Lists!$A$2:$B$36,2,FALSE())</f>
        <v/>
      </c>
      <c r="P499" s="54" t="inlineStr">
        <is>
          <t>113027</t>
        </is>
      </c>
      <c r="Q499" s="54" t="inlineStr">
        <is>
          <t>73069 58125</t>
        </is>
      </c>
    </row>
    <row r="500" ht="15" customHeight="1" s="39">
      <c r="A500" s="54" t="inlineStr">
        <is>
          <t>STU0499</t>
        </is>
      </c>
      <c r="B500" s="55">
        <f>VLOOKUP(A500,Marks!$A$2:$B$1001,2,FALSE())</f>
        <v/>
      </c>
      <c r="C500" s="54">
        <f>VLOOKUP(A500,Marks!$A$2:$C$1001,3,FALSE())</f>
        <v/>
      </c>
      <c r="D500" s="55" t="inlineStr">
        <is>
          <t>Aarav Sen</t>
        </is>
      </c>
      <c r="E500" s="55" t="inlineStr">
        <is>
          <t>Isha Sen</t>
        </is>
      </c>
      <c r="F500" s="57" t="n">
        <v>43694</v>
      </c>
      <c r="G500" s="54">
        <f>DATEDIF(F500,TODAY(),"Y")</f>
        <v/>
      </c>
      <c r="H500" s="54" t="inlineStr">
        <is>
          <t>A+</t>
        </is>
      </c>
      <c r="I500" s="54" t="inlineStr">
        <is>
          <t>73636 44316</t>
        </is>
      </c>
      <c r="J500" s="62">
        <f>HYPERLINK("https://wa.me/91"&amp;SUBSTITUTE(I500," ",""),"Chat on WhatsApp")</f>
        <v/>
      </c>
      <c r="K500" s="54" t="inlineStr">
        <is>
          <t>aarav.sen92@rediffmail.com</t>
        </is>
      </c>
      <c r="L500" s="62">
        <f>HYPERLINK("mailto:"&amp;K500,"Send Email")</f>
        <v/>
      </c>
      <c r="M500" s="55" t="inlineStr">
        <is>
          <t>124, Gandhi Chowk, Varanasi</t>
        </is>
      </c>
      <c r="N500" s="54" t="inlineStr">
        <is>
          <t>Varanasi</t>
        </is>
      </c>
      <c r="O500" s="54">
        <f>VLOOKUP(N500,Lists!$A$2:$B$36,2,FALSE())</f>
        <v/>
      </c>
      <c r="P500" s="54" t="inlineStr">
        <is>
          <t>252869</t>
        </is>
      </c>
      <c r="Q500" s="54" t="inlineStr">
        <is>
          <t>92187 61050</t>
        </is>
      </c>
    </row>
    <row r="501" ht="15" customHeight="1" s="39">
      <c r="A501" s="54" t="inlineStr">
        <is>
          <t>STU0500</t>
        </is>
      </c>
      <c r="B501" s="55">
        <f>VLOOKUP(A501,Marks!$A$2:$B$1001,2,FALSE())</f>
        <v/>
      </c>
      <c r="C501" s="54">
        <f>VLOOKUP(A501,Marks!$A$2:$C$1001,3,FALSE())</f>
        <v/>
      </c>
      <c r="D501" s="55" t="inlineStr">
        <is>
          <t>Parth Agarwal</t>
        </is>
      </c>
      <c r="E501" s="55" t="inlineStr">
        <is>
          <t>Esha Agarwal</t>
        </is>
      </c>
      <c r="F501" s="57" t="n">
        <v>41853</v>
      </c>
      <c r="G501" s="54">
        <f>DATEDIF(F501,TODAY(),"Y")</f>
        <v/>
      </c>
      <c r="H501" s="54" t="inlineStr">
        <is>
          <t>B-</t>
        </is>
      </c>
      <c r="I501" s="54" t="inlineStr">
        <is>
          <t>74270 15747</t>
        </is>
      </c>
      <c r="J501" s="62">
        <f>HYPERLINK("https://wa.me/91"&amp;SUBSTITUTE(I501," ",""),"Chat on WhatsApp")</f>
        <v/>
      </c>
      <c r="K501" s="54" t="inlineStr">
        <is>
          <t>parth.agarwal5@rediffmail.com</t>
        </is>
      </c>
      <c r="L501" s="62">
        <f>HYPERLINK("mailto:"&amp;K501,"Send Email")</f>
        <v/>
      </c>
      <c r="M501" s="55" t="inlineStr">
        <is>
          <t>37, Market Yard, Nagpur</t>
        </is>
      </c>
      <c r="N501" s="54" t="inlineStr">
        <is>
          <t>Nagpur</t>
        </is>
      </c>
      <c r="O501" s="54">
        <f>VLOOKUP(N501,Lists!$A$2:$B$36,2,FALSE())</f>
        <v/>
      </c>
      <c r="P501" s="54" t="inlineStr">
        <is>
          <t>732486</t>
        </is>
      </c>
      <c r="Q501" s="54" t="inlineStr">
        <is>
          <t>81240 10603</t>
        </is>
      </c>
    </row>
    <row r="502" ht="15" customHeight="1" s="39">
      <c r="A502" s="54" t="inlineStr">
        <is>
          <t>STU0501</t>
        </is>
      </c>
      <c r="B502" s="55">
        <f>VLOOKUP(A502,Marks!$A$2:$B$1001,2,FALSE())</f>
        <v/>
      </c>
      <c r="C502" s="54">
        <f>VLOOKUP(A502,Marks!$A$2:$C$1001,3,FALSE())</f>
        <v/>
      </c>
      <c r="D502" s="55" t="inlineStr">
        <is>
          <t>Abhinav Ghosh</t>
        </is>
      </c>
      <c r="E502" s="55" t="inlineStr">
        <is>
          <t>Nisha Ghosh</t>
        </is>
      </c>
      <c r="F502" s="57" t="n">
        <v>43684</v>
      </c>
      <c r="G502" s="54">
        <f>DATEDIF(F502,TODAY(),"Y")</f>
        <v/>
      </c>
      <c r="H502" s="54" t="inlineStr">
        <is>
          <t>AB-</t>
        </is>
      </c>
      <c r="I502" s="54" t="inlineStr">
        <is>
          <t>89821 20832</t>
        </is>
      </c>
      <c r="J502" s="62">
        <f>HYPERLINK("https://wa.me/91"&amp;SUBSTITUTE(I502," ",""),"Chat on WhatsApp")</f>
        <v/>
      </c>
      <c r="K502" s="54" t="inlineStr">
        <is>
          <t>abhinav.ghosh28@gmail.com</t>
        </is>
      </c>
      <c r="L502" s="62">
        <f>HYPERLINK("mailto:"&amp;K502,"Send Email")</f>
        <v/>
      </c>
      <c r="M502" s="55" t="inlineStr">
        <is>
          <t>19, Sector 12, Mysuru</t>
        </is>
      </c>
      <c r="N502" s="54" t="inlineStr">
        <is>
          <t>Mysuru</t>
        </is>
      </c>
      <c r="O502" s="54">
        <f>VLOOKUP(N502,Lists!$A$2:$B$36,2,FALSE())</f>
        <v/>
      </c>
      <c r="P502" s="54" t="inlineStr">
        <is>
          <t>458432</t>
        </is>
      </c>
      <c r="Q502" s="54" t="inlineStr">
        <is>
          <t>63518 56110</t>
        </is>
      </c>
    </row>
    <row r="503" ht="15" customHeight="1" s="39">
      <c r="A503" s="54" t="inlineStr">
        <is>
          <t>STU0502</t>
        </is>
      </c>
      <c r="B503" s="55">
        <f>VLOOKUP(A503,Marks!$A$2:$B$1001,2,FALSE())</f>
        <v/>
      </c>
      <c r="C503" s="54">
        <f>VLOOKUP(A503,Marks!$A$2:$C$1001,3,FALSE())</f>
        <v/>
      </c>
      <c r="D503" s="55" t="inlineStr">
        <is>
          <t>Shaurya Jain</t>
        </is>
      </c>
      <c r="E503" s="55" t="inlineStr">
        <is>
          <t>Pihu Jain</t>
        </is>
      </c>
      <c r="F503" s="57" t="n">
        <v>40796</v>
      </c>
      <c r="G503" s="54">
        <f>DATEDIF(F503,TODAY(),"Y")</f>
        <v/>
      </c>
      <c r="H503" s="54" t="inlineStr">
        <is>
          <t>O-</t>
        </is>
      </c>
      <c r="I503" s="54" t="inlineStr">
        <is>
          <t>76208 39864</t>
        </is>
      </c>
      <c r="J503" s="62">
        <f>HYPERLINK("https://wa.me/91"&amp;SUBSTITUTE(I503," ",""),"Chat on WhatsApp")</f>
        <v/>
      </c>
      <c r="K503" s="54" t="inlineStr">
        <is>
          <t>shaurya.jain49@outlook.com</t>
        </is>
      </c>
      <c r="L503" s="62">
        <f>HYPERLINK("mailto:"&amp;K503,"Send Email")</f>
        <v/>
      </c>
      <c r="M503" s="55" t="inlineStr">
        <is>
          <t>208, Church Street, Kanpur</t>
        </is>
      </c>
      <c r="N503" s="54" t="inlineStr">
        <is>
          <t>Kanpur</t>
        </is>
      </c>
      <c r="O503" s="54">
        <f>VLOOKUP(N503,Lists!$A$2:$B$36,2,FALSE())</f>
        <v/>
      </c>
      <c r="P503" s="54" t="inlineStr">
        <is>
          <t>676433</t>
        </is>
      </c>
      <c r="Q503" s="54" t="inlineStr">
        <is>
          <t>66420 53777</t>
        </is>
      </c>
    </row>
    <row r="504" ht="15" customHeight="1" s="39">
      <c r="A504" s="54" t="inlineStr">
        <is>
          <t>STU0503</t>
        </is>
      </c>
      <c r="B504" s="55">
        <f>VLOOKUP(A504,Marks!$A$2:$B$1001,2,FALSE())</f>
        <v/>
      </c>
      <c r="C504" s="54">
        <f>VLOOKUP(A504,Marks!$A$2:$C$1001,3,FALSE())</f>
        <v/>
      </c>
      <c r="D504" s="55" t="inlineStr">
        <is>
          <t>Uday Menon</t>
        </is>
      </c>
      <c r="E504" s="55" t="inlineStr">
        <is>
          <t>Aisha Menon</t>
        </is>
      </c>
      <c r="F504" s="57" t="n">
        <v>42339</v>
      </c>
      <c r="G504" s="54">
        <f>DATEDIF(F504,TODAY(),"Y")</f>
        <v/>
      </c>
      <c r="H504" s="54" t="inlineStr">
        <is>
          <t>O-</t>
        </is>
      </c>
      <c r="I504" s="54" t="inlineStr">
        <is>
          <t>64826 23071</t>
        </is>
      </c>
      <c r="J504" s="62">
        <f>HYPERLINK("https://wa.me/91"&amp;SUBSTITUTE(I504," ",""),"Chat on WhatsApp")</f>
        <v/>
      </c>
      <c r="K504" s="54" t="inlineStr">
        <is>
          <t>uday.menon11@gmail.com</t>
        </is>
      </c>
      <c r="L504" s="62">
        <f>HYPERLINK("mailto:"&amp;K504,"Send Email")</f>
        <v/>
      </c>
      <c r="M504" s="55" t="inlineStr">
        <is>
          <t>237, College Road, Nagpur</t>
        </is>
      </c>
      <c r="N504" s="54" t="inlineStr">
        <is>
          <t>Nagpur</t>
        </is>
      </c>
      <c r="O504" s="54">
        <f>VLOOKUP(N504,Lists!$A$2:$B$36,2,FALSE())</f>
        <v/>
      </c>
      <c r="P504" s="54" t="inlineStr">
        <is>
          <t>209358</t>
        </is>
      </c>
      <c r="Q504" s="54" t="inlineStr">
        <is>
          <t>63331 53061</t>
        </is>
      </c>
    </row>
    <row r="505" ht="15" customHeight="1" s="39">
      <c r="A505" s="54" t="inlineStr">
        <is>
          <t>STU0504</t>
        </is>
      </c>
      <c r="B505" s="55">
        <f>VLOOKUP(A505,Marks!$A$2:$B$1001,2,FALSE())</f>
        <v/>
      </c>
      <c r="C505" s="54">
        <f>VLOOKUP(A505,Marks!$A$2:$C$1001,3,FALSE())</f>
        <v/>
      </c>
      <c r="D505" s="55" t="inlineStr">
        <is>
          <t>Aarav Banerjee</t>
        </is>
      </c>
      <c r="E505" s="55" t="inlineStr">
        <is>
          <t>Anika Banerjee</t>
        </is>
      </c>
      <c r="F505" s="57" t="n">
        <v>41975</v>
      </c>
      <c r="G505" s="54">
        <f>DATEDIF(F505,TODAY(),"Y")</f>
        <v/>
      </c>
      <c r="H505" s="54" t="inlineStr">
        <is>
          <t>AB-</t>
        </is>
      </c>
      <c r="I505" s="54" t="inlineStr">
        <is>
          <t>66234 24548</t>
        </is>
      </c>
      <c r="J505" s="62">
        <f>HYPERLINK("https://wa.me/91"&amp;SUBSTITUTE(I505," ",""),"Chat on WhatsApp")</f>
        <v/>
      </c>
      <c r="K505" s="54" t="inlineStr">
        <is>
          <t>aarav.banerjee44@yahoo.com</t>
        </is>
      </c>
      <c r="L505" s="62">
        <f>HYPERLINK("mailto:"&amp;K505,"Send Email")</f>
        <v/>
      </c>
      <c r="M505" s="55" t="inlineStr">
        <is>
          <t>442, Ring Road, New Delhi</t>
        </is>
      </c>
      <c r="N505" s="54" t="inlineStr">
        <is>
          <t>New Delhi</t>
        </is>
      </c>
      <c r="O505" s="54">
        <f>VLOOKUP(N505,Lists!$A$2:$B$36,2,FALSE())</f>
        <v/>
      </c>
      <c r="P505" s="54" t="inlineStr">
        <is>
          <t>473882</t>
        </is>
      </c>
      <c r="Q505" s="54" t="inlineStr">
        <is>
          <t>88211 93062</t>
        </is>
      </c>
    </row>
    <row r="506" ht="15" customHeight="1" s="39">
      <c r="A506" s="54" t="inlineStr">
        <is>
          <t>STU0505</t>
        </is>
      </c>
      <c r="B506" s="55">
        <f>VLOOKUP(A506,Marks!$A$2:$B$1001,2,FALSE())</f>
        <v/>
      </c>
      <c r="C506" s="54">
        <f>VLOOKUP(A506,Marks!$A$2:$C$1001,3,FALSE())</f>
        <v/>
      </c>
      <c r="D506" s="55" t="inlineStr">
        <is>
          <t>Aarav Verma</t>
        </is>
      </c>
      <c r="E506" s="55" t="inlineStr">
        <is>
          <t>Gauri Verma</t>
        </is>
      </c>
      <c r="F506" s="57" t="n">
        <v>43059</v>
      </c>
      <c r="G506" s="54">
        <f>DATEDIF(F506,TODAY(),"Y")</f>
        <v/>
      </c>
      <c r="H506" s="54" t="inlineStr">
        <is>
          <t>B-</t>
        </is>
      </c>
      <c r="I506" s="54" t="inlineStr">
        <is>
          <t>75981 11599</t>
        </is>
      </c>
      <c r="J506" s="62">
        <f>HYPERLINK("https://wa.me/91"&amp;SUBSTITUTE(I506," ",""),"Chat on WhatsApp")</f>
        <v/>
      </c>
      <c r="K506" s="54" t="inlineStr">
        <is>
          <t>aarav.verma27@gmail.com</t>
        </is>
      </c>
      <c r="L506" s="62">
        <f>HYPERLINK("mailto:"&amp;K506,"Send Email")</f>
        <v/>
      </c>
      <c r="M506" s="55" t="inlineStr">
        <is>
          <t>2, Sector 12, New Delhi</t>
        </is>
      </c>
      <c r="N506" s="54" t="inlineStr">
        <is>
          <t>New Delhi</t>
        </is>
      </c>
      <c r="O506" s="54">
        <f>VLOOKUP(N506,Lists!$A$2:$B$36,2,FALSE())</f>
        <v/>
      </c>
      <c r="P506" s="54" t="inlineStr">
        <is>
          <t>475125</t>
        </is>
      </c>
      <c r="Q506" s="54" t="inlineStr">
        <is>
          <t>71514 38116</t>
        </is>
      </c>
    </row>
    <row r="507" ht="15" customHeight="1" s="39">
      <c r="A507" s="54" t="inlineStr">
        <is>
          <t>STU0506</t>
        </is>
      </c>
      <c r="B507" s="55">
        <f>VLOOKUP(A507,Marks!$A$2:$B$1001,2,FALSE())</f>
        <v/>
      </c>
      <c r="C507" s="54">
        <f>VLOOKUP(A507,Marks!$A$2:$C$1001,3,FALSE())</f>
        <v/>
      </c>
      <c r="D507" s="55" t="inlineStr">
        <is>
          <t>Uday Singh</t>
        </is>
      </c>
      <c r="E507" s="55" t="inlineStr">
        <is>
          <t>Sanya Singh</t>
        </is>
      </c>
      <c r="F507" s="57" t="n">
        <v>44501</v>
      </c>
      <c r="G507" s="54">
        <f>DATEDIF(F507,TODAY(),"Y")</f>
        <v/>
      </c>
      <c r="H507" s="54" t="inlineStr">
        <is>
          <t>O+</t>
        </is>
      </c>
      <c r="I507" s="54" t="inlineStr">
        <is>
          <t>98020 81761</t>
        </is>
      </c>
      <c r="J507" s="62">
        <f>HYPERLINK("https://wa.me/91"&amp;SUBSTITUTE(I507," ",""),"Chat on WhatsApp")</f>
        <v/>
      </c>
      <c r="K507" s="54" t="inlineStr">
        <is>
          <t>uday.singh8@gmail.com</t>
        </is>
      </c>
      <c r="L507" s="62">
        <f>HYPERLINK("mailto:"&amp;K507,"Send Email")</f>
        <v/>
      </c>
      <c r="M507" s="55" t="inlineStr">
        <is>
          <t>280, College Road, Kochi</t>
        </is>
      </c>
      <c r="N507" s="54" t="inlineStr">
        <is>
          <t>Kochi</t>
        </is>
      </c>
      <c r="O507" s="54">
        <f>VLOOKUP(N507,Lists!$A$2:$B$36,2,FALSE())</f>
        <v/>
      </c>
      <c r="P507" s="54" t="inlineStr">
        <is>
          <t>570569</t>
        </is>
      </c>
      <c r="Q507" s="54" t="inlineStr">
        <is>
          <t>95305 15778</t>
        </is>
      </c>
    </row>
    <row r="508" ht="15" customHeight="1" s="39">
      <c r="A508" s="54" t="inlineStr">
        <is>
          <t>STU0507</t>
        </is>
      </c>
      <c r="B508" s="55">
        <f>VLOOKUP(A508,Marks!$A$2:$B$1001,2,FALSE())</f>
        <v/>
      </c>
      <c r="C508" s="54">
        <f>VLOOKUP(A508,Marks!$A$2:$C$1001,3,FALSE())</f>
        <v/>
      </c>
      <c r="D508" s="55" t="inlineStr">
        <is>
          <t>Chirag Nair</t>
        </is>
      </c>
      <c r="E508" s="55" t="inlineStr">
        <is>
          <t>Divya Nair</t>
        </is>
      </c>
      <c r="F508" s="57" t="n">
        <v>44243</v>
      </c>
      <c r="G508" s="54">
        <f>DATEDIF(F508,TODAY(),"Y")</f>
        <v/>
      </c>
      <c r="H508" s="54" t="inlineStr">
        <is>
          <t>B-</t>
        </is>
      </c>
      <c r="I508" s="54" t="inlineStr">
        <is>
          <t>77217 51039</t>
        </is>
      </c>
      <c r="J508" s="62">
        <f>HYPERLINK("https://wa.me/91"&amp;SUBSTITUTE(I508," ",""),"Chat on WhatsApp")</f>
        <v/>
      </c>
      <c r="K508" s="54" t="inlineStr">
        <is>
          <t>chirag.nair33@yahoo.com</t>
        </is>
      </c>
      <c r="L508" s="62">
        <f>HYPERLINK("mailto:"&amp;K508,"Send Email")</f>
        <v/>
      </c>
      <c r="M508" s="55" t="inlineStr">
        <is>
          <t>461, College Road, Ahmedabad</t>
        </is>
      </c>
      <c r="N508" s="54" t="inlineStr">
        <is>
          <t>Ahmedabad</t>
        </is>
      </c>
      <c r="O508" s="54">
        <f>VLOOKUP(N508,Lists!$A$2:$B$36,2,FALSE())</f>
        <v/>
      </c>
      <c r="P508" s="54" t="inlineStr">
        <is>
          <t>302566</t>
        </is>
      </c>
      <c r="Q508" s="54" t="inlineStr">
        <is>
          <t>82732 70211</t>
        </is>
      </c>
    </row>
    <row r="509" ht="15" customHeight="1" s="39">
      <c r="A509" s="54" t="inlineStr">
        <is>
          <t>STU0508</t>
        </is>
      </c>
      <c r="B509" s="55">
        <f>VLOOKUP(A509,Marks!$A$2:$B$1001,2,FALSE())</f>
        <v/>
      </c>
      <c r="C509" s="54">
        <f>VLOOKUP(A509,Marks!$A$2:$C$1001,3,FALSE())</f>
        <v/>
      </c>
      <c r="D509" s="55" t="inlineStr">
        <is>
          <t>Yash Shah</t>
        </is>
      </c>
      <c r="E509" s="55" t="inlineStr">
        <is>
          <t>Pari Shah</t>
        </is>
      </c>
      <c r="F509" s="57" t="n">
        <v>44259</v>
      </c>
      <c r="G509" s="54">
        <f>DATEDIF(F509,TODAY(),"Y")</f>
        <v/>
      </c>
      <c r="H509" s="54" t="inlineStr">
        <is>
          <t>O+</t>
        </is>
      </c>
      <c r="I509" s="54" t="inlineStr">
        <is>
          <t>67291 61456</t>
        </is>
      </c>
      <c r="J509" s="62">
        <f>HYPERLINK("https://wa.me/91"&amp;SUBSTITUTE(I509," ",""),"Chat on WhatsApp")</f>
        <v/>
      </c>
      <c r="K509" s="54" t="inlineStr">
        <is>
          <t>yash.shah57@yahoo.com</t>
        </is>
      </c>
      <c r="L509" s="62">
        <f>HYPERLINK("mailto:"&amp;K509,"Send Email")</f>
        <v/>
      </c>
      <c r="M509" s="55" t="inlineStr">
        <is>
          <t>407, Church Street, Raipur</t>
        </is>
      </c>
      <c r="N509" s="54" t="inlineStr">
        <is>
          <t>Raipur</t>
        </is>
      </c>
      <c r="O509" s="54">
        <f>VLOOKUP(N509,Lists!$A$2:$B$36,2,FALSE())</f>
        <v/>
      </c>
      <c r="P509" s="54" t="inlineStr">
        <is>
          <t>756203</t>
        </is>
      </c>
      <c r="Q509" s="54" t="inlineStr">
        <is>
          <t>65613 98911</t>
        </is>
      </c>
    </row>
    <row r="510" ht="15" customHeight="1" s="39">
      <c r="A510" s="54" t="inlineStr">
        <is>
          <t>STU0509</t>
        </is>
      </c>
      <c r="B510" s="55">
        <f>VLOOKUP(A510,Marks!$A$2:$B$1001,2,FALSE())</f>
        <v/>
      </c>
      <c r="C510" s="54">
        <f>VLOOKUP(A510,Marks!$A$2:$C$1001,3,FALSE())</f>
        <v/>
      </c>
      <c r="D510" s="55" t="inlineStr">
        <is>
          <t>Vikram Chauhan</t>
        </is>
      </c>
      <c r="E510" s="55" t="inlineStr">
        <is>
          <t>Ira Chauhan</t>
        </is>
      </c>
      <c r="F510" s="57" t="n">
        <v>41774</v>
      </c>
      <c r="G510" s="54">
        <f>DATEDIF(F510,TODAY(),"Y")</f>
        <v/>
      </c>
      <c r="H510" s="54" t="inlineStr">
        <is>
          <t>B+</t>
        </is>
      </c>
      <c r="I510" s="54" t="inlineStr">
        <is>
          <t>91404 88097</t>
        </is>
      </c>
      <c r="J510" s="62">
        <f>HYPERLINK("https://wa.me/91"&amp;SUBSTITUTE(I510," ",""),"Chat on WhatsApp")</f>
        <v/>
      </c>
      <c r="K510" s="54" t="inlineStr">
        <is>
          <t>vikram.chauhan17@gmail.com</t>
        </is>
      </c>
      <c r="L510" s="62">
        <f>HYPERLINK("mailto:"&amp;K510,"Send Email")</f>
        <v/>
      </c>
      <c r="M510" s="55" t="inlineStr">
        <is>
          <t>465, Green Park, Indore</t>
        </is>
      </c>
      <c r="N510" s="54" t="inlineStr">
        <is>
          <t>Indore</t>
        </is>
      </c>
      <c r="O510" s="54">
        <f>VLOOKUP(N510,Lists!$A$2:$B$36,2,FALSE())</f>
        <v/>
      </c>
      <c r="P510" s="54" t="inlineStr">
        <is>
          <t>230099</t>
        </is>
      </c>
      <c r="Q510" s="54" t="inlineStr">
        <is>
          <t>66640 31247</t>
        </is>
      </c>
    </row>
    <row r="511" ht="15" customHeight="1" s="39">
      <c r="A511" s="54" t="inlineStr">
        <is>
          <t>STU0510</t>
        </is>
      </c>
      <c r="B511" s="55">
        <f>VLOOKUP(A511,Marks!$A$2:$B$1001,2,FALSE())</f>
        <v/>
      </c>
      <c r="C511" s="54">
        <f>VLOOKUP(A511,Marks!$A$2:$C$1001,3,FALSE())</f>
        <v/>
      </c>
      <c r="D511" s="55" t="inlineStr">
        <is>
          <t>Varun Mishra</t>
        </is>
      </c>
      <c r="E511" s="55" t="inlineStr">
        <is>
          <t>Ishita Mishra</t>
        </is>
      </c>
      <c r="F511" s="57" t="n">
        <v>41894</v>
      </c>
      <c r="G511" s="54">
        <f>DATEDIF(F511,TODAY(),"Y")</f>
        <v/>
      </c>
      <c r="H511" s="54" t="inlineStr">
        <is>
          <t>A-</t>
        </is>
      </c>
      <c r="I511" s="54" t="inlineStr">
        <is>
          <t>82336 87141</t>
        </is>
      </c>
      <c r="J511" s="62">
        <f>HYPERLINK("https://wa.me/91"&amp;SUBSTITUTE(I511," ",""),"Chat on WhatsApp")</f>
        <v/>
      </c>
      <c r="K511" s="54" t="inlineStr">
        <is>
          <t>varun.mishra41@rediffmail.com</t>
        </is>
      </c>
      <c r="L511" s="62">
        <f>HYPERLINK("mailto:"&amp;K511,"Send Email")</f>
        <v/>
      </c>
      <c r="M511" s="55" t="inlineStr">
        <is>
          <t>354, Shastri Nagar, Coimbatore</t>
        </is>
      </c>
      <c r="N511" s="54" t="inlineStr">
        <is>
          <t>Coimbatore</t>
        </is>
      </c>
      <c r="O511" s="54">
        <f>VLOOKUP(N511,Lists!$A$2:$B$36,2,FALSE())</f>
        <v/>
      </c>
      <c r="P511" s="54" t="inlineStr">
        <is>
          <t>285615</t>
        </is>
      </c>
      <c r="Q511" s="54" t="inlineStr">
        <is>
          <t>67254 82877</t>
        </is>
      </c>
    </row>
    <row r="512" ht="15" customHeight="1" s="39">
      <c r="A512" s="54" t="inlineStr">
        <is>
          <t>STU0511</t>
        </is>
      </c>
      <c r="B512" s="55">
        <f>VLOOKUP(A512,Marks!$A$2:$B$1001,2,FALSE())</f>
        <v/>
      </c>
      <c r="C512" s="54">
        <f>VLOOKUP(A512,Marks!$A$2:$C$1001,3,FALSE())</f>
        <v/>
      </c>
      <c r="D512" s="55" t="inlineStr">
        <is>
          <t>Krishna Joshi</t>
        </is>
      </c>
      <c r="E512" s="55" t="inlineStr">
        <is>
          <t>Anika Joshi</t>
        </is>
      </c>
      <c r="F512" s="57" t="n">
        <v>43525</v>
      </c>
      <c r="G512" s="54">
        <f>DATEDIF(F512,TODAY(),"Y")</f>
        <v/>
      </c>
      <c r="H512" s="54" t="inlineStr">
        <is>
          <t>B+</t>
        </is>
      </c>
      <c r="I512" s="54" t="inlineStr">
        <is>
          <t>63910 82246</t>
        </is>
      </c>
      <c r="J512" s="62">
        <f>HYPERLINK("https://wa.me/91"&amp;SUBSTITUTE(I512," ",""),"Chat on WhatsApp")</f>
        <v/>
      </c>
      <c r="K512" s="54" t="inlineStr">
        <is>
          <t>krishna.joshi28@outlook.com</t>
        </is>
      </c>
      <c r="L512" s="62">
        <f>HYPERLINK("mailto:"&amp;K512,"Send Email")</f>
        <v/>
      </c>
      <c r="M512" s="55" t="inlineStr">
        <is>
          <t>275, Church Street, Raipur</t>
        </is>
      </c>
      <c r="N512" s="54" t="inlineStr">
        <is>
          <t>Raipur</t>
        </is>
      </c>
      <c r="O512" s="54">
        <f>VLOOKUP(N512,Lists!$A$2:$B$36,2,FALSE())</f>
        <v/>
      </c>
      <c r="P512" s="54" t="inlineStr">
        <is>
          <t>765646</t>
        </is>
      </c>
      <c r="Q512" s="54" t="inlineStr">
        <is>
          <t>73216 96833</t>
        </is>
      </c>
    </row>
    <row r="513" ht="15" customHeight="1" s="39">
      <c r="A513" s="54" t="inlineStr">
        <is>
          <t>STU0512</t>
        </is>
      </c>
      <c r="B513" s="55">
        <f>VLOOKUP(A513,Marks!$A$2:$B$1001,2,FALSE())</f>
        <v/>
      </c>
      <c r="C513" s="54">
        <f>VLOOKUP(A513,Marks!$A$2:$C$1001,3,FALSE())</f>
        <v/>
      </c>
      <c r="D513" s="55" t="inlineStr">
        <is>
          <t>Aarush Gupta</t>
        </is>
      </c>
      <c r="E513" s="55" t="inlineStr">
        <is>
          <t>Pooja Gupta</t>
        </is>
      </c>
      <c r="F513" s="57" t="n">
        <v>40296</v>
      </c>
      <c r="G513" s="54">
        <f>DATEDIF(F513,TODAY(),"Y")</f>
        <v/>
      </c>
      <c r="H513" s="54" t="inlineStr">
        <is>
          <t>AB+</t>
        </is>
      </c>
      <c r="I513" s="54" t="inlineStr">
        <is>
          <t>73139 67528</t>
        </is>
      </c>
      <c r="J513" s="62">
        <f>HYPERLINK("https://wa.me/91"&amp;SUBSTITUTE(I513," ",""),"Chat on WhatsApp")</f>
        <v/>
      </c>
      <c r="K513" s="54" t="inlineStr">
        <is>
          <t>aarush.gupta64@outlook.com</t>
        </is>
      </c>
      <c r="L513" s="62">
        <f>HYPERLINK("mailto:"&amp;K513,"Send Email")</f>
        <v/>
      </c>
      <c r="M513" s="55" t="inlineStr">
        <is>
          <t>436, Church Street, New Delhi</t>
        </is>
      </c>
      <c r="N513" s="54" t="inlineStr">
        <is>
          <t>New Delhi</t>
        </is>
      </c>
      <c r="O513" s="54">
        <f>VLOOKUP(N513,Lists!$A$2:$B$36,2,FALSE())</f>
        <v/>
      </c>
      <c r="P513" s="54" t="inlineStr">
        <is>
          <t>839235</t>
        </is>
      </c>
      <c r="Q513" s="54" t="inlineStr">
        <is>
          <t>64992 58880</t>
        </is>
      </c>
    </row>
    <row r="514" ht="15" customHeight="1" s="39">
      <c r="A514" s="54" t="inlineStr">
        <is>
          <t>STU0513</t>
        </is>
      </c>
      <c r="B514" s="55">
        <f>VLOOKUP(A514,Marks!$A$2:$B$1001,2,FALSE())</f>
        <v/>
      </c>
      <c r="C514" s="54">
        <f>VLOOKUP(A514,Marks!$A$2:$C$1001,3,FALSE())</f>
        <v/>
      </c>
      <c r="D514" s="55" t="inlineStr">
        <is>
          <t>Farhan Mukherjee</t>
        </is>
      </c>
      <c r="E514" s="55" t="inlineStr">
        <is>
          <t>Riya Mukherjee</t>
        </is>
      </c>
      <c r="F514" s="57" t="n">
        <v>41358</v>
      </c>
      <c r="G514" s="54">
        <f>DATEDIF(F514,TODAY(),"Y")</f>
        <v/>
      </c>
      <c r="H514" s="54" t="inlineStr">
        <is>
          <t>A-</t>
        </is>
      </c>
      <c r="I514" s="54" t="inlineStr">
        <is>
          <t>61375 95427</t>
        </is>
      </c>
      <c r="J514" s="62">
        <f>HYPERLINK("https://wa.me/91"&amp;SUBSTITUTE(I514," ",""),"Chat on WhatsApp")</f>
        <v/>
      </c>
      <c r="K514" s="54" t="inlineStr">
        <is>
          <t>farhan.mukherjee21@gmail.com</t>
        </is>
      </c>
      <c r="L514" s="62">
        <f>HYPERLINK("mailto:"&amp;K514,"Send Email")</f>
        <v/>
      </c>
      <c r="M514" s="55" t="inlineStr">
        <is>
          <t>213, Gandhi Chowk, Ludhiana</t>
        </is>
      </c>
      <c r="N514" s="54" t="inlineStr">
        <is>
          <t>Ludhiana</t>
        </is>
      </c>
      <c r="O514" s="54">
        <f>VLOOKUP(N514,Lists!$A$2:$B$36,2,FALSE())</f>
        <v/>
      </c>
      <c r="P514" s="54" t="inlineStr">
        <is>
          <t>602492</t>
        </is>
      </c>
      <c r="Q514" s="54" t="inlineStr">
        <is>
          <t>87195 89707</t>
        </is>
      </c>
    </row>
    <row r="515" ht="15" customHeight="1" s="39">
      <c r="A515" s="54" t="inlineStr">
        <is>
          <t>STU0514</t>
        </is>
      </c>
      <c r="B515" s="55">
        <f>VLOOKUP(A515,Marks!$A$2:$B$1001,2,FALSE())</f>
        <v/>
      </c>
      <c r="C515" s="54">
        <f>VLOOKUP(A515,Marks!$A$2:$C$1001,3,FALSE())</f>
        <v/>
      </c>
      <c r="D515" s="55" t="inlineStr">
        <is>
          <t>Nikhil Naidu</t>
        </is>
      </c>
      <c r="E515" s="55" t="inlineStr">
        <is>
          <t>Kajal Naidu</t>
        </is>
      </c>
      <c r="F515" s="57" t="n">
        <v>41463</v>
      </c>
      <c r="G515" s="54">
        <f>DATEDIF(F515,TODAY(),"Y")</f>
        <v/>
      </c>
      <c r="H515" s="54" t="inlineStr">
        <is>
          <t>B-</t>
        </is>
      </c>
      <c r="I515" s="54" t="inlineStr">
        <is>
          <t>93506 21024</t>
        </is>
      </c>
      <c r="J515" s="62">
        <f>HYPERLINK("https://wa.me/91"&amp;SUBSTITUTE(I515," ",""),"Chat on WhatsApp")</f>
        <v/>
      </c>
      <c r="K515" s="54" t="inlineStr">
        <is>
          <t>nikhil.naidu74@rediffmail.com</t>
        </is>
      </c>
      <c r="L515" s="62">
        <f>HYPERLINK("mailto:"&amp;K515,"Send Email")</f>
        <v/>
      </c>
      <c r="M515" s="55" t="inlineStr">
        <is>
          <t>186, Temple Road, Kochi</t>
        </is>
      </c>
      <c r="N515" s="54" t="inlineStr">
        <is>
          <t>Kochi</t>
        </is>
      </c>
      <c r="O515" s="54">
        <f>VLOOKUP(N515,Lists!$A$2:$B$36,2,FALSE())</f>
        <v/>
      </c>
      <c r="P515" s="54" t="inlineStr">
        <is>
          <t>173381</t>
        </is>
      </c>
      <c r="Q515" s="54" t="inlineStr">
        <is>
          <t>85701 43388</t>
        </is>
      </c>
    </row>
    <row r="516" ht="15" customHeight="1" s="39">
      <c r="A516" s="54" t="inlineStr">
        <is>
          <t>STU0515</t>
        </is>
      </c>
      <c r="B516" s="55">
        <f>VLOOKUP(A516,Marks!$A$2:$B$1001,2,FALSE())</f>
        <v/>
      </c>
      <c r="C516" s="54">
        <f>VLOOKUP(A516,Marks!$A$2:$C$1001,3,FALSE())</f>
        <v/>
      </c>
      <c r="D516" s="55" t="inlineStr">
        <is>
          <t>Advait Tiwari</t>
        </is>
      </c>
      <c r="E516" s="55" t="inlineStr">
        <is>
          <t>Zara Tiwari</t>
        </is>
      </c>
      <c r="F516" s="57" t="n">
        <v>41755</v>
      </c>
      <c r="G516" s="54">
        <f>DATEDIF(F516,TODAY(),"Y")</f>
        <v/>
      </c>
      <c r="H516" s="54" t="inlineStr">
        <is>
          <t>A-</t>
        </is>
      </c>
      <c r="I516" s="54" t="inlineStr">
        <is>
          <t>93251 55026</t>
        </is>
      </c>
      <c r="J516" s="62">
        <f>HYPERLINK("https://wa.me/91"&amp;SUBSTITUTE(I516," ",""),"Chat on WhatsApp")</f>
        <v/>
      </c>
      <c r="K516" s="54" t="inlineStr">
        <is>
          <t>advait.tiwari84@outlook.com</t>
        </is>
      </c>
      <c r="L516" s="62">
        <f>HYPERLINK("mailto:"&amp;K516,"Send Email")</f>
        <v/>
      </c>
      <c r="M516" s="55" t="inlineStr">
        <is>
          <t>137, Church Street, Mysuru</t>
        </is>
      </c>
      <c r="N516" s="54" t="inlineStr">
        <is>
          <t>Mysuru</t>
        </is>
      </c>
      <c r="O516" s="54">
        <f>VLOOKUP(N516,Lists!$A$2:$B$36,2,FALSE())</f>
        <v/>
      </c>
      <c r="P516" s="54" t="inlineStr">
        <is>
          <t>216339</t>
        </is>
      </c>
      <c r="Q516" s="54" t="inlineStr">
        <is>
          <t>69745 74617</t>
        </is>
      </c>
    </row>
    <row r="517" ht="15" customHeight="1" s="39">
      <c r="A517" s="54" t="inlineStr">
        <is>
          <t>STU0516</t>
        </is>
      </c>
      <c r="B517" s="55">
        <f>VLOOKUP(A517,Marks!$A$2:$B$1001,2,FALSE())</f>
        <v/>
      </c>
      <c r="C517" s="54">
        <f>VLOOKUP(A517,Marks!$A$2:$C$1001,3,FALSE())</f>
        <v/>
      </c>
      <c r="D517" s="55" t="inlineStr">
        <is>
          <t>Yug Iyer</t>
        </is>
      </c>
      <c r="E517" s="55" t="inlineStr">
        <is>
          <t>Pari Iyer</t>
        </is>
      </c>
      <c r="F517" s="57" t="n">
        <v>40277</v>
      </c>
      <c r="G517" s="54">
        <f>DATEDIF(F517,TODAY(),"Y")</f>
        <v/>
      </c>
      <c r="H517" s="54" t="inlineStr">
        <is>
          <t>O-</t>
        </is>
      </c>
      <c r="I517" s="54" t="inlineStr">
        <is>
          <t>71569 41573</t>
        </is>
      </c>
      <c r="J517" s="62">
        <f>HYPERLINK("https://wa.me/91"&amp;SUBSTITUTE(I517," ",""),"Chat on WhatsApp")</f>
        <v/>
      </c>
      <c r="K517" s="54" t="inlineStr">
        <is>
          <t>yug.iyer10@gmail.com</t>
        </is>
      </c>
      <c r="L517" s="62">
        <f>HYPERLINK("mailto:"&amp;K517,"Send Email")</f>
        <v/>
      </c>
      <c r="M517" s="55" t="inlineStr">
        <is>
          <t>362, Temple Road, Chandigarh</t>
        </is>
      </c>
      <c r="N517" s="54" t="inlineStr">
        <is>
          <t>Chandigarh</t>
        </is>
      </c>
      <c r="O517" s="54">
        <f>VLOOKUP(N517,Lists!$A$2:$B$36,2,FALSE())</f>
        <v/>
      </c>
      <c r="P517" s="54" t="inlineStr">
        <is>
          <t>810933</t>
        </is>
      </c>
      <c r="Q517" s="54" t="inlineStr">
        <is>
          <t>97646 13668</t>
        </is>
      </c>
    </row>
    <row r="518" ht="15" customHeight="1" s="39">
      <c r="A518" s="54" t="inlineStr">
        <is>
          <t>STU0517</t>
        </is>
      </c>
      <c r="B518" s="55">
        <f>VLOOKUP(A518,Marks!$A$2:$B$1001,2,FALSE())</f>
        <v/>
      </c>
      <c r="C518" s="54">
        <f>VLOOKUP(A518,Marks!$A$2:$C$1001,3,FALSE())</f>
        <v/>
      </c>
      <c r="D518" s="55" t="inlineStr">
        <is>
          <t>Imran Iyer</t>
        </is>
      </c>
      <c r="E518" s="55" t="inlineStr">
        <is>
          <t>Lavanya Iyer</t>
        </is>
      </c>
      <c r="F518" s="57" t="n">
        <v>42929</v>
      </c>
      <c r="G518" s="54">
        <f>DATEDIF(F518,TODAY(),"Y")</f>
        <v/>
      </c>
      <c r="H518" s="54" t="inlineStr">
        <is>
          <t>B+</t>
        </is>
      </c>
      <c r="I518" s="54" t="inlineStr">
        <is>
          <t>92041 66479</t>
        </is>
      </c>
      <c r="J518" s="62">
        <f>HYPERLINK("https://wa.me/91"&amp;SUBSTITUTE(I518," ",""),"Chat on WhatsApp")</f>
        <v/>
      </c>
      <c r="K518" s="54" t="inlineStr">
        <is>
          <t>imran.iyer27@outlook.com</t>
        </is>
      </c>
      <c r="L518" s="62">
        <f>HYPERLINK("mailto:"&amp;K518,"Send Email")</f>
        <v/>
      </c>
      <c r="M518" s="55" t="inlineStr">
        <is>
          <t>65, Gandhi Chowk, Chandigarh</t>
        </is>
      </c>
      <c r="N518" s="54" t="inlineStr">
        <is>
          <t>Chandigarh</t>
        </is>
      </c>
      <c r="O518" s="54">
        <f>VLOOKUP(N518,Lists!$A$2:$B$36,2,FALSE())</f>
        <v/>
      </c>
      <c r="P518" s="54" t="inlineStr">
        <is>
          <t>295686</t>
        </is>
      </c>
      <c r="Q518" s="54" t="inlineStr">
        <is>
          <t>85678 58488</t>
        </is>
      </c>
    </row>
    <row r="519" ht="15" customHeight="1" s="39">
      <c r="A519" s="54" t="inlineStr">
        <is>
          <t>STU0518</t>
        </is>
      </c>
      <c r="B519" s="55">
        <f>VLOOKUP(A519,Marks!$A$2:$B$1001,2,FALSE())</f>
        <v/>
      </c>
      <c r="C519" s="54">
        <f>VLOOKUP(A519,Marks!$A$2:$C$1001,3,FALSE())</f>
        <v/>
      </c>
      <c r="D519" s="55" t="inlineStr">
        <is>
          <t>Harsh Mukherjee</t>
        </is>
      </c>
      <c r="E519" s="55" t="inlineStr">
        <is>
          <t>Yamini Mukherjee</t>
        </is>
      </c>
      <c r="F519" s="57" t="n">
        <v>42861</v>
      </c>
      <c r="G519" s="54">
        <f>DATEDIF(F519,TODAY(),"Y")</f>
        <v/>
      </c>
      <c r="H519" s="54" t="inlineStr">
        <is>
          <t>B-</t>
        </is>
      </c>
      <c r="I519" s="54" t="inlineStr">
        <is>
          <t>93007 47475</t>
        </is>
      </c>
      <c r="J519" s="62">
        <f>HYPERLINK("https://wa.me/91"&amp;SUBSTITUTE(I519," ",""),"Chat on WhatsApp")</f>
        <v/>
      </c>
      <c r="K519" s="54" t="inlineStr">
        <is>
          <t>harsh.mukherjee7@outlook.com</t>
        </is>
      </c>
      <c r="L519" s="62">
        <f>HYPERLINK("mailto:"&amp;K519,"Send Email")</f>
        <v/>
      </c>
      <c r="M519" s="55" t="inlineStr">
        <is>
          <t>334, Model Town, Lucknow</t>
        </is>
      </c>
      <c r="N519" s="54" t="inlineStr">
        <is>
          <t>Lucknow</t>
        </is>
      </c>
      <c r="O519" s="54">
        <f>VLOOKUP(N519,Lists!$A$2:$B$36,2,FALSE())</f>
        <v/>
      </c>
      <c r="P519" s="54" t="inlineStr">
        <is>
          <t>369851</t>
        </is>
      </c>
      <c r="Q519" s="54" t="inlineStr">
        <is>
          <t>77806 25249</t>
        </is>
      </c>
    </row>
    <row r="520" ht="15" customHeight="1" s="39">
      <c r="A520" s="54" t="inlineStr">
        <is>
          <t>STU0519</t>
        </is>
      </c>
      <c r="B520" s="55">
        <f>VLOOKUP(A520,Marks!$A$2:$B$1001,2,FALSE())</f>
        <v/>
      </c>
      <c r="C520" s="54">
        <f>VLOOKUP(A520,Marks!$A$2:$C$1001,3,FALSE())</f>
        <v/>
      </c>
      <c r="D520" s="55" t="inlineStr">
        <is>
          <t>Ayaan Bose</t>
        </is>
      </c>
      <c r="E520" s="55" t="inlineStr">
        <is>
          <t>Myra Bose</t>
        </is>
      </c>
      <c r="F520" s="57" t="n">
        <v>42356</v>
      </c>
      <c r="G520" s="54">
        <f>DATEDIF(F520,TODAY(),"Y")</f>
        <v/>
      </c>
      <c r="H520" s="54" t="inlineStr">
        <is>
          <t>AB-</t>
        </is>
      </c>
      <c r="I520" s="54" t="inlineStr">
        <is>
          <t>92513 83004</t>
        </is>
      </c>
      <c r="J520" s="62">
        <f>HYPERLINK("https://wa.me/91"&amp;SUBSTITUTE(I520," ",""),"Chat on WhatsApp")</f>
        <v/>
      </c>
      <c r="K520" s="54" t="inlineStr">
        <is>
          <t>ayaan.bose36@outlook.com</t>
        </is>
      </c>
      <c r="L520" s="62">
        <f>HYPERLINK("mailto:"&amp;K520,"Send Email")</f>
        <v/>
      </c>
      <c r="M520" s="55" t="inlineStr">
        <is>
          <t>81, Model Town, Warangal</t>
        </is>
      </c>
      <c r="N520" s="54" t="inlineStr">
        <is>
          <t>Warangal</t>
        </is>
      </c>
      <c r="O520" s="54">
        <f>VLOOKUP(N520,Lists!$A$2:$B$36,2,FALSE())</f>
        <v/>
      </c>
      <c r="P520" s="54" t="inlineStr">
        <is>
          <t>490369</t>
        </is>
      </c>
      <c r="Q520" s="54" t="inlineStr">
        <is>
          <t>83887 66747</t>
        </is>
      </c>
    </row>
    <row r="521" ht="15" customHeight="1" s="39">
      <c r="A521" s="54" t="inlineStr">
        <is>
          <t>STU0520</t>
        </is>
      </c>
      <c r="B521" s="55">
        <f>VLOOKUP(A521,Marks!$A$2:$B$1001,2,FALSE())</f>
        <v/>
      </c>
      <c r="C521" s="54">
        <f>VLOOKUP(A521,Marks!$A$2:$C$1001,3,FALSE())</f>
        <v/>
      </c>
      <c r="D521" s="55" t="inlineStr">
        <is>
          <t>Imran Banerjee</t>
        </is>
      </c>
      <c r="E521" s="55" t="inlineStr">
        <is>
          <t>Ishita Banerjee</t>
        </is>
      </c>
      <c r="F521" s="57" t="n">
        <v>41224</v>
      </c>
      <c r="G521" s="54">
        <f>DATEDIF(F521,TODAY(),"Y")</f>
        <v/>
      </c>
      <c r="H521" s="54" t="inlineStr">
        <is>
          <t>A+</t>
        </is>
      </c>
      <c r="I521" s="54" t="inlineStr">
        <is>
          <t>94085 35556</t>
        </is>
      </c>
      <c r="J521" s="62">
        <f>HYPERLINK("https://wa.me/91"&amp;SUBSTITUTE(I521," ",""),"Chat on WhatsApp")</f>
        <v/>
      </c>
      <c r="K521" s="54" t="inlineStr">
        <is>
          <t>imran.banerjee60@gmail.com</t>
        </is>
      </c>
      <c r="L521" s="62">
        <f>HYPERLINK("mailto:"&amp;K521,"Send Email")</f>
        <v/>
      </c>
      <c r="M521" s="55" t="inlineStr">
        <is>
          <t>58, Sector 12, Hyderabad</t>
        </is>
      </c>
      <c r="N521" s="54" t="inlineStr">
        <is>
          <t>Hyderabad</t>
        </is>
      </c>
      <c r="O521" s="54">
        <f>VLOOKUP(N521,Lists!$A$2:$B$36,2,FALSE())</f>
        <v/>
      </c>
      <c r="P521" s="54" t="inlineStr">
        <is>
          <t>174955</t>
        </is>
      </c>
      <c r="Q521" s="54" t="inlineStr">
        <is>
          <t>66850 29988</t>
        </is>
      </c>
    </row>
    <row r="522" ht="15" customHeight="1" s="39">
      <c r="A522" s="54" t="inlineStr">
        <is>
          <t>STU0521</t>
        </is>
      </c>
      <c r="B522" s="55">
        <f>VLOOKUP(A522,Marks!$A$2:$B$1001,2,FALSE())</f>
        <v/>
      </c>
      <c r="C522" s="54">
        <f>VLOOKUP(A522,Marks!$A$2:$C$1001,3,FALSE())</f>
        <v/>
      </c>
      <c r="D522" s="55" t="inlineStr">
        <is>
          <t>Rahul Mukherjee</t>
        </is>
      </c>
      <c r="E522" s="55" t="inlineStr">
        <is>
          <t>Ananya Mukherjee</t>
        </is>
      </c>
      <c r="F522" s="57" t="n">
        <v>40287</v>
      </c>
      <c r="G522" s="54">
        <f>DATEDIF(F522,TODAY(),"Y")</f>
        <v/>
      </c>
      <c r="H522" s="54" t="inlineStr">
        <is>
          <t>AB-</t>
        </is>
      </c>
      <c r="I522" s="54" t="inlineStr">
        <is>
          <t>64565 62166</t>
        </is>
      </c>
      <c r="J522" s="62">
        <f>HYPERLINK("https://wa.me/91"&amp;SUBSTITUTE(I522," ",""),"Chat on WhatsApp")</f>
        <v/>
      </c>
      <c r="K522" s="54" t="inlineStr">
        <is>
          <t>rahul.mukherjee68@gmail.com</t>
        </is>
      </c>
      <c r="L522" s="62">
        <f>HYPERLINK("mailto:"&amp;K522,"Send Email")</f>
        <v/>
      </c>
      <c r="M522" s="55" t="inlineStr">
        <is>
          <t>254, Ring Road, Coimbatore</t>
        </is>
      </c>
      <c r="N522" s="54" t="inlineStr">
        <is>
          <t>Coimbatore</t>
        </is>
      </c>
      <c r="O522" s="54">
        <f>VLOOKUP(N522,Lists!$A$2:$B$36,2,FALSE())</f>
        <v/>
      </c>
      <c r="P522" s="54" t="inlineStr">
        <is>
          <t>146787</t>
        </is>
      </c>
      <c r="Q522" s="54" t="inlineStr">
        <is>
          <t>72992 35967</t>
        </is>
      </c>
    </row>
    <row r="523" ht="15" customHeight="1" s="39">
      <c r="A523" s="54" t="inlineStr">
        <is>
          <t>STU0522</t>
        </is>
      </c>
      <c r="B523" s="55">
        <f>VLOOKUP(A523,Marks!$A$2:$B$1001,2,FALSE())</f>
        <v/>
      </c>
      <c r="C523" s="54">
        <f>VLOOKUP(A523,Marks!$A$2:$C$1001,3,FALSE())</f>
        <v/>
      </c>
      <c r="D523" s="55" t="inlineStr">
        <is>
          <t>Lakshay Chauhan</t>
        </is>
      </c>
      <c r="E523" s="55" t="inlineStr">
        <is>
          <t>Vidhi Chauhan</t>
        </is>
      </c>
      <c r="F523" s="57" t="n">
        <v>40441</v>
      </c>
      <c r="G523" s="54">
        <f>DATEDIF(F523,TODAY(),"Y")</f>
        <v/>
      </c>
      <c r="H523" s="54" t="inlineStr">
        <is>
          <t>AB-</t>
        </is>
      </c>
      <c r="I523" s="54" t="inlineStr">
        <is>
          <t>71023 47660</t>
        </is>
      </c>
      <c r="J523" s="62">
        <f>HYPERLINK("https://wa.me/91"&amp;SUBSTITUTE(I523," ",""),"Chat on WhatsApp")</f>
        <v/>
      </c>
      <c r="K523" s="54" t="inlineStr">
        <is>
          <t>lakshay.chauhan47@rediffmail.com</t>
        </is>
      </c>
      <c r="L523" s="62">
        <f>HYPERLINK("mailto:"&amp;K523,"Send Email")</f>
        <v/>
      </c>
      <c r="M523" s="55" t="inlineStr">
        <is>
          <t>354, Civil Lines, Udaipur</t>
        </is>
      </c>
      <c r="N523" s="54" t="inlineStr">
        <is>
          <t>Udaipur</t>
        </is>
      </c>
      <c r="O523" s="54">
        <f>VLOOKUP(N523,Lists!$A$2:$B$36,2,FALSE())</f>
        <v/>
      </c>
      <c r="P523" s="54" t="inlineStr">
        <is>
          <t>481237</t>
        </is>
      </c>
      <c r="Q523" s="54" t="inlineStr">
        <is>
          <t>73116 39705</t>
        </is>
      </c>
    </row>
    <row r="524" ht="15" customHeight="1" s="39">
      <c r="A524" s="54" t="inlineStr">
        <is>
          <t>STU0523</t>
        </is>
      </c>
      <c r="B524" s="55">
        <f>VLOOKUP(A524,Marks!$A$2:$B$1001,2,FALSE())</f>
        <v/>
      </c>
      <c r="C524" s="54">
        <f>VLOOKUP(A524,Marks!$A$2:$C$1001,3,FALSE())</f>
        <v/>
      </c>
      <c r="D524" s="55" t="inlineStr">
        <is>
          <t>Ayaan Gupta</t>
        </is>
      </c>
      <c r="E524" s="55" t="inlineStr">
        <is>
          <t>Zara Gupta</t>
        </is>
      </c>
      <c r="F524" s="57" t="n">
        <v>43143</v>
      </c>
      <c r="G524" s="54">
        <f>DATEDIF(F524,TODAY(),"Y")</f>
        <v/>
      </c>
      <c r="H524" s="54" t="inlineStr">
        <is>
          <t>B+</t>
        </is>
      </c>
      <c r="I524" s="54" t="inlineStr">
        <is>
          <t>73996 21749</t>
        </is>
      </c>
      <c r="J524" s="62">
        <f>HYPERLINK("https://wa.me/91"&amp;SUBSTITUTE(I524," ",""),"Chat on WhatsApp")</f>
        <v/>
      </c>
      <c r="K524" s="54" t="inlineStr">
        <is>
          <t>ayaan.gupta64@rediffmail.com</t>
        </is>
      </c>
      <c r="L524" s="62">
        <f>HYPERLINK("mailto:"&amp;K524,"Send Email")</f>
        <v/>
      </c>
      <c r="M524" s="55" t="inlineStr">
        <is>
          <t>473, Sector 12, Dehradun</t>
        </is>
      </c>
      <c r="N524" s="54" t="inlineStr">
        <is>
          <t>Dehradun</t>
        </is>
      </c>
      <c r="O524" s="54">
        <f>VLOOKUP(N524,Lists!$A$2:$B$36,2,FALSE())</f>
        <v/>
      </c>
      <c r="P524" s="54" t="inlineStr">
        <is>
          <t>670079</t>
        </is>
      </c>
      <c r="Q524" s="54" t="inlineStr">
        <is>
          <t>87595 72714</t>
        </is>
      </c>
    </row>
    <row r="525" ht="15" customHeight="1" s="39">
      <c r="A525" s="54" t="inlineStr">
        <is>
          <t>STU0524</t>
        </is>
      </c>
      <c r="B525" s="55">
        <f>VLOOKUP(A525,Marks!$A$2:$B$1001,2,FALSE())</f>
        <v/>
      </c>
      <c r="C525" s="54">
        <f>VLOOKUP(A525,Marks!$A$2:$C$1001,3,FALSE())</f>
        <v/>
      </c>
      <c r="D525" s="55" t="inlineStr">
        <is>
          <t>Naveen Saxena</t>
        </is>
      </c>
      <c r="E525" s="55" t="inlineStr">
        <is>
          <t>Divya Saxena</t>
        </is>
      </c>
      <c r="F525" s="57" t="n">
        <v>39826</v>
      </c>
      <c r="G525" s="54">
        <f>DATEDIF(F525,TODAY(),"Y")</f>
        <v/>
      </c>
      <c r="H525" s="54" t="inlineStr">
        <is>
          <t>B-</t>
        </is>
      </c>
      <c r="I525" s="54" t="inlineStr">
        <is>
          <t>76530 37664</t>
        </is>
      </c>
      <c r="J525" s="62">
        <f>HYPERLINK("https://wa.me/91"&amp;SUBSTITUTE(I525," ",""),"Chat on WhatsApp")</f>
        <v/>
      </c>
      <c r="K525" s="54" t="inlineStr">
        <is>
          <t>naveen.saxena48@gmail.com</t>
        </is>
      </c>
      <c r="L525" s="62">
        <f>HYPERLINK("mailto:"&amp;K525,"Send Email")</f>
        <v/>
      </c>
      <c r="M525" s="55" t="inlineStr">
        <is>
          <t>461, College Road, Surat</t>
        </is>
      </c>
      <c r="N525" s="54" t="inlineStr">
        <is>
          <t>Surat</t>
        </is>
      </c>
      <c r="O525" s="54">
        <f>VLOOKUP(N525,Lists!$A$2:$B$36,2,FALSE())</f>
        <v/>
      </c>
      <c r="P525" s="54" t="inlineStr">
        <is>
          <t>364011</t>
        </is>
      </c>
      <c r="Q525" s="54" t="inlineStr">
        <is>
          <t>95008 18738</t>
        </is>
      </c>
    </row>
    <row r="526" ht="15" customHeight="1" s="39">
      <c r="A526" s="54" t="inlineStr">
        <is>
          <t>STU0525</t>
        </is>
      </c>
      <c r="B526" s="55">
        <f>VLOOKUP(A526,Marks!$A$2:$B$1001,2,FALSE())</f>
        <v/>
      </c>
      <c r="C526" s="54">
        <f>VLOOKUP(A526,Marks!$A$2:$C$1001,3,FALSE())</f>
        <v/>
      </c>
      <c r="D526" s="55" t="inlineStr">
        <is>
          <t>Sahil Sharma</t>
        </is>
      </c>
      <c r="E526" s="55" t="inlineStr">
        <is>
          <t>Falak Sharma</t>
        </is>
      </c>
      <c r="F526" s="57" t="n">
        <v>40381</v>
      </c>
      <c r="G526" s="54">
        <f>DATEDIF(F526,TODAY(),"Y")</f>
        <v/>
      </c>
      <c r="H526" s="54" t="inlineStr">
        <is>
          <t>B+</t>
        </is>
      </c>
      <c r="I526" s="54" t="inlineStr">
        <is>
          <t>69334 47594</t>
        </is>
      </c>
      <c r="J526" s="62">
        <f>HYPERLINK("https://wa.me/91"&amp;SUBSTITUTE(I526," ",""),"Chat on WhatsApp")</f>
        <v/>
      </c>
      <c r="K526" s="54" t="inlineStr">
        <is>
          <t>sahil.sharma85@rediffmail.com</t>
        </is>
      </c>
      <c r="L526" s="62">
        <f>HYPERLINK("mailto:"&amp;K526,"Send Email")</f>
        <v/>
      </c>
      <c r="M526" s="55" t="inlineStr">
        <is>
          <t>118, Shastri Nagar, Udaipur</t>
        </is>
      </c>
      <c r="N526" s="54" t="inlineStr">
        <is>
          <t>Udaipur</t>
        </is>
      </c>
      <c r="O526" s="54">
        <f>VLOOKUP(N526,Lists!$A$2:$B$36,2,FALSE())</f>
        <v/>
      </c>
      <c r="P526" s="54" t="inlineStr">
        <is>
          <t>798759</t>
        </is>
      </c>
      <c r="Q526" s="54" t="inlineStr">
        <is>
          <t>87326 18291</t>
        </is>
      </c>
    </row>
    <row r="527" ht="15" customHeight="1" s="39">
      <c r="A527" s="54" t="inlineStr">
        <is>
          <t>STU0526</t>
        </is>
      </c>
      <c r="B527" s="55">
        <f>VLOOKUP(A527,Marks!$A$2:$B$1001,2,FALSE())</f>
        <v/>
      </c>
      <c r="C527" s="54">
        <f>VLOOKUP(A527,Marks!$A$2:$C$1001,3,FALSE())</f>
        <v/>
      </c>
      <c r="D527" s="55" t="inlineStr">
        <is>
          <t>Farhan Khanna</t>
        </is>
      </c>
      <c r="E527" s="55" t="inlineStr">
        <is>
          <t>Meera Khanna</t>
        </is>
      </c>
      <c r="F527" s="57" t="n">
        <v>40408</v>
      </c>
      <c r="G527" s="54">
        <f>DATEDIF(F527,TODAY(),"Y")</f>
        <v/>
      </c>
      <c r="H527" s="54" t="inlineStr">
        <is>
          <t>B+</t>
        </is>
      </c>
      <c r="I527" s="54" t="inlineStr">
        <is>
          <t>96861 34230</t>
        </is>
      </c>
      <c r="J527" s="62">
        <f>HYPERLINK("https://wa.me/91"&amp;SUBSTITUTE(I527," ",""),"Chat on WhatsApp")</f>
        <v/>
      </c>
      <c r="K527" s="54" t="inlineStr">
        <is>
          <t>farhan.khanna8@rediffmail.com</t>
        </is>
      </c>
      <c r="L527" s="62">
        <f>HYPERLINK("mailto:"&amp;K527,"Send Email")</f>
        <v/>
      </c>
      <c r="M527" s="55" t="inlineStr">
        <is>
          <t>412, MG Road, Amritsar</t>
        </is>
      </c>
      <c r="N527" s="54" t="inlineStr">
        <is>
          <t>Amritsar</t>
        </is>
      </c>
      <c r="O527" s="54">
        <f>VLOOKUP(N527,Lists!$A$2:$B$36,2,FALSE())</f>
        <v/>
      </c>
      <c r="P527" s="54" t="inlineStr">
        <is>
          <t>253748</t>
        </is>
      </c>
      <c r="Q527" s="54" t="inlineStr">
        <is>
          <t>65155 32115</t>
        </is>
      </c>
    </row>
    <row r="528" ht="15" customHeight="1" s="39">
      <c r="A528" s="54" t="inlineStr">
        <is>
          <t>STU0527</t>
        </is>
      </c>
      <c r="B528" s="55">
        <f>VLOOKUP(A528,Marks!$A$2:$B$1001,2,FALSE())</f>
        <v/>
      </c>
      <c r="C528" s="54">
        <f>VLOOKUP(A528,Marks!$A$2:$C$1001,3,FALSE())</f>
        <v/>
      </c>
      <c r="D528" s="55" t="inlineStr">
        <is>
          <t>Aditya Kapoor</t>
        </is>
      </c>
      <c r="E528" s="55" t="inlineStr">
        <is>
          <t>Sanya Kapoor</t>
        </is>
      </c>
      <c r="F528" s="57" t="n">
        <v>40271</v>
      </c>
      <c r="G528" s="54">
        <f>DATEDIF(F528,TODAY(),"Y")</f>
        <v/>
      </c>
      <c r="H528" s="54" t="inlineStr">
        <is>
          <t>O+</t>
        </is>
      </c>
      <c r="I528" s="54" t="inlineStr">
        <is>
          <t>77985 74297</t>
        </is>
      </c>
      <c r="J528" s="62">
        <f>HYPERLINK("https://wa.me/91"&amp;SUBSTITUTE(I528," ",""),"Chat on WhatsApp")</f>
        <v/>
      </c>
      <c r="K528" s="54" t="inlineStr">
        <is>
          <t>aditya.kapoor62@yahoo.com</t>
        </is>
      </c>
      <c r="L528" s="62">
        <f>HYPERLINK("mailto:"&amp;K528,"Send Email")</f>
        <v/>
      </c>
      <c r="M528" s="55" t="inlineStr">
        <is>
          <t>41, Ring Road, Ludhiana</t>
        </is>
      </c>
      <c r="N528" s="54" t="inlineStr">
        <is>
          <t>Ludhiana</t>
        </is>
      </c>
      <c r="O528" s="54">
        <f>VLOOKUP(N528,Lists!$A$2:$B$36,2,FALSE())</f>
        <v/>
      </c>
      <c r="P528" s="54" t="inlineStr">
        <is>
          <t>248257</t>
        </is>
      </c>
      <c r="Q528" s="54" t="inlineStr">
        <is>
          <t>97379 98467</t>
        </is>
      </c>
    </row>
    <row r="529" ht="15" customHeight="1" s="39">
      <c r="A529" s="54" t="inlineStr">
        <is>
          <t>STU0528</t>
        </is>
      </c>
      <c r="B529" s="55">
        <f>VLOOKUP(A529,Marks!$A$2:$B$1001,2,FALSE())</f>
        <v/>
      </c>
      <c r="C529" s="54">
        <f>VLOOKUP(A529,Marks!$A$2:$C$1001,3,FALSE())</f>
        <v/>
      </c>
      <c r="D529" s="55" t="inlineStr">
        <is>
          <t>Rohan Mehta</t>
        </is>
      </c>
      <c r="E529" s="55" t="inlineStr">
        <is>
          <t>Saanvi Mehta</t>
        </is>
      </c>
      <c r="F529" s="57" t="n">
        <v>44009</v>
      </c>
      <c r="G529" s="54">
        <f>DATEDIF(F529,TODAY(),"Y")</f>
        <v/>
      </c>
      <c r="H529" s="54" t="inlineStr">
        <is>
          <t>AB-</t>
        </is>
      </c>
      <c r="I529" s="54" t="inlineStr">
        <is>
          <t>66719 73738</t>
        </is>
      </c>
      <c r="J529" s="62">
        <f>HYPERLINK("https://wa.me/91"&amp;SUBSTITUTE(I529," ",""),"Chat on WhatsApp")</f>
        <v/>
      </c>
      <c r="K529" s="54" t="inlineStr">
        <is>
          <t>rohan.mehta49@outlook.com</t>
        </is>
      </c>
      <c r="L529" s="62">
        <f>HYPERLINK("mailto:"&amp;K529,"Send Email")</f>
        <v/>
      </c>
      <c r="M529" s="55" t="inlineStr">
        <is>
          <t>145, Green Park, Nagpur</t>
        </is>
      </c>
      <c r="N529" s="54" t="inlineStr">
        <is>
          <t>Nagpur</t>
        </is>
      </c>
      <c r="O529" s="54">
        <f>VLOOKUP(N529,Lists!$A$2:$B$36,2,FALSE())</f>
        <v/>
      </c>
      <c r="P529" s="54" t="inlineStr">
        <is>
          <t>407893</t>
        </is>
      </c>
      <c r="Q529" s="54" t="inlineStr">
        <is>
          <t>91112 16545</t>
        </is>
      </c>
    </row>
    <row r="530" ht="15" customHeight="1" s="39">
      <c r="A530" s="54" t="inlineStr">
        <is>
          <t>STU0529</t>
        </is>
      </c>
      <c r="B530" s="55">
        <f>VLOOKUP(A530,Marks!$A$2:$B$1001,2,FALSE())</f>
        <v/>
      </c>
      <c r="C530" s="54">
        <f>VLOOKUP(A530,Marks!$A$2:$C$1001,3,FALSE())</f>
        <v/>
      </c>
      <c r="D530" s="55" t="inlineStr">
        <is>
          <t>Atharv Pillai</t>
        </is>
      </c>
      <c r="E530" s="55" t="inlineStr">
        <is>
          <t>Diya Pillai</t>
        </is>
      </c>
      <c r="F530" s="57" t="n">
        <v>42193</v>
      </c>
      <c r="G530" s="54">
        <f>DATEDIF(F530,TODAY(),"Y")</f>
        <v/>
      </c>
      <c r="H530" s="54" t="inlineStr">
        <is>
          <t>A+</t>
        </is>
      </c>
      <c r="I530" s="54" t="inlineStr">
        <is>
          <t>86156 38913</t>
        </is>
      </c>
      <c r="J530" s="62">
        <f>HYPERLINK("https://wa.me/91"&amp;SUBSTITUTE(I530," ",""),"Chat on WhatsApp")</f>
        <v/>
      </c>
      <c r="K530" s="54" t="inlineStr">
        <is>
          <t>atharv.pillai61@yahoo.com</t>
        </is>
      </c>
      <c r="L530" s="62">
        <f>HYPERLINK("mailto:"&amp;K530,"Send Email")</f>
        <v/>
      </c>
      <c r="M530" s="55" t="inlineStr">
        <is>
          <t>20, College Road, Kanpur</t>
        </is>
      </c>
      <c r="N530" s="54" t="inlineStr">
        <is>
          <t>Kanpur</t>
        </is>
      </c>
      <c r="O530" s="54">
        <f>VLOOKUP(N530,Lists!$A$2:$B$36,2,FALSE())</f>
        <v/>
      </c>
      <c r="P530" s="54" t="inlineStr">
        <is>
          <t>395632</t>
        </is>
      </c>
      <c r="Q530" s="54" t="inlineStr">
        <is>
          <t>94055 70870</t>
        </is>
      </c>
    </row>
    <row r="531" ht="15" customHeight="1" s="39">
      <c r="A531" s="54" t="inlineStr">
        <is>
          <t>STU0530</t>
        </is>
      </c>
      <c r="B531" s="55">
        <f>VLOOKUP(A531,Marks!$A$2:$B$1001,2,FALSE())</f>
        <v/>
      </c>
      <c r="C531" s="54">
        <f>VLOOKUP(A531,Marks!$A$2:$C$1001,3,FALSE())</f>
        <v/>
      </c>
      <c r="D531" s="55" t="inlineStr">
        <is>
          <t>Abhinav Yadav</t>
        </is>
      </c>
      <c r="E531" s="55" t="inlineStr">
        <is>
          <t>Radha Yadav</t>
        </is>
      </c>
      <c r="F531" s="57" t="n">
        <v>42290</v>
      </c>
      <c r="G531" s="54">
        <f>DATEDIF(F531,TODAY(),"Y")</f>
        <v/>
      </c>
      <c r="H531" s="54" t="inlineStr">
        <is>
          <t>B-</t>
        </is>
      </c>
      <c r="I531" s="54" t="inlineStr">
        <is>
          <t>85615 64256</t>
        </is>
      </c>
      <c r="J531" s="62">
        <f>HYPERLINK("https://wa.me/91"&amp;SUBSTITUTE(I531," ",""),"Chat on WhatsApp")</f>
        <v/>
      </c>
      <c r="K531" s="54" t="inlineStr">
        <is>
          <t>abhinav.yadav85@rediffmail.com</t>
        </is>
      </c>
      <c r="L531" s="62">
        <f>HYPERLINK("mailto:"&amp;K531,"Send Email")</f>
        <v/>
      </c>
      <c r="M531" s="55" t="inlineStr">
        <is>
          <t>127, Park Street, Panaji</t>
        </is>
      </c>
      <c r="N531" s="54" t="inlineStr">
        <is>
          <t>Panaji</t>
        </is>
      </c>
      <c r="O531" s="54">
        <f>VLOOKUP(N531,Lists!$A$2:$B$36,2,FALSE())</f>
        <v/>
      </c>
      <c r="P531" s="54" t="inlineStr">
        <is>
          <t>456458</t>
        </is>
      </c>
      <c r="Q531" s="54" t="inlineStr">
        <is>
          <t>85786 39020</t>
        </is>
      </c>
    </row>
    <row r="532" ht="15" customHeight="1" s="39">
      <c r="A532" s="54" t="inlineStr">
        <is>
          <t>STU0531</t>
        </is>
      </c>
      <c r="B532" s="55">
        <f>VLOOKUP(A532,Marks!$A$2:$B$1001,2,FALSE())</f>
        <v/>
      </c>
      <c r="C532" s="54">
        <f>VLOOKUP(A532,Marks!$A$2:$C$1001,3,FALSE())</f>
        <v/>
      </c>
      <c r="D532" s="55" t="inlineStr">
        <is>
          <t>Kartik Bhat</t>
        </is>
      </c>
      <c r="E532" s="55" t="inlineStr">
        <is>
          <t>Isha Bhat</t>
        </is>
      </c>
      <c r="F532" s="57" t="n">
        <v>40435</v>
      </c>
      <c r="G532" s="54">
        <f>DATEDIF(F532,TODAY(),"Y")</f>
        <v/>
      </c>
      <c r="H532" s="54" t="inlineStr">
        <is>
          <t>O+</t>
        </is>
      </c>
      <c r="I532" s="54" t="inlineStr">
        <is>
          <t>78815 38642</t>
        </is>
      </c>
      <c r="J532" s="62">
        <f>HYPERLINK("https://wa.me/91"&amp;SUBSTITUTE(I532," ",""),"Chat on WhatsApp")</f>
        <v/>
      </c>
      <c r="K532" s="54" t="inlineStr">
        <is>
          <t>kartik.bhat74@outlook.com</t>
        </is>
      </c>
      <c r="L532" s="62">
        <f>HYPERLINK("mailto:"&amp;K532,"Send Email")</f>
        <v/>
      </c>
      <c r="M532" s="55" t="inlineStr">
        <is>
          <t>52, Civil Lines, Warangal</t>
        </is>
      </c>
      <c r="N532" s="54" t="inlineStr">
        <is>
          <t>Warangal</t>
        </is>
      </c>
      <c r="O532" s="54">
        <f>VLOOKUP(N532,Lists!$A$2:$B$36,2,FALSE())</f>
        <v/>
      </c>
      <c r="P532" s="54" t="inlineStr">
        <is>
          <t>275354</t>
        </is>
      </c>
      <c r="Q532" s="54" t="inlineStr">
        <is>
          <t>61130 84843</t>
        </is>
      </c>
    </row>
    <row r="533" ht="15" customHeight="1" s="39">
      <c r="A533" s="54" t="inlineStr">
        <is>
          <t>STU0532</t>
        </is>
      </c>
      <c r="B533" s="55">
        <f>VLOOKUP(A533,Marks!$A$2:$B$1001,2,FALSE())</f>
        <v/>
      </c>
      <c r="C533" s="54">
        <f>VLOOKUP(A533,Marks!$A$2:$C$1001,3,FALSE())</f>
        <v/>
      </c>
      <c r="D533" s="55" t="inlineStr">
        <is>
          <t>Aarush Shah</t>
        </is>
      </c>
      <c r="E533" s="55" t="inlineStr">
        <is>
          <t>Sanya Shah</t>
        </is>
      </c>
      <c r="F533" s="57" t="n">
        <v>43598</v>
      </c>
      <c r="G533" s="54">
        <f>DATEDIF(F533,TODAY(),"Y")</f>
        <v/>
      </c>
      <c r="H533" s="54" t="inlineStr">
        <is>
          <t>B-</t>
        </is>
      </c>
      <c r="I533" s="54" t="inlineStr">
        <is>
          <t>63431 90076</t>
        </is>
      </c>
      <c r="J533" s="62">
        <f>HYPERLINK("https://wa.me/91"&amp;SUBSTITUTE(I533," ",""),"Chat on WhatsApp")</f>
        <v/>
      </c>
      <c r="K533" s="54" t="inlineStr">
        <is>
          <t>aarush.shah29@gmail.com</t>
        </is>
      </c>
      <c r="L533" s="62">
        <f>HYPERLINK("mailto:"&amp;K533,"Send Email")</f>
        <v/>
      </c>
      <c r="M533" s="55" t="inlineStr">
        <is>
          <t>422, MG Road, Howrah</t>
        </is>
      </c>
      <c r="N533" s="54" t="inlineStr">
        <is>
          <t>Howrah</t>
        </is>
      </c>
      <c r="O533" s="54">
        <f>VLOOKUP(N533,Lists!$A$2:$B$36,2,FALSE())</f>
        <v/>
      </c>
      <c r="P533" s="54" t="inlineStr">
        <is>
          <t>258306</t>
        </is>
      </c>
      <c r="Q533" s="54" t="inlineStr">
        <is>
          <t>82747 27873</t>
        </is>
      </c>
    </row>
    <row r="534" ht="15" customHeight="1" s="39">
      <c r="A534" s="54" t="inlineStr">
        <is>
          <t>STU0533</t>
        </is>
      </c>
      <c r="B534" s="55">
        <f>VLOOKUP(A534,Marks!$A$2:$B$1001,2,FALSE())</f>
        <v/>
      </c>
      <c r="C534" s="54">
        <f>VLOOKUP(A534,Marks!$A$2:$C$1001,3,FALSE())</f>
        <v/>
      </c>
      <c r="D534" s="55" t="inlineStr">
        <is>
          <t>Mohit Bhatia</t>
        </is>
      </c>
      <c r="E534" s="55" t="inlineStr">
        <is>
          <t>Esha Bhatia</t>
        </is>
      </c>
      <c r="F534" s="57" t="n">
        <v>42834</v>
      </c>
      <c r="G534" s="54">
        <f>DATEDIF(F534,TODAY(),"Y")</f>
        <v/>
      </c>
      <c r="H534" s="54" t="inlineStr">
        <is>
          <t>O+</t>
        </is>
      </c>
      <c r="I534" s="54" t="inlineStr">
        <is>
          <t>87497 60841</t>
        </is>
      </c>
      <c r="J534" s="62">
        <f>HYPERLINK("https://wa.me/91"&amp;SUBSTITUTE(I534," ",""),"Chat on WhatsApp")</f>
        <v/>
      </c>
      <c r="K534" s="54" t="inlineStr">
        <is>
          <t>mohit.bhatia29@gmail.com</t>
        </is>
      </c>
      <c r="L534" s="62">
        <f>HYPERLINK("mailto:"&amp;K534,"Send Email")</f>
        <v/>
      </c>
      <c r="M534" s="55" t="inlineStr">
        <is>
          <t>38, Civil Lines, Kanpur</t>
        </is>
      </c>
      <c r="N534" s="54" t="inlineStr">
        <is>
          <t>Kanpur</t>
        </is>
      </c>
      <c r="O534" s="54">
        <f>VLOOKUP(N534,Lists!$A$2:$B$36,2,FALSE())</f>
        <v/>
      </c>
      <c r="P534" s="54" t="inlineStr">
        <is>
          <t>678370</t>
        </is>
      </c>
      <c r="Q534" s="54" t="inlineStr">
        <is>
          <t>81787 36830</t>
        </is>
      </c>
    </row>
    <row r="535" ht="15" customHeight="1" s="39">
      <c r="A535" s="54" t="inlineStr">
        <is>
          <t>STU0534</t>
        </is>
      </c>
      <c r="B535" s="55">
        <f>VLOOKUP(A535,Marks!$A$2:$B$1001,2,FALSE())</f>
        <v/>
      </c>
      <c r="C535" s="54">
        <f>VLOOKUP(A535,Marks!$A$2:$C$1001,3,FALSE())</f>
        <v/>
      </c>
      <c r="D535" s="55" t="inlineStr">
        <is>
          <t>Imran Verma</t>
        </is>
      </c>
      <c r="E535" s="55" t="inlineStr">
        <is>
          <t>Tara Verma</t>
        </is>
      </c>
      <c r="F535" s="57" t="n">
        <v>43740</v>
      </c>
      <c r="G535" s="54">
        <f>DATEDIF(F535,TODAY(),"Y")</f>
        <v/>
      </c>
      <c r="H535" s="54" t="inlineStr">
        <is>
          <t>A+</t>
        </is>
      </c>
      <c r="I535" s="54" t="inlineStr">
        <is>
          <t>72469 94755</t>
        </is>
      </c>
      <c r="J535" s="62">
        <f>HYPERLINK("https://wa.me/91"&amp;SUBSTITUTE(I535," ",""),"Chat on WhatsApp")</f>
        <v/>
      </c>
      <c r="K535" s="54" t="inlineStr">
        <is>
          <t>imran.verma85@rediffmail.com</t>
        </is>
      </c>
      <c r="L535" s="62">
        <f>HYPERLINK("mailto:"&amp;K535,"Send Email")</f>
        <v/>
      </c>
      <c r="M535" s="55" t="inlineStr">
        <is>
          <t>225, Park Street, Warangal</t>
        </is>
      </c>
      <c r="N535" s="54" t="inlineStr">
        <is>
          <t>Warangal</t>
        </is>
      </c>
      <c r="O535" s="54">
        <f>VLOOKUP(N535,Lists!$A$2:$B$36,2,FALSE())</f>
        <v/>
      </c>
      <c r="P535" s="54" t="inlineStr">
        <is>
          <t>177541</t>
        </is>
      </c>
      <c r="Q535" s="54" t="inlineStr">
        <is>
          <t>95317 34683</t>
        </is>
      </c>
    </row>
    <row r="536" ht="15" customHeight="1" s="39">
      <c r="A536" s="54" t="inlineStr">
        <is>
          <t>STU0535</t>
        </is>
      </c>
      <c r="B536" s="55">
        <f>VLOOKUP(A536,Marks!$A$2:$B$1001,2,FALSE())</f>
        <v/>
      </c>
      <c r="C536" s="54">
        <f>VLOOKUP(A536,Marks!$A$2:$C$1001,3,FALSE())</f>
        <v/>
      </c>
      <c r="D536" s="55" t="inlineStr">
        <is>
          <t>Krishna Bhat</t>
        </is>
      </c>
      <c r="E536" s="55" t="inlineStr">
        <is>
          <t>Ojasvi Bhat</t>
        </is>
      </c>
      <c r="F536" s="57" t="n">
        <v>43399</v>
      </c>
      <c r="G536" s="54">
        <f>DATEDIF(F536,TODAY(),"Y")</f>
        <v/>
      </c>
      <c r="H536" s="54" t="inlineStr">
        <is>
          <t>AB+</t>
        </is>
      </c>
      <c r="I536" s="54" t="inlineStr">
        <is>
          <t>71152 27864</t>
        </is>
      </c>
      <c r="J536" s="62">
        <f>HYPERLINK("https://wa.me/91"&amp;SUBSTITUTE(I536," ",""),"Chat on WhatsApp")</f>
        <v/>
      </c>
      <c r="K536" s="54" t="inlineStr">
        <is>
          <t>krishna.bhat3@yahoo.com</t>
        </is>
      </c>
      <c r="L536" s="62">
        <f>HYPERLINK("mailto:"&amp;K536,"Send Email")</f>
        <v/>
      </c>
      <c r="M536" s="55" t="inlineStr">
        <is>
          <t>170, College Road, Vadodara</t>
        </is>
      </c>
      <c r="N536" s="54" t="inlineStr">
        <is>
          <t>Vadodara</t>
        </is>
      </c>
      <c r="O536" s="54">
        <f>VLOOKUP(N536,Lists!$A$2:$B$36,2,FALSE())</f>
        <v/>
      </c>
      <c r="P536" s="54" t="inlineStr">
        <is>
          <t>711481</t>
        </is>
      </c>
      <c r="Q536" s="54" t="inlineStr">
        <is>
          <t>64531 36792</t>
        </is>
      </c>
    </row>
    <row r="537" ht="15" customHeight="1" s="39">
      <c r="A537" s="54" t="inlineStr">
        <is>
          <t>STU0536</t>
        </is>
      </c>
      <c r="B537" s="55">
        <f>VLOOKUP(A537,Marks!$A$2:$B$1001,2,FALSE())</f>
        <v/>
      </c>
      <c r="C537" s="54">
        <f>VLOOKUP(A537,Marks!$A$2:$C$1001,3,FALSE())</f>
        <v/>
      </c>
      <c r="D537" s="55" t="inlineStr">
        <is>
          <t>Rudra Kulkarni</t>
        </is>
      </c>
      <c r="E537" s="55" t="inlineStr">
        <is>
          <t>Simran Kulkarni</t>
        </is>
      </c>
      <c r="F537" s="57" t="n">
        <v>41707</v>
      </c>
      <c r="G537" s="54">
        <f>DATEDIF(F537,TODAY(),"Y")</f>
        <v/>
      </c>
      <c r="H537" s="54" t="inlineStr">
        <is>
          <t>A-</t>
        </is>
      </c>
      <c r="I537" s="54" t="inlineStr">
        <is>
          <t>84450 17346</t>
        </is>
      </c>
      <c r="J537" s="62">
        <f>HYPERLINK("https://wa.me/91"&amp;SUBSTITUTE(I537," ",""),"Chat on WhatsApp")</f>
        <v/>
      </c>
      <c r="K537" s="54" t="inlineStr">
        <is>
          <t>rudra.kulkarni11@yahoo.com</t>
        </is>
      </c>
      <c r="L537" s="62">
        <f>HYPERLINK("mailto:"&amp;K537,"Send Email")</f>
        <v/>
      </c>
      <c r="M537" s="55" t="inlineStr">
        <is>
          <t>467, Civil Lines, Patna</t>
        </is>
      </c>
      <c r="N537" s="54" t="inlineStr">
        <is>
          <t>Patna</t>
        </is>
      </c>
      <c r="O537" s="54">
        <f>VLOOKUP(N537,Lists!$A$2:$B$36,2,FALSE())</f>
        <v/>
      </c>
      <c r="P537" s="54" t="inlineStr">
        <is>
          <t>719979</t>
        </is>
      </c>
      <c r="Q537" s="54" t="inlineStr">
        <is>
          <t>88989 32364</t>
        </is>
      </c>
    </row>
    <row r="538" ht="15" customHeight="1" s="39">
      <c r="A538" s="54" t="inlineStr">
        <is>
          <t>STU0537</t>
        </is>
      </c>
      <c r="B538" s="55">
        <f>VLOOKUP(A538,Marks!$A$2:$B$1001,2,FALSE())</f>
        <v/>
      </c>
      <c r="C538" s="54">
        <f>VLOOKUP(A538,Marks!$A$2:$C$1001,3,FALSE())</f>
        <v/>
      </c>
      <c r="D538" s="55" t="inlineStr">
        <is>
          <t>Gaurav Kumar</t>
        </is>
      </c>
      <c r="E538" s="55" t="inlineStr">
        <is>
          <t>Pihu Kumar</t>
        </is>
      </c>
      <c r="F538" s="57" t="n">
        <v>41268</v>
      </c>
      <c r="G538" s="54">
        <f>DATEDIF(F538,TODAY(),"Y")</f>
        <v/>
      </c>
      <c r="H538" s="54" t="inlineStr">
        <is>
          <t>O-</t>
        </is>
      </c>
      <c r="I538" s="54" t="inlineStr">
        <is>
          <t>68803 94173</t>
        </is>
      </c>
      <c r="J538" s="62">
        <f>HYPERLINK("https://wa.me/91"&amp;SUBSTITUTE(I538," ",""),"Chat on WhatsApp")</f>
        <v/>
      </c>
      <c r="K538" s="54" t="inlineStr">
        <is>
          <t>gaurav.kumar82@rediffmail.com</t>
        </is>
      </c>
      <c r="L538" s="62">
        <f>HYPERLINK("mailto:"&amp;K538,"Send Email")</f>
        <v/>
      </c>
      <c r="M538" s="55" t="inlineStr">
        <is>
          <t>165, Sector 12, Kanpur</t>
        </is>
      </c>
      <c r="N538" s="54" t="inlineStr">
        <is>
          <t>Kanpur</t>
        </is>
      </c>
      <c r="O538" s="54">
        <f>VLOOKUP(N538,Lists!$A$2:$B$36,2,FALSE())</f>
        <v/>
      </c>
      <c r="P538" s="54" t="inlineStr">
        <is>
          <t>544027</t>
        </is>
      </c>
      <c r="Q538" s="54" t="inlineStr">
        <is>
          <t>63996 44564</t>
        </is>
      </c>
    </row>
    <row r="539" ht="15" customHeight="1" s="39">
      <c r="A539" s="54" t="inlineStr">
        <is>
          <t>STU0538</t>
        </is>
      </c>
      <c r="B539" s="55">
        <f>VLOOKUP(A539,Marks!$A$2:$B$1001,2,FALSE())</f>
        <v/>
      </c>
      <c r="C539" s="54">
        <f>VLOOKUP(A539,Marks!$A$2:$C$1001,3,FALSE())</f>
        <v/>
      </c>
      <c r="D539" s="55" t="inlineStr">
        <is>
          <t>Uday Patel</t>
        </is>
      </c>
      <c r="E539" s="55" t="inlineStr">
        <is>
          <t>Pari Patel</t>
        </is>
      </c>
      <c r="F539" s="57" t="n">
        <v>41140</v>
      </c>
      <c r="G539" s="54">
        <f>DATEDIF(F539,TODAY(),"Y")</f>
        <v/>
      </c>
      <c r="H539" s="54" t="inlineStr">
        <is>
          <t>AB-</t>
        </is>
      </c>
      <c r="I539" s="54" t="inlineStr">
        <is>
          <t>64052 23071</t>
        </is>
      </c>
      <c r="J539" s="62">
        <f>HYPERLINK("https://wa.me/91"&amp;SUBSTITUTE(I539," ",""),"Chat on WhatsApp")</f>
        <v/>
      </c>
      <c r="K539" s="54" t="inlineStr">
        <is>
          <t>uday.patel17@gmail.com</t>
        </is>
      </c>
      <c r="L539" s="62">
        <f>HYPERLINK("mailto:"&amp;K539,"Send Email")</f>
        <v/>
      </c>
      <c r="M539" s="55" t="inlineStr">
        <is>
          <t>45, Nehru Nagar, Lucknow</t>
        </is>
      </c>
      <c r="N539" s="54" t="inlineStr">
        <is>
          <t>Lucknow</t>
        </is>
      </c>
      <c r="O539" s="54">
        <f>VLOOKUP(N539,Lists!$A$2:$B$36,2,FALSE())</f>
        <v/>
      </c>
      <c r="P539" s="54" t="inlineStr">
        <is>
          <t>235018</t>
        </is>
      </c>
      <c r="Q539" s="54" t="inlineStr">
        <is>
          <t>99413 15500</t>
        </is>
      </c>
    </row>
    <row r="540" ht="15" customHeight="1" s="39">
      <c r="A540" s="54" t="inlineStr">
        <is>
          <t>STU0539</t>
        </is>
      </c>
      <c r="B540" s="55">
        <f>VLOOKUP(A540,Marks!$A$2:$B$1001,2,FALSE())</f>
        <v/>
      </c>
      <c r="C540" s="54">
        <f>VLOOKUP(A540,Marks!$A$2:$C$1001,3,FALSE())</f>
        <v/>
      </c>
      <c r="D540" s="55" t="inlineStr">
        <is>
          <t>Uday Pillai</t>
        </is>
      </c>
      <c r="E540" s="55" t="inlineStr">
        <is>
          <t>Riya Pillai</t>
        </is>
      </c>
      <c r="F540" s="57" t="n">
        <v>43164</v>
      </c>
      <c r="G540" s="54">
        <f>DATEDIF(F540,TODAY(),"Y")</f>
        <v/>
      </c>
      <c r="H540" s="54" t="inlineStr">
        <is>
          <t>AB+</t>
        </is>
      </c>
      <c r="I540" s="54" t="inlineStr">
        <is>
          <t>97353 43361</t>
        </is>
      </c>
      <c r="J540" s="62">
        <f>HYPERLINK("https://wa.me/91"&amp;SUBSTITUTE(I540," ",""),"Chat on WhatsApp")</f>
        <v/>
      </c>
      <c r="K540" s="54" t="inlineStr">
        <is>
          <t>uday.pillai32@yahoo.com</t>
        </is>
      </c>
      <c r="L540" s="62">
        <f>HYPERLINK("mailto:"&amp;K540,"Send Email")</f>
        <v/>
      </c>
      <c r="M540" s="55" t="inlineStr">
        <is>
          <t>286, Green Park, Coimbatore</t>
        </is>
      </c>
      <c r="N540" s="54" t="inlineStr">
        <is>
          <t>Coimbatore</t>
        </is>
      </c>
      <c r="O540" s="54">
        <f>VLOOKUP(N540,Lists!$A$2:$B$36,2,FALSE())</f>
        <v/>
      </c>
      <c r="P540" s="54" t="inlineStr">
        <is>
          <t>300619</t>
        </is>
      </c>
      <c r="Q540" s="54" t="inlineStr">
        <is>
          <t>71351 57279</t>
        </is>
      </c>
    </row>
    <row r="541" ht="15" customHeight="1" s="39">
      <c r="A541" s="54" t="inlineStr">
        <is>
          <t>STU0540</t>
        </is>
      </c>
      <c r="B541" s="55">
        <f>VLOOKUP(A541,Marks!$A$2:$B$1001,2,FALSE())</f>
        <v/>
      </c>
      <c r="C541" s="54">
        <f>VLOOKUP(A541,Marks!$A$2:$C$1001,3,FALSE())</f>
        <v/>
      </c>
      <c r="D541" s="55" t="inlineStr">
        <is>
          <t>Aakash Sen</t>
        </is>
      </c>
      <c r="E541" s="55" t="inlineStr">
        <is>
          <t>Trisha Sen</t>
        </is>
      </c>
      <c r="F541" s="57" t="n">
        <v>40917</v>
      </c>
      <c r="G541" s="54">
        <f>DATEDIF(F541,TODAY(),"Y")</f>
        <v/>
      </c>
      <c r="H541" s="54" t="inlineStr">
        <is>
          <t>B-</t>
        </is>
      </c>
      <c r="I541" s="54" t="inlineStr">
        <is>
          <t>91340 31785</t>
        </is>
      </c>
      <c r="J541" s="62">
        <f>HYPERLINK("https://wa.me/91"&amp;SUBSTITUTE(I541," ",""),"Chat on WhatsApp")</f>
        <v/>
      </c>
      <c r="K541" s="54" t="inlineStr">
        <is>
          <t>aakash.sen2@outlook.com</t>
        </is>
      </c>
      <c r="L541" s="62">
        <f>HYPERLINK("mailto:"&amp;K541,"Send Email")</f>
        <v/>
      </c>
      <c r="M541" s="55" t="inlineStr">
        <is>
          <t>315, College Road, Raipur</t>
        </is>
      </c>
      <c r="N541" s="54" t="inlineStr">
        <is>
          <t>Raipur</t>
        </is>
      </c>
      <c r="O541" s="54">
        <f>VLOOKUP(N541,Lists!$A$2:$B$36,2,FALSE())</f>
        <v/>
      </c>
      <c r="P541" s="54" t="inlineStr">
        <is>
          <t>642139</t>
        </is>
      </c>
      <c r="Q541" s="54" t="inlineStr">
        <is>
          <t>82169 90226</t>
        </is>
      </c>
    </row>
    <row r="542" ht="15" customHeight="1" s="39">
      <c r="A542" s="54" t="inlineStr">
        <is>
          <t>STU0541</t>
        </is>
      </c>
      <c r="B542" s="55">
        <f>VLOOKUP(A542,Marks!$A$2:$B$1001,2,FALSE())</f>
        <v/>
      </c>
      <c r="C542" s="54">
        <f>VLOOKUP(A542,Marks!$A$2:$C$1001,3,FALSE())</f>
        <v/>
      </c>
      <c r="D542" s="55" t="inlineStr">
        <is>
          <t>Pranav Pillai</t>
        </is>
      </c>
      <c r="E542" s="55" t="inlineStr">
        <is>
          <t>Myra Pillai</t>
        </is>
      </c>
      <c r="F542" s="57" t="n">
        <v>40347</v>
      </c>
      <c r="G542" s="54">
        <f>DATEDIF(F542,TODAY(),"Y")</f>
        <v/>
      </c>
      <c r="H542" s="54" t="inlineStr">
        <is>
          <t>O-</t>
        </is>
      </c>
      <c r="I542" s="54" t="inlineStr">
        <is>
          <t>63322 89244</t>
        </is>
      </c>
      <c r="J542" s="62">
        <f>HYPERLINK("https://wa.me/91"&amp;SUBSTITUTE(I542," ",""),"Chat on WhatsApp")</f>
        <v/>
      </c>
      <c r="K542" s="54" t="inlineStr">
        <is>
          <t>pranav.pillai18@gmail.com</t>
        </is>
      </c>
      <c r="L542" s="62">
        <f>HYPERLINK("mailto:"&amp;K542,"Send Email")</f>
        <v/>
      </c>
      <c r="M542" s="55" t="inlineStr">
        <is>
          <t>335, Temple Road, Pune</t>
        </is>
      </c>
      <c r="N542" s="54" t="inlineStr">
        <is>
          <t>Pune</t>
        </is>
      </c>
      <c r="O542" s="54">
        <f>VLOOKUP(N542,Lists!$A$2:$B$36,2,FALSE())</f>
        <v/>
      </c>
      <c r="P542" s="54" t="inlineStr">
        <is>
          <t>710525</t>
        </is>
      </c>
      <c r="Q542" s="54" t="inlineStr">
        <is>
          <t>73472 87663</t>
        </is>
      </c>
    </row>
    <row r="543" ht="15" customHeight="1" s="39">
      <c r="A543" s="54" t="inlineStr">
        <is>
          <t>STU0542</t>
        </is>
      </c>
      <c r="B543" s="55">
        <f>VLOOKUP(A543,Marks!$A$2:$B$1001,2,FALSE())</f>
        <v/>
      </c>
      <c r="C543" s="54">
        <f>VLOOKUP(A543,Marks!$A$2:$C$1001,3,FALSE())</f>
        <v/>
      </c>
      <c r="D543" s="55" t="inlineStr">
        <is>
          <t>Manav Bhat</t>
        </is>
      </c>
      <c r="E543" s="55" t="inlineStr">
        <is>
          <t>Kavya Bhat</t>
        </is>
      </c>
      <c r="F543" s="57" t="n">
        <v>43413</v>
      </c>
      <c r="G543" s="54">
        <f>DATEDIF(F543,TODAY(),"Y")</f>
        <v/>
      </c>
      <c r="H543" s="54" t="inlineStr">
        <is>
          <t>B+</t>
        </is>
      </c>
      <c r="I543" s="54" t="inlineStr">
        <is>
          <t>66564 22726</t>
        </is>
      </c>
      <c r="J543" s="62">
        <f>HYPERLINK("https://wa.me/91"&amp;SUBSTITUTE(I543," ",""),"Chat on WhatsApp")</f>
        <v/>
      </c>
      <c r="K543" s="54" t="inlineStr">
        <is>
          <t>manav.bhat25@yahoo.com</t>
        </is>
      </c>
      <c r="L543" s="62">
        <f>HYPERLINK("mailto:"&amp;K543,"Send Email")</f>
        <v/>
      </c>
      <c r="M543" s="55" t="inlineStr">
        <is>
          <t>371, Station Road, Thiruvananthapuram</t>
        </is>
      </c>
      <c r="N543" s="54" t="inlineStr">
        <is>
          <t>Thiruvananthapuram</t>
        </is>
      </c>
      <c r="O543" s="54">
        <f>VLOOKUP(N543,Lists!$A$2:$B$36,2,FALSE())</f>
        <v/>
      </c>
      <c r="P543" s="54" t="inlineStr">
        <is>
          <t>343870</t>
        </is>
      </c>
      <c r="Q543" s="54" t="inlineStr">
        <is>
          <t>61714 45731</t>
        </is>
      </c>
    </row>
    <row r="544" ht="15" customHeight="1" s="39">
      <c r="A544" s="54" t="inlineStr">
        <is>
          <t>STU0543</t>
        </is>
      </c>
      <c r="B544" s="55">
        <f>VLOOKUP(A544,Marks!$A$2:$B$1001,2,FALSE())</f>
        <v/>
      </c>
      <c r="C544" s="54">
        <f>VLOOKUP(A544,Marks!$A$2:$C$1001,3,FALSE())</f>
        <v/>
      </c>
      <c r="D544" s="55" t="inlineStr">
        <is>
          <t>Shaurya Kapoor</t>
        </is>
      </c>
      <c r="E544" s="55" t="inlineStr">
        <is>
          <t>Aadhya Kapoor</t>
        </is>
      </c>
      <c r="F544" s="57" t="n">
        <v>42281</v>
      </c>
      <c r="G544" s="54">
        <f>DATEDIF(F544,TODAY(),"Y")</f>
        <v/>
      </c>
      <c r="H544" s="54" t="inlineStr">
        <is>
          <t>AB+</t>
        </is>
      </c>
      <c r="I544" s="54" t="inlineStr">
        <is>
          <t>85294 82911</t>
        </is>
      </c>
      <c r="J544" s="62">
        <f>HYPERLINK("https://wa.me/91"&amp;SUBSTITUTE(I544," ",""),"Chat on WhatsApp")</f>
        <v/>
      </c>
      <c r="K544" s="54" t="inlineStr">
        <is>
          <t>shaurya.kapoor69@gmail.com</t>
        </is>
      </c>
      <c r="L544" s="62">
        <f>HYPERLINK("mailto:"&amp;K544,"Send Email")</f>
        <v/>
      </c>
      <c r="M544" s="55" t="inlineStr">
        <is>
          <t>200, Park Street, Ludhiana</t>
        </is>
      </c>
      <c r="N544" s="54" t="inlineStr">
        <is>
          <t>Ludhiana</t>
        </is>
      </c>
      <c r="O544" s="54">
        <f>VLOOKUP(N544,Lists!$A$2:$B$36,2,FALSE())</f>
        <v/>
      </c>
      <c r="P544" s="54" t="inlineStr">
        <is>
          <t>430440</t>
        </is>
      </c>
      <c r="Q544" s="54" t="inlineStr">
        <is>
          <t>71015 15581</t>
        </is>
      </c>
    </row>
    <row r="545" ht="15" customHeight="1" s="39">
      <c r="A545" s="54" t="inlineStr">
        <is>
          <t>STU0544</t>
        </is>
      </c>
      <c r="B545" s="55">
        <f>VLOOKUP(A545,Marks!$A$2:$B$1001,2,FALSE())</f>
        <v/>
      </c>
      <c r="C545" s="54">
        <f>VLOOKUP(A545,Marks!$A$2:$C$1001,3,FALSE())</f>
        <v/>
      </c>
      <c r="D545" s="55" t="inlineStr">
        <is>
          <t>Kabir Bhatia</t>
        </is>
      </c>
      <c r="E545" s="55" t="inlineStr">
        <is>
          <t>Kavya Bhatia</t>
        </is>
      </c>
      <c r="F545" s="57" t="n">
        <v>43160</v>
      </c>
      <c r="G545" s="54">
        <f>DATEDIF(F545,TODAY(),"Y")</f>
        <v/>
      </c>
      <c r="H545" s="54" t="inlineStr">
        <is>
          <t>O+</t>
        </is>
      </c>
      <c r="I545" s="54" t="inlineStr">
        <is>
          <t>82047 15960</t>
        </is>
      </c>
      <c r="J545" s="62">
        <f>HYPERLINK("https://wa.me/91"&amp;SUBSTITUTE(I545," ",""),"Chat on WhatsApp")</f>
        <v/>
      </c>
      <c r="K545" s="54" t="inlineStr">
        <is>
          <t>kabir.bhatia37@yahoo.com</t>
        </is>
      </c>
      <c r="L545" s="62">
        <f>HYPERLINK("mailto:"&amp;K545,"Send Email")</f>
        <v/>
      </c>
      <c r="M545" s="55" t="inlineStr">
        <is>
          <t>314, Sector 12, Warangal</t>
        </is>
      </c>
      <c r="N545" s="54" t="inlineStr">
        <is>
          <t>Warangal</t>
        </is>
      </c>
      <c r="O545" s="54">
        <f>VLOOKUP(N545,Lists!$A$2:$B$36,2,FALSE())</f>
        <v/>
      </c>
      <c r="P545" s="54" t="inlineStr">
        <is>
          <t>667735</t>
        </is>
      </c>
      <c r="Q545" s="54" t="inlineStr">
        <is>
          <t>72847 46884</t>
        </is>
      </c>
    </row>
    <row r="546" ht="15" customHeight="1" s="39">
      <c r="A546" s="54" t="inlineStr">
        <is>
          <t>STU0545</t>
        </is>
      </c>
      <c r="B546" s="55">
        <f>VLOOKUP(A546,Marks!$A$2:$B$1001,2,FALSE())</f>
        <v/>
      </c>
      <c r="C546" s="54">
        <f>VLOOKUP(A546,Marks!$A$2:$C$1001,3,FALSE())</f>
        <v/>
      </c>
      <c r="D546" s="55" t="inlineStr">
        <is>
          <t>Mohit Chowdhury</t>
        </is>
      </c>
      <c r="E546" s="55" t="inlineStr">
        <is>
          <t>Aadhya Chowdhury</t>
        </is>
      </c>
      <c r="F546" s="57" t="n">
        <v>42016</v>
      </c>
      <c r="G546" s="54">
        <f>DATEDIF(F546,TODAY(),"Y")</f>
        <v/>
      </c>
      <c r="H546" s="54" t="inlineStr">
        <is>
          <t>O-</t>
        </is>
      </c>
      <c r="I546" s="54" t="inlineStr">
        <is>
          <t>73642 80679</t>
        </is>
      </c>
      <c r="J546" s="62">
        <f>HYPERLINK("https://wa.me/91"&amp;SUBSTITUTE(I546," ",""),"Chat on WhatsApp")</f>
        <v/>
      </c>
      <c r="K546" s="54" t="inlineStr">
        <is>
          <t>mohit.chowdhury44@yahoo.com</t>
        </is>
      </c>
      <c r="L546" s="62">
        <f>HYPERLINK("mailto:"&amp;K546,"Send Email")</f>
        <v/>
      </c>
      <c r="M546" s="55" t="inlineStr">
        <is>
          <t>279, College Road, Ahmedabad</t>
        </is>
      </c>
      <c r="N546" s="54" t="inlineStr">
        <is>
          <t>Ahmedabad</t>
        </is>
      </c>
      <c r="O546" s="54">
        <f>VLOOKUP(N546,Lists!$A$2:$B$36,2,FALSE())</f>
        <v/>
      </c>
      <c r="P546" s="54" t="inlineStr">
        <is>
          <t>307712</t>
        </is>
      </c>
      <c r="Q546" s="54" t="inlineStr">
        <is>
          <t>61063 52174</t>
        </is>
      </c>
    </row>
    <row r="547" ht="15" customHeight="1" s="39">
      <c r="A547" s="54" t="inlineStr">
        <is>
          <t>STU0546</t>
        </is>
      </c>
      <c r="B547" s="55">
        <f>VLOOKUP(A547,Marks!$A$2:$B$1001,2,FALSE())</f>
        <v/>
      </c>
      <c r="C547" s="54">
        <f>VLOOKUP(A547,Marks!$A$2:$C$1001,3,FALSE())</f>
        <v/>
      </c>
      <c r="D547" s="55" t="inlineStr">
        <is>
          <t>Rajat Dubey</t>
        </is>
      </c>
      <c r="E547" s="55" t="inlineStr">
        <is>
          <t>Ishita Dubey</t>
        </is>
      </c>
      <c r="F547" s="57" t="n">
        <v>41735</v>
      </c>
      <c r="G547" s="54">
        <f>DATEDIF(F547,TODAY(),"Y")</f>
        <v/>
      </c>
      <c r="H547" s="54" t="inlineStr">
        <is>
          <t>AB+</t>
        </is>
      </c>
      <c r="I547" s="54" t="inlineStr">
        <is>
          <t>79218 89877</t>
        </is>
      </c>
      <c r="J547" s="62">
        <f>HYPERLINK("https://wa.me/91"&amp;SUBSTITUTE(I547," ",""),"Chat on WhatsApp")</f>
        <v/>
      </c>
      <c r="K547" s="54" t="inlineStr">
        <is>
          <t>rajat.dubey50@yahoo.com</t>
        </is>
      </c>
      <c r="L547" s="62">
        <f>HYPERLINK("mailto:"&amp;K547,"Send Email")</f>
        <v/>
      </c>
      <c r="M547" s="55" t="inlineStr">
        <is>
          <t>110, Shastri Nagar, Bhubaneswar</t>
        </is>
      </c>
      <c r="N547" s="54" t="inlineStr">
        <is>
          <t>Bhubaneswar</t>
        </is>
      </c>
      <c r="O547" s="54">
        <f>VLOOKUP(N547,Lists!$A$2:$B$36,2,FALSE())</f>
        <v/>
      </c>
      <c r="P547" s="54" t="inlineStr">
        <is>
          <t>537305</t>
        </is>
      </c>
      <c r="Q547" s="54" t="inlineStr">
        <is>
          <t>69284 54069</t>
        </is>
      </c>
    </row>
    <row r="548" ht="15" customHeight="1" s="39">
      <c r="A548" s="54" t="inlineStr">
        <is>
          <t>STU0547</t>
        </is>
      </c>
      <c r="B548" s="55">
        <f>VLOOKUP(A548,Marks!$A$2:$B$1001,2,FALSE())</f>
        <v/>
      </c>
      <c r="C548" s="54">
        <f>VLOOKUP(A548,Marks!$A$2:$C$1001,3,FALSE())</f>
        <v/>
      </c>
      <c r="D548" s="55" t="inlineStr">
        <is>
          <t>Karan Mehta</t>
        </is>
      </c>
      <c r="E548" s="55" t="inlineStr">
        <is>
          <t>Pihu Mehta</t>
        </is>
      </c>
      <c r="F548" s="57" t="n">
        <v>39970</v>
      </c>
      <c r="G548" s="54">
        <f>DATEDIF(F548,TODAY(),"Y")</f>
        <v/>
      </c>
      <c r="H548" s="54" t="inlineStr">
        <is>
          <t>O+</t>
        </is>
      </c>
      <c r="I548" s="54" t="inlineStr">
        <is>
          <t>92037 79252</t>
        </is>
      </c>
      <c r="J548" s="62">
        <f>HYPERLINK("https://wa.me/91"&amp;SUBSTITUTE(I548," ",""),"Chat on WhatsApp")</f>
        <v/>
      </c>
      <c r="K548" s="54" t="inlineStr">
        <is>
          <t>karan.mehta62@outlook.com</t>
        </is>
      </c>
      <c r="L548" s="62">
        <f>HYPERLINK("mailto:"&amp;K548,"Send Email")</f>
        <v/>
      </c>
      <c r="M548" s="55" t="inlineStr">
        <is>
          <t>363, MG Road, Chennai</t>
        </is>
      </c>
      <c r="N548" s="54" t="inlineStr">
        <is>
          <t>Chennai</t>
        </is>
      </c>
      <c r="O548" s="54">
        <f>VLOOKUP(N548,Lists!$A$2:$B$36,2,FALSE())</f>
        <v/>
      </c>
      <c r="P548" s="54" t="inlineStr">
        <is>
          <t>535786</t>
        </is>
      </c>
      <c r="Q548" s="54" t="inlineStr">
        <is>
          <t>99077 60546</t>
        </is>
      </c>
    </row>
    <row r="549" ht="15" customHeight="1" s="39">
      <c r="A549" s="54" t="inlineStr">
        <is>
          <t>STU0548</t>
        </is>
      </c>
      <c r="B549" s="55">
        <f>VLOOKUP(A549,Marks!$A$2:$B$1001,2,FALSE())</f>
        <v/>
      </c>
      <c r="C549" s="54">
        <f>VLOOKUP(A549,Marks!$A$2:$C$1001,3,FALSE())</f>
        <v/>
      </c>
      <c r="D549" s="55" t="inlineStr">
        <is>
          <t>Lakshay Kapoor</t>
        </is>
      </c>
      <c r="E549" s="55" t="inlineStr">
        <is>
          <t>Yashvi Kapoor</t>
        </is>
      </c>
      <c r="F549" s="57" t="n">
        <v>40498</v>
      </c>
      <c r="G549" s="54">
        <f>DATEDIF(F549,TODAY(),"Y")</f>
        <v/>
      </c>
      <c r="H549" s="54" t="inlineStr">
        <is>
          <t>B+</t>
        </is>
      </c>
      <c r="I549" s="54" t="inlineStr">
        <is>
          <t>71272 29749</t>
        </is>
      </c>
      <c r="J549" s="62">
        <f>HYPERLINK("https://wa.me/91"&amp;SUBSTITUTE(I549," ",""),"Chat on WhatsApp")</f>
        <v/>
      </c>
      <c r="K549" s="54" t="inlineStr">
        <is>
          <t>lakshay.kapoor90@rediffmail.com</t>
        </is>
      </c>
      <c r="L549" s="62">
        <f>HYPERLINK("mailto:"&amp;K549,"Send Email")</f>
        <v/>
      </c>
      <c r="M549" s="55" t="inlineStr">
        <is>
          <t>193, Temple Road, Shimla</t>
        </is>
      </c>
      <c r="N549" s="54" t="inlineStr">
        <is>
          <t>Shimla</t>
        </is>
      </c>
      <c r="O549" s="54">
        <f>VLOOKUP(N549,Lists!$A$2:$B$36,2,FALSE())</f>
        <v/>
      </c>
      <c r="P549" s="54" t="inlineStr">
        <is>
          <t>839737</t>
        </is>
      </c>
      <c r="Q549" s="54" t="inlineStr">
        <is>
          <t>99746 60393</t>
        </is>
      </c>
    </row>
    <row r="550" ht="15" customHeight="1" s="39">
      <c r="A550" s="54" t="inlineStr">
        <is>
          <t>STU0549</t>
        </is>
      </c>
      <c r="B550" s="55">
        <f>VLOOKUP(A550,Marks!$A$2:$B$1001,2,FALSE())</f>
        <v/>
      </c>
      <c r="C550" s="54">
        <f>VLOOKUP(A550,Marks!$A$2:$C$1001,3,FALSE())</f>
        <v/>
      </c>
      <c r="D550" s="55" t="inlineStr">
        <is>
          <t>Aarush Chopra</t>
        </is>
      </c>
      <c r="E550" s="55" t="inlineStr">
        <is>
          <t>Aisha Chopra</t>
        </is>
      </c>
      <c r="F550" s="57" t="n">
        <v>40262</v>
      </c>
      <c r="G550" s="54">
        <f>DATEDIF(F550,TODAY(),"Y")</f>
        <v/>
      </c>
      <c r="H550" s="54" t="inlineStr">
        <is>
          <t>O+</t>
        </is>
      </c>
      <c r="I550" s="54" t="inlineStr">
        <is>
          <t>97931 87367</t>
        </is>
      </c>
      <c r="J550" s="62">
        <f>HYPERLINK("https://wa.me/91"&amp;SUBSTITUTE(I550," ",""),"Chat on WhatsApp")</f>
        <v/>
      </c>
      <c r="K550" s="54" t="inlineStr">
        <is>
          <t>aarush.chopra39@gmail.com</t>
        </is>
      </c>
      <c r="L550" s="62">
        <f>HYPERLINK("mailto:"&amp;K550,"Send Email")</f>
        <v/>
      </c>
      <c r="M550" s="55" t="inlineStr">
        <is>
          <t>392, Green Park, Guwahati</t>
        </is>
      </c>
      <c r="N550" s="54" t="inlineStr">
        <is>
          <t>Guwahati</t>
        </is>
      </c>
      <c r="O550" s="54">
        <f>VLOOKUP(N550,Lists!$A$2:$B$36,2,FALSE())</f>
        <v/>
      </c>
      <c r="P550" s="54" t="inlineStr">
        <is>
          <t>711982</t>
        </is>
      </c>
      <c r="Q550" s="54" t="inlineStr">
        <is>
          <t>98936 12830</t>
        </is>
      </c>
    </row>
    <row r="551" ht="15" customHeight="1" s="39">
      <c r="A551" s="54" t="inlineStr">
        <is>
          <t>STU0550</t>
        </is>
      </c>
      <c r="B551" s="55">
        <f>VLOOKUP(A551,Marks!$A$2:$B$1001,2,FALSE())</f>
        <v/>
      </c>
      <c r="C551" s="54">
        <f>VLOOKUP(A551,Marks!$A$2:$C$1001,3,FALSE())</f>
        <v/>
      </c>
      <c r="D551" s="55" t="inlineStr">
        <is>
          <t>Nikhil Bose</t>
        </is>
      </c>
      <c r="E551" s="55" t="inlineStr">
        <is>
          <t>Nisha Bose</t>
        </is>
      </c>
      <c r="F551" s="57" t="n">
        <v>40734</v>
      </c>
      <c r="G551" s="54">
        <f>DATEDIF(F551,TODAY(),"Y")</f>
        <v/>
      </c>
      <c r="H551" s="54" t="inlineStr">
        <is>
          <t>AB+</t>
        </is>
      </c>
      <c r="I551" s="54" t="inlineStr">
        <is>
          <t>65345 48012</t>
        </is>
      </c>
      <c r="J551" s="62">
        <f>HYPERLINK("https://wa.me/91"&amp;SUBSTITUTE(I551," ",""),"Chat on WhatsApp")</f>
        <v/>
      </c>
      <c r="K551" s="54" t="inlineStr">
        <is>
          <t>nikhil.bose41@gmail.com</t>
        </is>
      </c>
      <c r="L551" s="62">
        <f>HYPERLINK("mailto:"&amp;K551,"Send Email")</f>
        <v/>
      </c>
      <c r="M551" s="55" t="inlineStr">
        <is>
          <t>406, Ring Road, Jaipur</t>
        </is>
      </c>
      <c r="N551" s="54" t="inlineStr">
        <is>
          <t>Jaipur</t>
        </is>
      </c>
      <c r="O551" s="54">
        <f>VLOOKUP(N551,Lists!$A$2:$B$36,2,FALSE())</f>
        <v/>
      </c>
      <c r="P551" s="54" t="inlineStr">
        <is>
          <t>805082</t>
        </is>
      </c>
      <c r="Q551" s="54" t="inlineStr">
        <is>
          <t>91162 52816</t>
        </is>
      </c>
    </row>
    <row r="552" ht="15" customHeight="1" s="39">
      <c r="A552" s="54" t="inlineStr">
        <is>
          <t>STU0551</t>
        </is>
      </c>
      <c r="B552" s="55">
        <f>VLOOKUP(A552,Marks!$A$2:$B$1001,2,FALSE())</f>
        <v/>
      </c>
      <c r="C552" s="54">
        <f>VLOOKUP(A552,Marks!$A$2:$C$1001,3,FALSE())</f>
        <v/>
      </c>
      <c r="D552" s="55" t="inlineStr">
        <is>
          <t>Zaid Bose</t>
        </is>
      </c>
      <c r="E552" s="55" t="inlineStr">
        <is>
          <t>Pihu Bose</t>
        </is>
      </c>
      <c r="F552" s="57" t="n">
        <v>43795</v>
      </c>
      <c r="G552" s="54">
        <f>DATEDIF(F552,TODAY(),"Y")</f>
        <v/>
      </c>
      <c r="H552" s="54" t="inlineStr">
        <is>
          <t>A+</t>
        </is>
      </c>
      <c r="I552" s="54" t="inlineStr">
        <is>
          <t>66404 73237</t>
        </is>
      </c>
      <c r="J552" s="62">
        <f>HYPERLINK("https://wa.me/91"&amp;SUBSTITUTE(I552," ",""),"Chat on WhatsApp")</f>
        <v/>
      </c>
      <c r="K552" s="54" t="inlineStr">
        <is>
          <t>zaid.bose40@yahoo.com</t>
        </is>
      </c>
      <c r="L552" s="62">
        <f>HYPERLINK("mailto:"&amp;K552,"Send Email")</f>
        <v/>
      </c>
      <c r="M552" s="55" t="inlineStr">
        <is>
          <t>317, Shastri Nagar, Mumbai</t>
        </is>
      </c>
      <c r="N552" s="54" t="inlineStr">
        <is>
          <t>Mumbai</t>
        </is>
      </c>
      <c r="O552" s="54">
        <f>VLOOKUP(N552,Lists!$A$2:$B$36,2,FALSE())</f>
        <v/>
      </c>
      <c r="P552" s="54" t="inlineStr">
        <is>
          <t>384635</t>
        </is>
      </c>
      <c r="Q552" s="54" t="inlineStr">
        <is>
          <t>66695 64525</t>
        </is>
      </c>
    </row>
    <row r="553" ht="15" customHeight="1" s="39">
      <c r="A553" s="54" t="inlineStr">
        <is>
          <t>STU0552</t>
        </is>
      </c>
      <c r="B553" s="55">
        <f>VLOOKUP(A553,Marks!$A$2:$B$1001,2,FALSE())</f>
        <v/>
      </c>
      <c r="C553" s="54">
        <f>VLOOKUP(A553,Marks!$A$2:$C$1001,3,FALSE())</f>
        <v/>
      </c>
      <c r="D553" s="55" t="inlineStr">
        <is>
          <t>Advait Bansal</t>
        </is>
      </c>
      <c r="E553" s="55" t="inlineStr">
        <is>
          <t>Riya Bansal</t>
        </is>
      </c>
      <c r="F553" s="57" t="n">
        <v>44111</v>
      </c>
      <c r="G553" s="54">
        <f>DATEDIF(F553,TODAY(),"Y")</f>
        <v/>
      </c>
      <c r="H553" s="54" t="inlineStr">
        <is>
          <t>AB+</t>
        </is>
      </c>
      <c r="I553" s="54" t="inlineStr">
        <is>
          <t>99869 97158</t>
        </is>
      </c>
      <c r="J553" s="62">
        <f>HYPERLINK("https://wa.me/91"&amp;SUBSTITUTE(I553," ",""),"Chat on WhatsApp")</f>
        <v/>
      </c>
      <c r="K553" s="54" t="inlineStr">
        <is>
          <t>advait.bansal38@rediffmail.com</t>
        </is>
      </c>
      <c r="L553" s="62">
        <f>HYPERLINK("mailto:"&amp;K553,"Send Email")</f>
        <v/>
      </c>
      <c r="M553" s="55" t="inlineStr">
        <is>
          <t>230, Nehru Nagar, Amritsar</t>
        </is>
      </c>
      <c r="N553" s="54" t="inlineStr">
        <is>
          <t>Amritsar</t>
        </is>
      </c>
      <c r="O553" s="54">
        <f>VLOOKUP(N553,Lists!$A$2:$B$36,2,FALSE())</f>
        <v/>
      </c>
      <c r="P553" s="54" t="inlineStr">
        <is>
          <t>637071</t>
        </is>
      </c>
      <c r="Q553" s="54" t="inlineStr">
        <is>
          <t>91319 95672</t>
        </is>
      </c>
    </row>
    <row r="554" ht="15" customHeight="1" s="39">
      <c r="A554" s="54" t="inlineStr">
        <is>
          <t>STU0553</t>
        </is>
      </c>
      <c r="B554" s="55">
        <f>VLOOKUP(A554,Marks!$A$2:$B$1001,2,FALSE())</f>
        <v/>
      </c>
      <c r="C554" s="54">
        <f>VLOOKUP(A554,Marks!$A$2:$C$1001,3,FALSE())</f>
        <v/>
      </c>
      <c r="D554" s="55" t="inlineStr">
        <is>
          <t>Zaid Ghosh</t>
        </is>
      </c>
      <c r="E554" s="55" t="inlineStr">
        <is>
          <t>Gauri Ghosh</t>
        </is>
      </c>
      <c r="F554" s="57" t="n">
        <v>42439</v>
      </c>
      <c r="G554" s="54">
        <f>DATEDIF(F554,TODAY(),"Y")</f>
        <v/>
      </c>
      <c r="H554" s="54" t="inlineStr">
        <is>
          <t>O-</t>
        </is>
      </c>
      <c r="I554" s="54" t="inlineStr">
        <is>
          <t>67190 28581</t>
        </is>
      </c>
      <c r="J554" s="62">
        <f>HYPERLINK("https://wa.me/91"&amp;SUBSTITUTE(I554," ",""),"Chat on WhatsApp")</f>
        <v/>
      </c>
      <c r="K554" s="54" t="inlineStr">
        <is>
          <t>zaid.ghosh17@gmail.com</t>
        </is>
      </c>
      <c r="L554" s="62">
        <f>HYPERLINK("mailto:"&amp;K554,"Send Email")</f>
        <v/>
      </c>
      <c r="M554" s="55" t="inlineStr">
        <is>
          <t>166, Temple Road, Thiruvananthapuram</t>
        </is>
      </c>
      <c r="N554" s="54" t="inlineStr">
        <is>
          <t>Thiruvananthapuram</t>
        </is>
      </c>
      <c r="O554" s="54">
        <f>VLOOKUP(N554,Lists!$A$2:$B$36,2,FALSE())</f>
        <v/>
      </c>
      <c r="P554" s="54" t="inlineStr">
        <is>
          <t>750976</t>
        </is>
      </c>
      <c r="Q554" s="54" t="inlineStr">
        <is>
          <t>98826 27947</t>
        </is>
      </c>
    </row>
    <row r="555" ht="15" customHeight="1" s="39">
      <c r="A555" s="54" t="inlineStr">
        <is>
          <t>STU0554</t>
        </is>
      </c>
      <c r="B555" s="55">
        <f>VLOOKUP(A555,Marks!$A$2:$B$1001,2,FALSE())</f>
        <v/>
      </c>
      <c r="C555" s="54">
        <f>VLOOKUP(A555,Marks!$A$2:$C$1001,3,FALSE())</f>
        <v/>
      </c>
      <c r="D555" s="55" t="inlineStr">
        <is>
          <t>Aakash Trivedi</t>
        </is>
      </c>
      <c r="E555" s="55" t="inlineStr">
        <is>
          <t>Navya Trivedi</t>
        </is>
      </c>
      <c r="F555" s="57" t="n">
        <v>39970</v>
      </c>
      <c r="G555" s="54">
        <f>DATEDIF(F555,TODAY(),"Y")</f>
        <v/>
      </c>
      <c r="H555" s="54" t="inlineStr">
        <is>
          <t>A+</t>
        </is>
      </c>
      <c r="I555" s="54" t="inlineStr">
        <is>
          <t>64797 80041</t>
        </is>
      </c>
      <c r="J555" s="62">
        <f>HYPERLINK("https://wa.me/91"&amp;SUBSTITUTE(I555," ",""),"Chat on WhatsApp")</f>
        <v/>
      </c>
      <c r="K555" s="54" t="inlineStr">
        <is>
          <t>aakash.trivedi29@outlook.com</t>
        </is>
      </c>
      <c r="L555" s="62">
        <f>HYPERLINK("mailto:"&amp;K555,"Send Email")</f>
        <v/>
      </c>
      <c r="M555" s="55" t="inlineStr">
        <is>
          <t>4, Shastri Nagar, Chandigarh</t>
        </is>
      </c>
      <c r="N555" s="54" t="inlineStr">
        <is>
          <t>Chandigarh</t>
        </is>
      </c>
      <c r="O555" s="54">
        <f>VLOOKUP(N555,Lists!$A$2:$B$36,2,FALSE())</f>
        <v/>
      </c>
      <c r="P555" s="54" t="inlineStr">
        <is>
          <t>195811</t>
        </is>
      </c>
      <c r="Q555" s="54" t="inlineStr">
        <is>
          <t>75709 53649</t>
        </is>
      </c>
    </row>
    <row r="556" ht="15" customHeight="1" s="39">
      <c r="A556" s="54" t="inlineStr">
        <is>
          <t>STU0555</t>
        </is>
      </c>
      <c r="B556" s="55">
        <f>VLOOKUP(A556,Marks!$A$2:$B$1001,2,FALSE())</f>
        <v/>
      </c>
      <c r="C556" s="54">
        <f>VLOOKUP(A556,Marks!$A$2:$C$1001,3,FALSE())</f>
        <v/>
      </c>
      <c r="D556" s="55" t="inlineStr">
        <is>
          <t>Uday Kulkarni</t>
        </is>
      </c>
      <c r="E556" s="55" t="inlineStr">
        <is>
          <t>Anika Kulkarni</t>
        </is>
      </c>
      <c r="F556" s="57" t="n">
        <v>39951</v>
      </c>
      <c r="G556" s="54">
        <f>DATEDIF(F556,TODAY(),"Y")</f>
        <v/>
      </c>
      <c r="H556" s="54" t="inlineStr">
        <is>
          <t>AB-</t>
        </is>
      </c>
      <c r="I556" s="54" t="inlineStr">
        <is>
          <t>76677 82834</t>
        </is>
      </c>
      <c r="J556" s="62">
        <f>HYPERLINK("https://wa.me/91"&amp;SUBSTITUTE(I556," ",""),"Chat on WhatsApp")</f>
        <v/>
      </c>
      <c r="K556" s="54" t="inlineStr">
        <is>
          <t>uday.kulkarni42@outlook.com</t>
        </is>
      </c>
      <c r="L556" s="62">
        <f>HYPERLINK("mailto:"&amp;K556,"Send Email")</f>
        <v/>
      </c>
      <c r="M556" s="55" t="inlineStr">
        <is>
          <t>284, Lake View, Bhubaneswar</t>
        </is>
      </c>
      <c r="N556" s="54" t="inlineStr">
        <is>
          <t>Bhubaneswar</t>
        </is>
      </c>
      <c r="O556" s="54">
        <f>VLOOKUP(N556,Lists!$A$2:$B$36,2,FALSE())</f>
        <v/>
      </c>
      <c r="P556" s="54" t="inlineStr">
        <is>
          <t>289275</t>
        </is>
      </c>
      <c r="Q556" s="54" t="inlineStr">
        <is>
          <t>76001 32323</t>
        </is>
      </c>
    </row>
    <row r="557" ht="15" customHeight="1" s="39">
      <c r="A557" s="54" t="inlineStr">
        <is>
          <t>STU0556</t>
        </is>
      </c>
      <c r="B557" s="55">
        <f>VLOOKUP(A557,Marks!$A$2:$B$1001,2,FALSE())</f>
        <v/>
      </c>
      <c r="C557" s="54">
        <f>VLOOKUP(A557,Marks!$A$2:$C$1001,3,FALSE())</f>
        <v/>
      </c>
      <c r="D557" s="55" t="inlineStr">
        <is>
          <t>Kartik Mukherjee</t>
        </is>
      </c>
      <c r="E557" s="55" t="inlineStr">
        <is>
          <t>Tanvi Mukherjee</t>
        </is>
      </c>
      <c r="F557" s="57" t="n">
        <v>42681</v>
      </c>
      <c r="G557" s="54">
        <f>DATEDIF(F557,TODAY(),"Y")</f>
        <v/>
      </c>
      <c r="H557" s="54" t="inlineStr">
        <is>
          <t>B-</t>
        </is>
      </c>
      <c r="I557" s="54" t="inlineStr">
        <is>
          <t>83312 49002</t>
        </is>
      </c>
      <c r="J557" s="62">
        <f>HYPERLINK("https://wa.me/91"&amp;SUBSTITUTE(I557," ",""),"Chat on WhatsApp")</f>
        <v/>
      </c>
      <c r="K557" s="54" t="inlineStr">
        <is>
          <t>kartik.mukherjee57@outlook.com</t>
        </is>
      </c>
      <c r="L557" s="62">
        <f>HYPERLINK("mailto:"&amp;K557,"Send Email")</f>
        <v/>
      </c>
      <c r="M557" s="55" t="inlineStr">
        <is>
          <t>58, Green Park, Ranchi</t>
        </is>
      </c>
      <c r="N557" s="54" t="inlineStr">
        <is>
          <t>Ranchi</t>
        </is>
      </c>
      <c r="O557" s="54">
        <f>VLOOKUP(N557,Lists!$A$2:$B$36,2,FALSE())</f>
        <v/>
      </c>
      <c r="P557" s="54" t="inlineStr">
        <is>
          <t>234868</t>
        </is>
      </c>
      <c r="Q557" s="54" t="inlineStr">
        <is>
          <t>85919 84852</t>
        </is>
      </c>
    </row>
    <row r="558" ht="15" customHeight="1" s="39">
      <c r="A558" s="54" t="inlineStr">
        <is>
          <t>STU0557</t>
        </is>
      </c>
      <c r="B558" s="55">
        <f>VLOOKUP(A558,Marks!$A$2:$B$1001,2,FALSE())</f>
        <v/>
      </c>
      <c r="C558" s="54">
        <f>VLOOKUP(A558,Marks!$A$2:$C$1001,3,FALSE())</f>
        <v/>
      </c>
      <c r="D558" s="55" t="inlineStr">
        <is>
          <t>Yug Gupta</t>
        </is>
      </c>
      <c r="E558" s="55" t="inlineStr">
        <is>
          <t>Ira Gupta</t>
        </is>
      </c>
      <c r="F558" s="57" t="n">
        <v>41451</v>
      </c>
      <c r="G558" s="54">
        <f>DATEDIF(F558,TODAY(),"Y")</f>
        <v/>
      </c>
      <c r="H558" s="54" t="inlineStr">
        <is>
          <t>O-</t>
        </is>
      </c>
      <c r="I558" s="54" t="inlineStr">
        <is>
          <t>78862 81212</t>
        </is>
      </c>
      <c r="J558" s="62">
        <f>HYPERLINK("https://wa.me/91"&amp;SUBSTITUTE(I558," ",""),"Chat on WhatsApp")</f>
        <v/>
      </c>
      <c r="K558" s="54" t="inlineStr">
        <is>
          <t>yug.gupta61@yahoo.com</t>
        </is>
      </c>
      <c r="L558" s="62">
        <f>HYPERLINK("mailto:"&amp;K558,"Send Email")</f>
        <v/>
      </c>
      <c r="M558" s="55" t="inlineStr">
        <is>
          <t>5, Park Street, Raipur</t>
        </is>
      </c>
      <c r="N558" s="54" t="inlineStr">
        <is>
          <t>Raipur</t>
        </is>
      </c>
      <c r="O558" s="54">
        <f>VLOOKUP(N558,Lists!$A$2:$B$36,2,FALSE())</f>
        <v/>
      </c>
      <c r="P558" s="54" t="inlineStr">
        <is>
          <t>691805</t>
        </is>
      </c>
      <c r="Q558" s="54" t="inlineStr">
        <is>
          <t>94013 51414</t>
        </is>
      </c>
    </row>
    <row r="559" ht="15" customHeight="1" s="39">
      <c r="A559" s="54" t="inlineStr">
        <is>
          <t>STU0558</t>
        </is>
      </c>
      <c r="B559" s="55">
        <f>VLOOKUP(A559,Marks!$A$2:$B$1001,2,FALSE())</f>
        <v/>
      </c>
      <c r="C559" s="54">
        <f>VLOOKUP(A559,Marks!$A$2:$C$1001,3,FALSE())</f>
        <v/>
      </c>
      <c r="D559" s="55" t="inlineStr">
        <is>
          <t>Parth Desai</t>
        </is>
      </c>
      <c r="E559" s="55" t="inlineStr">
        <is>
          <t>Lavanya Desai</t>
        </is>
      </c>
      <c r="F559" s="57" t="n">
        <v>41621</v>
      </c>
      <c r="G559" s="54">
        <f>DATEDIF(F559,TODAY(),"Y")</f>
        <v/>
      </c>
      <c r="H559" s="54" t="inlineStr">
        <is>
          <t>O-</t>
        </is>
      </c>
      <c r="I559" s="54" t="inlineStr">
        <is>
          <t>77512 87181</t>
        </is>
      </c>
      <c r="J559" s="62">
        <f>HYPERLINK("https://wa.me/91"&amp;SUBSTITUTE(I559," ",""),"Chat on WhatsApp")</f>
        <v/>
      </c>
      <c r="K559" s="54" t="inlineStr">
        <is>
          <t>parth.desai9@outlook.com</t>
        </is>
      </c>
      <c r="L559" s="62">
        <f>HYPERLINK("mailto:"&amp;K559,"Send Email")</f>
        <v/>
      </c>
      <c r="M559" s="55" t="inlineStr">
        <is>
          <t>115, Model Town, Mysuru</t>
        </is>
      </c>
      <c r="N559" s="54" t="inlineStr">
        <is>
          <t>Mysuru</t>
        </is>
      </c>
      <c r="O559" s="54">
        <f>VLOOKUP(N559,Lists!$A$2:$B$36,2,FALSE())</f>
        <v/>
      </c>
      <c r="P559" s="54" t="inlineStr">
        <is>
          <t>525293</t>
        </is>
      </c>
      <c r="Q559" s="54" t="inlineStr">
        <is>
          <t>75209 59292</t>
        </is>
      </c>
    </row>
    <row r="560" ht="15" customHeight="1" s="39">
      <c r="A560" s="54" t="inlineStr">
        <is>
          <t>STU0559</t>
        </is>
      </c>
      <c r="B560" s="55">
        <f>VLOOKUP(A560,Marks!$A$2:$B$1001,2,FALSE())</f>
        <v/>
      </c>
      <c r="C560" s="54">
        <f>VLOOKUP(A560,Marks!$A$2:$C$1001,3,FALSE())</f>
        <v/>
      </c>
      <c r="D560" s="55" t="inlineStr">
        <is>
          <t>Advait Pathak</t>
        </is>
      </c>
      <c r="E560" s="55" t="inlineStr">
        <is>
          <t>Vanya Pathak</t>
        </is>
      </c>
      <c r="F560" s="57" t="n">
        <v>43779</v>
      </c>
      <c r="G560" s="54">
        <f>DATEDIF(F560,TODAY(),"Y")</f>
        <v/>
      </c>
      <c r="H560" s="54" t="inlineStr">
        <is>
          <t>A+</t>
        </is>
      </c>
      <c r="I560" s="54" t="inlineStr">
        <is>
          <t>95537 77449</t>
        </is>
      </c>
      <c r="J560" s="62">
        <f>HYPERLINK("https://wa.me/91"&amp;SUBSTITUTE(I560," ",""),"Chat on WhatsApp")</f>
        <v/>
      </c>
      <c r="K560" s="54" t="inlineStr">
        <is>
          <t>advait.pathak67@outlook.com</t>
        </is>
      </c>
      <c r="L560" s="62">
        <f>HYPERLINK("mailto:"&amp;K560,"Send Email")</f>
        <v/>
      </c>
      <c r="M560" s="55" t="inlineStr">
        <is>
          <t>318, Green Park, Panaji</t>
        </is>
      </c>
      <c r="N560" s="54" t="inlineStr">
        <is>
          <t>Panaji</t>
        </is>
      </c>
      <c r="O560" s="54">
        <f>VLOOKUP(N560,Lists!$A$2:$B$36,2,FALSE())</f>
        <v/>
      </c>
      <c r="P560" s="54" t="inlineStr">
        <is>
          <t>721151</t>
        </is>
      </c>
      <c r="Q560" s="54" t="inlineStr">
        <is>
          <t>88176 32373</t>
        </is>
      </c>
    </row>
    <row r="561" ht="15" customHeight="1" s="39">
      <c r="A561" s="54" t="inlineStr">
        <is>
          <t>STU0560</t>
        </is>
      </c>
      <c r="B561" s="55">
        <f>VLOOKUP(A561,Marks!$A$2:$B$1001,2,FALSE())</f>
        <v/>
      </c>
      <c r="C561" s="54">
        <f>VLOOKUP(A561,Marks!$A$2:$C$1001,3,FALSE())</f>
        <v/>
      </c>
      <c r="D561" s="55" t="inlineStr">
        <is>
          <t>Sai Joshi</t>
        </is>
      </c>
      <c r="E561" s="55" t="inlineStr">
        <is>
          <t>Kajal Joshi</t>
        </is>
      </c>
      <c r="F561" s="57" t="n">
        <v>41450</v>
      </c>
      <c r="G561" s="54">
        <f>DATEDIF(F561,TODAY(),"Y")</f>
        <v/>
      </c>
      <c r="H561" s="54" t="inlineStr">
        <is>
          <t>A+</t>
        </is>
      </c>
      <c r="I561" s="54" t="inlineStr">
        <is>
          <t>85303 53087</t>
        </is>
      </c>
      <c r="J561" s="62">
        <f>HYPERLINK("https://wa.me/91"&amp;SUBSTITUTE(I561," ",""),"Chat on WhatsApp")</f>
        <v/>
      </c>
      <c r="K561" s="54" t="inlineStr">
        <is>
          <t>sai.joshi13@outlook.com</t>
        </is>
      </c>
      <c r="L561" s="62">
        <f>HYPERLINK("mailto:"&amp;K561,"Send Email")</f>
        <v/>
      </c>
      <c r="M561" s="55" t="inlineStr">
        <is>
          <t>407, Model Town, Guwahati</t>
        </is>
      </c>
      <c r="N561" s="54" t="inlineStr">
        <is>
          <t>Guwahati</t>
        </is>
      </c>
      <c r="O561" s="54">
        <f>VLOOKUP(N561,Lists!$A$2:$B$36,2,FALSE())</f>
        <v/>
      </c>
      <c r="P561" s="54" t="inlineStr">
        <is>
          <t>556121</t>
        </is>
      </c>
      <c r="Q561" s="54" t="inlineStr">
        <is>
          <t>93619 78560</t>
        </is>
      </c>
    </row>
    <row r="562" ht="15" customHeight="1" s="39">
      <c r="A562" s="54" t="inlineStr">
        <is>
          <t>STU0561</t>
        </is>
      </c>
      <c r="B562" s="55">
        <f>VLOOKUP(A562,Marks!$A$2:$B$1001,2,FALSE())</f>
        <v/>
      </c>
      <c r="C562" s="54">
        <f>VLOOKUP(A562,Marks!$A$2:$C$1001,3,FALSE())</f>
        <v/>
      </c>
      <c r="D562" s="55" t="inlineStr">
        <is>
          <t>Vivaan Yadav</t>
        </is>
      </c>
      <c r="E562" s="55" t="inlineStr">
        <is>
          <t>Simran Yadav</t>
        </is>
      </c>
      <c r="F562" s="57" t="n">
        <v>42415</v>
      </c>
      <c r="G562" s="54">
        <f>DATEDIF(F562,TODAY(),"Y")</f>
        <v/>
      </c>
      <c r="H562" s="54" t="inlineStr">
        <is>
          <t>B+</t>
        </is>
      </c>
      <c r="I562" s="54" t="inlineStr">
        <is>
          <t>91769 58549</t>
        </is>
      </c>
      <c r="J562" s="62">
        <f>HYPERLINK("https://wa.me/91"&amp;SUBSTITUTE(I562," ",""),"Chat on WhatsApp")</f>
        <v/>
      </c>
      <c r="K562" s="54" t="inlineStr">
        <is>
          <t>vivaan.yadav41@yahoo.com</t>
        </is>
      </c>
      <c r="L562" s="62">
        <f>HYPERLINK("mailto:"&amp;K562,"Send Email")</f>
        <v/>
      </c>
      <c r="M562" s="55" t="inlineStr">
        <is>
          <t>287, Market Yard, Mumbai</t>
        </is>
      </c>
      <c r="N562" s="54" t="inlineStr">
        <is>
          <t>Mumbai</t>
        </is>
      </c>
      <c r="O562" s="54">
        <f>VLOOKUP(N562,Lists!$A$2:$B$36,2,FALSE())</f>
        <v/>
      </c>
      <c r="P562" s="54" t="inlineStr">
        <is>
          <t>553505</t>
        </is>
      </c>
      <c r="Q562" s="54" t="inlineStr">
        <is>
          <t>74621 58977</t>
        </is>
      </c>
    </row>
    <row r="563" ht="15" customHeight="1" s="39">
      <c r="A563" s="54" t="inlineStr">
        <is>
          <t>STU0562</t>
        </is>
      </c>
      <c r="B563" s="55">
        <f>VLOOKUP(A563,Marks!$A$2:$B$1001,2,FALSE())</f>
        <v/>
      </c>
      <c r="C563" s="54">
        <f>VLOOKUP(A563,Marks!$A$2:$C$1001,3,FALSE())</f>
        <v/>
      </c>
      <c r="D563" s="55" t="inlineStr">
        <is>
          <t>Devansh Ghosh</t>
        </is>
      </c>
      <c r="E563" s="55" t="inlineStr">
        <is>
          <t>Saanvi Ghosh</t>
        </is>
      </c>
      <c r="F563" s="57" t="n">
        <v>42718</v>
      </c>
      <c r="G563" s="54">
        <f>DATEDIF(F563,TODAY(),"Y")</f>
        <v/>
      </c>
      <c r="H563" s="54" t="inlineStr">
        <is>
          <t>B-</t>
        </is>
      </c>
      <c r="I563" s="54" t="inlineStr">
        <is>
          <t>61967 79614</t>
        </is>
      </c>
      <c r="J563" s="62">
        <f>HYPERLINK("https://wa.me/91"&amp;SUBSTITUTE(I563," ",""),"Chat on WhatsApp")</f>
        <v/>
      </c>
      <c r="K563" s="54" t="inlineStr">
        <is>
          <t>devansh.ghosh42@gmail.com</t>
        </is>
      </c>
      <c r="L563" s="62">
        <f>HYPERLINK("mailto:"&amp;K563,"Send Email")</f>
        <v/>
      </c>
      <c r="M563" s="55" t="inlineStr">
        <is>
          <t>439, Station Road, Patna</t>
        </is>
      </c>
      <c r="N563" s="54" t="inlineStr">
        <is>
          <t>Patna</t>
        </is>
      </c>
      <c r="O563" s="54">
        <f>VLOOKUP(N563,Lists!$A$2:$B$36,2,FALSE())</f>
        <v/>
      </c>
      <c r="P563" s="54" t="inlineStr">
        <is>
          <t>154792</t>
        </is>
      </c>
      <c r="Q563" s="54" t="inlineStr">
        <is>
          <t>86369 17994</t>
        </is>
      </c>
    </row>
    <row r="564" ht="15" customHeight="1" s="39">
      <c r="A564" s="54" t="inlineStr">
        <is>
          <t>STU0563</t>
        </is>
      </c>
      <c r="B564" s="55">
        <f>VLOOKUP(A564,Marks!$A$2:$B$1001,2,FALSE())</f>
        <v/>
      </c>
      <c r="C564" s="54">
        <f>VLOOKUP(A564,Marks!$A$2:$C$1001,3,FALSE())</f>
        <v/>
      </c>
      <c r="D564" s="55" t="inlineStr">
        <is>
          <t>Abhinav Shah</t>
        </is>
      </c>
      <c r="E564" s="55" t="inlineStr">
        <is>
          <t>Isha Shah</t>
        </is>
      </c>
      <c r="F564" s="57" t="n">
        <v>43415</v>
      </c>
      <c r="G564" s="54">
        <f>DATEDIF(F564,TODAY(),"Y")</f>
        <v/>
      </c>
      <c r="H564" s="54" t="inlineStr">
        <is>
          <t>O+</t>
        </is>
      </c>
      <c r="I564" s="54" t="inlineStr">
        <is>
          <t>88048 21842</t>
        </is>
      </c>
      <c r="J564" s="62">
        <f>HYPERLINK("https://wa.me/91"&amp;SUBSTITUTE(I564," ",""),"Chat on WhatsApp")</f>
        <v/>
      </c>
      <c r="K564" s="54" t="inlineStr">
        <is>
          <t>abhinav.shah47@outlook.com</t>
        </is>
      </c>
      <c r="L564" s="62">
        <f>HYPERLINK("mailto:"&amp;K564,"Send Email")</f>
        <v/>
      </c>
      <c r="M564" s="55" t="inlineStr">
        <is>
          <t>231, Civil Lines, Lucknow</t>
        </is>
      </c>
      <c r="N564" s="54" t="inlineStr">
        <is>
          <t>Lucknow</t>
        </is>
      </c>
      <c r="O564" s="54">
        <f>VLOOKUP(N564,Lists!$A$2:$B$36,2,FALSE())</f>
        <v/>
      </c>
      <c r="P564" s="54" t="inlineStr">
        <is>
          <t>200124</t>
        </is>
      </c>
      <c r="Q564" s="54" t="inlineStr">
        <is>
          <t>87321 59227</t>
        </is>
      </c>
    </row>
    <row r="565" ht="15" customHeight="1" s="39">
      <c r="A565" s="54" t="inlineStr">
        <is>
          <t>STU0564</t>
        </is>
      </c>
      <c r="B565" s="55">
        <f>VLOOKUP(A565,Marks!$A$2:$B$1001,2,FALSE())</f>
        <v/>
      </c>
      <c r="C565" s="54">
        <f>VLOOKUP(A565,Marks!$A$2:$C$1001,3,FALSE())</f>
        <v/>
      </c>
      <c r="D565" s="55" t="inlineStr">
        <is>
          <t>Pranav Kapoor</t>
        </is>
      </c>
      <c r="E565" s="55" t="inlineStr">
        <is>
          <t>Aadhya Kapoor</t>
        </is>
      </c>
      <c r="F565" s="57" t="n">
        <v>40643</v>
      </c>
      <c r="G565" s="54">
        <f>DATEDIF(F565,TODAY(),"Y")</f>
        <v/>
      </c>
      <c r="H565" s="54" t="inlineStr">
        <is>
          <t>O-</t>
        </is>
      </c>
      <c r="I565" s="54" t="inlineStr">
        <is>
          <t>79539 20775</t>
        </is>
      </c>
      <c r="J565" s="62">
        <f>HYPERLINK("https://wa.me/91"&amp;SUBSTITUTE(I565," ",""),"Chat on WhatsApp")</f>
        <v/>
      </c>
      <c r="K565" s="54" t="inlineStr">
        <is>
          <t>pranav.kapoor49@outlook.com</t>
        </is>
      </c>
      <c r="L565" s="62">
        <f>HYPERLINK("mailto:"&amp;K565,"Send Email")</f>
        <v/>
      </c>
      <c r="M565" s="55" t="inlineStr">
        <is>
          <t>132, Gandhi Chowk, Amritsar</t>
        </is>
      </c>
      <c r="N565" s="54" t="inlineStr">
        <is>
          <t>Amritsar</t>
        </is>
      </c>
      <c r="O565" s="54">
        <f>VLOOKUP(N565,Lists!$A$2:$B$36,2,FALSE())</f>
        <v/>
      </c>
      <c r="P565" s="54" t="inlineStr">
        <is>
          <t>849032</t>
        </is>
      </c>
      <c r="Q565" s="54" t="inlineStr">
        <is>
          <t>92254 14582</t>
        </is>
      </c>
    </row>
    <row r="566" ht="15" customHeight="1" s="39">
      <c r="A566" s="54" t="inlineStr">
        <is>
          <t>STU0565</t>
        </is>
      </c>
      <c r="B566" s="55">
        <f>VLOOKUP(A566,Marks!$A$2:$B$1001,2,FALSE())</f>
        <v/>
      </c>
      <c r="C566" s="54">
        <f>VLOOKUP(A566,Marks!$A$2:$C$1001,3,FALSE())</f>
        <v/>
      </c>
      <c r="D566" s="55" t="inlineStr">
        <is>
          <t>Krishna Das</t>
        </is>
      </c>
      <c r="E566" s="55" t="inlineStr">
        <is>
          <t>Neha Das</t>
        </is>
      </c>
      <c r="F566" s="57" t="n">
        <v>42145</v>
      </c>
      <c r="G566" s="54">
        <f>DATEDIF(F566,TODAY(),"Y")</f>
        <v/>
      </c>
      <c r="H566" s="54" t="inlineStr">
        <is>
          <t>O+</t>
        </is>
      </c>
      <c r="I566" s="54" t="inlineStr">
        <is>
          <t>85433 69413</t>
        </is>
      </c>
      <c r="J566" s="62">
        <f>HYPERLINK("https://wa.me/91"&amp;SUBSTITUTE(I566," ",""),"Chat on WhatsApp")</f>
        <v/>
      </c>
      <c r="K566" s="54" t="inlineStr">
        <is>
          <t>krishna.das15@yahoo.com</t>
        </is>
      </c>
      <c r="L566" s="62">
        <f>HYPERLINK("mailto:"&amp;K566,"Send Email")</f>
        <v/>
      </c>
      <c r="M566" s="55" t="inlineStr">
        <is>
          <t>304, Lake View, Thiruvananthapuram</t>
        </is>
      </c>
      <c r="N566" s="54" t="inlineStr">
        <is>
          <t>Thiruvananthapuram</t>
        </is>
      </c>
      <c r="O566" s="54">
        <f>VLOOKUP(N566,Lists!$A$2:$B$36,2,FALSE())</f>
        <v/>
      </c>
      <c r="P566" s="54" t="inlineStr">
        <is>
          <t>331685</t>
        </is>
      </c>
      <c r="Q566" s="54" t="inlineStr">
        <is>
          <t>67746 85383</t>
        </is>
      </c>
    </row>
    <row r="567" ht="15" customHeight="1" s="39">
      <c r="A567" s="54" t="inlineStr">
        <is>
          <t>STU0566</t>
        </is>
      </c>
      <c r="B567" s="55">
        <f>VLOOKUP(A567,Marks!$A$2:$B$1001,2,FALSE())</f>
        <v/>
      </c>
      <c r="C567" s="54">
        <f>VLOOKUP(A567,Marks!$A$2:$C$1001,3,FALSE())</f>
        <v/>
      </c>
      <c r="D567" s="55" t="inlineStr">
        <is>
          <t>Ayaan Rawat</t>
        </is>
      </c>
      <c r="E567" s="55" t="inlineStr">
        <is>
          <t>Kajal Rawat</t>
        </is>
      </c>
      <c r="F567" s="57" t="n">
        <v>41365</v>
      </c>
      <c r="G567" s="54">
        <f>DATEDIF(F567,TODAY(),"Y")</f>
        <v/>
      </c>
      <c r="H567" s="54" t="inlineStr">
        <is>
          <t>AB-</t>
        </is>
      </c>
      <c r="I567" s="54" t="inlineStr">
        <is>
          <t>92963 23848</t>
        </is>
      </c>
      <c r="J567" s="62">
        <f>HYPERLINK("https://wa.me/91"&amp;SUBSTITUTE(I567," ",""),"Chat on WhatsApp")</f>
        <v/>
      </c>
      <c r="K567" s="54" t="inlineStr">
        <is>
          <t>ayaan.rawat97@rediffmail.com</t>
        </is>
      </c>
      <c r="L567" s="62">
        <f>HYPERLINK("mailto:"&amp;K567,"Send Email")</f>
        <v/>
      </c>
      <c r="M567" s="55" t="inlineStr">
        <is>
          <t>430, Sector 12, Dehradun</t>
        </is>
      </c>
      <c r="N567" s="54" t="inlineStr">
        <is>
          <t>Dehradun</t>
        </is>
      </c>
      <c r="O567" s="54">
        <f>VLOOKUP(N567,Lists!$A$2:$B$36,2,FALSE())</f>
        <v/>
      </c>
      <c r="P567" s="54" t="inlineStr">
        <is>
          <t>146821</t>
        </is>
      </c>
      <c r="Q567" s="54" t="inlineStr">
        <is>
          <t>75998 37297</t>
        </is>
      </c>
    </row>
    <row r="568" ht="15" customHeight="1" s="39">
      <c r="A568" s="54" t="inlineStr">
        <is>
          <t>STU0567</t>
        </is>
      </c>
      <c r="B568" s="55">
        <f>VLOOKUP(A568,Marks!$A$2:$B$1001,2,FALSE())</f>
        <v/>
      </c>
      <c r="C568" s="54">
        <f>VLOOKUP(A568,Marks!$A$2:$C$1001,3,FALSE())</f>
        <v/>
      </c>
      <c r="D568" s="55" t="inlineStr">
        <is>
          <t>Abhinav Mehta</t>
        </is>
      </c>
      <c r="E568" s="55" t="inlineStr">
        <is>
          <t>Saanvi Mehta</t>
        </is>
      </c>
      <c r="F568" s="57" t="n">
        <v>39920</v>
      </c>
      <c r="G568" s="54">
        <f>DATEDIF(F568,TODAY(),"Y")</f>
        <v/>
      </c>
      <c r="H568" s="54" t="inlineStr">
        <is>
          <t>AB-</t>
        </is>
      </c>
      <c r="I568" s="54" t="inlineStr">
        <is>
          <t>91379 34417</t>
        </is>
      </c>
      <c r="J568" s="62">
        <f>HYPERLINK("https://wa.me/91"&amp;SUBSTITUTE(I568," ",""),"Chat on WhatsApp")</f>
        <v/>
      </c>
      <c r="K568" s="54" t="inlineStr">
        <is>
          <t>abhinav.mehta70@yahoo.com</t>
        </is>
      </c>
      <c r="L568" s="62">
        <f>HYPERLINK("mailto:"&amp;K568,"Send Email")</f>
        <v/>
      </c>
      <c r="M568" s="55" t="inlineStr">
        <is>
          <t>203, Church Street, Mumbai</t>
        </is>
      </c>
      <c r="N568" s="54" t="inlineStr">
        <is>
          <t>Mumbai</t>
        </is>
      </c>
      <c r="O568" s="54">
        <f>VLOOKUP(N568,Lists!$A$2:$B$36,2,FALSE())</f>
        <v/>
      </c>
      <c r="P568" s="54" t="inlineStr">
        <is>
          <t>475619</t>
        </is>
      </c>
      <c r="Q568" s="54" t="inlineStr">
        <is>
          <t>83733 15179</t>
        </is>
      </c>
    </row>
    <row r="569" ht="15" customHeight="1" s="39">
      <c r="A569" s="54" t="inlineStr">
        <is>
          <t>STU0568</t>
        </is>
      </c>
      <c r="B569" s="55">
        <f>VLOOKUP(A569,Marks!$A$2:$B$1001,2,FALSE())</f>
        <v/>
      </c>
      <c r="C569" s="54">
        <f>VLOOKUP(A569,Marks!$A$2:$C$1001,3,FALSE())</f>
        <v/>
      </c>
      <c r="D569" s="55" t="inlineStr">
        <is>
          <t>Sahil Bansal</t>
        </is>
      </c>
      <c r="E569" s="55" t="inlineStr">
        <is>
          <t>Pari Bansal</t>
        </is>
      </c>
      <c r="F569" s="57" t="n">
        <v>43485</v>
      </c>
      <c r="G569" s="54">
        <f>DATEDIF(F569,TODAY(),"Y")</f>
        <v/>
      </c>
      <c r="H569" s="54" t="inlineStr">
        <is>
          <t>B-</t>
        </is>
      </c>
      <c r="I569" s="54" t="inlineStr">
        <is>
          <t>96071 22948</t>
        </is>
      </c>
      <c r="J569" s="62">
        <f>HYPERLINK("https://wa.me/91"&amp;SUBSTITUTE(I569," ",""),"Chat on WhatsApp")</f>
        <v/>
      </c>
      <c r="K569" s="54" t="inlineStr">
        <is>
          <t>sahil.bansal82@yahoo.com</t>
        </is>
      </c>
      <c r="L569" s="62">
        <f>HYPERLINK("mailto:"&amp;K569,"Send Email")</f>
        <v/>
      </c>
      <c r="M569" s="55" t="inlineStr">
        <is>
          <t>74, Sector 12, Chandigarh</t>
        </is>
      </c>
      <c r="N569" s="54" t="inlineStr">
        <is>
          <t>Chandigarh</t>
        </is>
      </c>
      <c r="O569" s="54">
        <f>VLOOKUP(N569,Lists!$A$2:$B$36,2,FALSE())</f>
        <v/>
      </c>
      <c r="P569" s="54" t="inlineStr">
        <is>
          <t>680411</t>
        </is>
      </c>
      <c r="Q569" s="54" t="inlineStr">
        <is>
          <t>91461 86989</t>
        </is>
      </c>
    </row>
    <row r="570" ht="15" customHeight="1" s="39">
      <c r="A570" s="54" t="inlineStr">
        <is>
          <t>STU0569</t>
        </is>
      </c>
      <c r="B570" s="55">
        <f>VLOOKUP(A570,Marks!$A$2:$B$1001,2,FALSE())</f>
        <v/>
      </c>
      <c r="C570" s="54">
        <f>VLOOKUP(A570,Marks!$A$2:$C$1001,3,FALSE())</f>
        <v/>
      </c>
      <c r="D570" s="55" t="inlineStr">
        <is>
          <t>Pranav Dubey</t>
        </is>
      </c>
      <c r="E570" s="55" t="inlineStr">
        <is>
          <t>Riya Dubey</t>
        </is>
      </c>
      <c r="F570" s="57" t="n">
        <v>40813</v>
      </c>
      <c r="G570" s="54">
        <f>DATEDIF(F570,TODAY(),"Y")</f>
        <v/>
      </c>
      <c r="H570" s="54" t="inlineStr">
        <is>
          <t>A+</t>
        </is>
      </c>
      <c r="I570" s="54" t="inlineStr">
        <is>
          <t>61580 35220</t>
        </is>
      </c>
      <c r="J570" s="62">
        <f>HYPERLINK("https://wa.me/91"&amp;SUBSTITUTE(I570," ",""),"Chat on WhatsApp")</f>
        <v/>
      </c>
      <c r="K570" s="54" t="inlineStr">
        <is>
          <t>pranav.dubey40@rediffmail.com</t>
        </is>
      </c>
      <c r="L570" s="62">
        <f>HYPERLINK("mailto:"&amp;K570,"Send Email")</f>
        <v/>
      </c>
      <c r="M570" s="55" t="inlineStr">
        <is>
          <t>270, Market Yard, Surat</t>
        </is>
      </c>
      <c r="N570" s="54" t="inlineStr">
        <is>
          <t>Surat</t>
        </is>
      </c>
      <c r="O570" s="54">
        <f>VLOOKUP(N570,Lists!$A$2:$B$36,2,FALSE())</f>
        <v/>
      </c>
      <c r="P570" s="54" t="inlineStr">
        <is>
          <t>214037</t>
        </is>
      </c>
      <c r="Q570" s="54" t="inlineStr">
        <is>
          <t>94524 16587</t>
        </is>
      </c>
    </row>
    <row r="571" ht="15" customHeight="1" s="39">
      <c r="A571" s="54" t="inlineStr">
        <is>
          <t>STU0570</t>
        </is>
      </c>
      <c r="B571" s="55">
        <f>VLOOKUP(A571,Marks!$A$2:$B$1001,2,FALSE())</f>
        <v/>
      </c>
      <c r="C571" s="54">
        <f>VLOOKUP(A571,Marks!$A$2:$C$1001,3,FALSE())</f>
        <v/>
      </c>
      <c r="D571" s="55" t="inlineStr">
        <is>
          <t>Vivaan Menon</t>
        </is>
      </c>
      <c r="E571" s="55" t="inlineStr">
        <is>
          <t>Isha Menon</t>
        </is>
      </c>
      <c r="F571" s="57" t="n">
        <v>41859</v>
      </c>
      <c r="G571" s="54">
        <f>DATEDIF(F571,TODAY(),"Y")</f>
        <v/>
      </c>
      <c r="H571" s="54" t="inlineStr">
        <is>
          <t>AB+</t>
        </is>
      </c>
      <c r="I571" s="54" t="inlineStr">
        <is>
          <t>76464 83804</t>
        </is>
      </c>
      <c r="J571" s="62">
        <f>HYPERLINK("https://wa.me/91"&amp;SUBSTITUTE(I571," ",""),"Chat on WhatsApp")</f>
        <v/>
      </c>
      <c r="K571" s="54" t="inlineStr">
        <is>
          <t>vivaan.menon2@gmail.com</t>
        </is>
      </c>
      <c r="L571" s="62">
        <f>HYPERLINK("mailto:"&amp;K571,"Send Email")</f>
        <v/>
      </c>
      <c r="M571" s="55" t="inlineStr">
        <is>
          <t>409, Green Park, Patna</t>
        </is>
      </c>
      <c r="N571" s="54" t="inlineStr">
        <is>
          <t>Patna</t>
        </is>
      </c>
      <c r="O571" s="54">
        <f>VLOOKUP(N571,Lists!$A$2:$B$36,2,FALSE())</f>
        <v/>
      </c>
      <c r="P571" s="54" t="inlineStr">
        <is>
          <t>336690</t>
        </is>
      </c>
      <c r="Q571" s="54" t="inlineStr">
        <is>
          <t>92465 34839</t>
        </is>
      </c>
    </row>
    <row r="572" ht="15" customHeight="1" s="39">
      <c r="A572" s="54" t="inlineStr">
        <is>
          <t>STU0571</t>
        </is>
      </c>
      <c r="B572" s="55">
        <f>VLOOKUP(A572,Marks!$A$2:$B$1001,2,FALSE())</f>
        <v/>
      </c>
      <c r="C572" s="54">
        <f>VLOOKUP(A572,Marks!$A$2:$C$1001,3,FALSE())</f>
        <v/>
      </c>
      <c r="D572" s="55" t="inlineStr">
        <is>
          <t>Ayaan Patel</t>
        </is>
      </c>
      <c r="E572" s="55" t="inlineStr">
        <is>
          <t>Mahi Patel</t>
        </is>
      </c>
      <c r="F572" s="57" t="n">
        <v>42649</v>
      </c>
      <c r="G572" s="54">
        <f>DATEDIF(F572,TODAY(),"Y")</f>
        <v/>
      </c>
      <c r="H572" s="54" t="inlineStr">
        <is>
          <t>A+</t>
        </is>
      </c>
      <c r="I572" s="54" t="inlineStr">
        <is>
          <t>68765 10824</t>
        </is>
      </c>
      <c r="J572" s="62">
        <f>HYPERLINK("https://wa.me/91"&amp;SUBSTITUTE(I572," ",""),"Chat on WhatsApp")</f>
        <v/>
      </c>
      <c r="K572" s="54" t="inlineStr">
        <is>
          <t>ayaan.patel59@outlook.com</t>
        </is>
      </c>
      <c r="L572" s="62">
        <f>HYPERLINK("mailto:"&amp;K572,"Send Email")</f>
        <v/>
      </c>
      <c r="M572" s="55" t="inlineStr">
        <is>
          <t>157, Civil Lines, Kochi</t>
        </is>
      </c>
      <c r="N572" s="54" t="inlineStr">
        <is>
          <t>Kochi</t>
        </is>
      </c>
      <c r="O572" s="54">
        <f>VLOOKUP(N572,Lists!$A$2:$B$36,2,FALSE())</f>
        <v/>
      </c>
      <c r="P572" s="54" t="inlineStr">
        <is>
          <t>536836</t>
        </is>
      </c>
      <c r="Q572" s="54" t="inlineStr">
        <is>
          <t>63370 39567</t>
        </is>
      </c>
    </row>
    <row r="573" ht="15" customHeight="1" s="39">
      <c r="A573" s="54" t="inlineStr">
        <is>
          <t>STU0572</t>
        </is>
      </c>
      <c r="B573" s="55">
        <f>VLOOKUP(A573,Marks!$A$2:$B$1001,2,FALSE())</f>
        <v/>
      </c>
      <c r="C573" s="54">
        <f>VLOOKUP(A573,Marks!$A$2:$C$1001,3,FALSE())</f>
        <v/>
      </c>
      <c r="D573" s="55" t="inlineStr">
        <is>
          <t>Kabir Desai</t>
        </is>
      </c>
      <c r="E573" s="55" t="inlineStr">
        <is>
          <t>Falak Desai</t>
        </is>
      </c>
      <c r="F573" s="57" t="n">
        <v>42847</v>
      </c>
      <c r="G573" s="54">
        <f>DATEDIF(F573,TODAY(),"Y")</f>
        <v/>
      </c>
      <c r="H573" s="54" t="inlineStr">
        <is>
          <t>O-</t>
        </is>
      </c>
      <c r="I573" s="54" t="inlineStr">
        <is>
          <t>77892 94089</t>
        </is>
      </c>
      <c r="J573" s="62">
        <f>HYPERLINK("https://wa.me/91"&amp;SUBSTITUTE(I573," ",""),"Chat on WhatsApp")</f>
        <v/>
      </c>
      <c r="K573" s="54" t="inlineStr">
        <is>
          <t>kabir.desai81@outlook.com</t>
        </is>
      </c>
      <c r="L573" s="62">
        <f>HYPERLINK("mailto:"&amp;K573,"Send Email")</f>
        <v/>
      </c>
      <c r="M573" s="55" t="inlineStr">
        <is>
          <t>162, Station Road, Ranchi</t>
        </is>
      </c>
      <c r="N573" s="54" t="inlineStr">
        <is>
          <t>Ranchi</t>
        </is>
      </c>
      <c r="O573" s="54">
        <f>VLOOKUP(N573,Lists!$A$2:$B$36,2,FALSE())</f>
        <v/>
      </c>
      <c r="P573" s="54" t="inlineStr">
        <is>
          <t>345562</t>
        </is>
      </c>
      <c r="Q573" s="54" t="inlineStr">
        <is>
          <t>78705 63605</t>
        </is>
      </c>
    </row>
    <row r="574" ht="15" customHeight="1" s="39">
      <c r="A574" s="54" t="inlineStr">
        <is>
          <t>STU0573</t>
        </is>
      </c>
      <c r="B574" s="55">
        <f>VLOOKUP(A574,Marks!$A$2:$B$1001,2,FALSE())</f>
        <v/>
      </c>
      <c r="C574" s="54">
        <f>VLOOKUP(A574,Marks!$A$2:$C$1001,3,FALSE())</f>
        <v/>
      </c>
      <c r="D574" s="55" t="inlineStr">
        <is>
          <t>Naveen Chowdhury</t>
        </is>
      </c>
      <c r="E574" s="55" t="inlineStr">
        <is>
          <t>Urvi Chowdhury</t>
        </is>
      </c>
      <c r="F574" s="57" t="n">
        <v>40679</v>
      </c>
      <c r="G574" s="54">
        <f>DATEDIF(F574,TODAY(),"Y")</f>
        <v/>
      </c>
      <c r="H574" s="54" t="inlineStr">
        <is>
          <t>A-</t>
        </is>
      </c>
      <c r="I574" s="54" t="inlineStr">
        <is>
          <t>99416 98403</t>
        </is>
      </c>
      <c r="J574" s="62">
        <f>HYPERLINK("https://wa.me/91"&amp;SUBSTITUTE(I574," ",""),"Chat on WhatsApp")</f>
        <v/>
      </c>
      <c r="K574" s="54" t="inlineStr">
        <is>
          <t>naveen.chowdhury54@yahoo.com</t>
        </is>
      </c>
      <c r="L574" s="62">
        <f>HYPERLINK("mailto:"&amp;K574,"Send Email")</f>
        <v/>
      </c>
      <c r="M574" s="55" t="inlineStr">
        <is>
          <t>110, Green Park, Kolkata</t>
        </is>
      </c>
      <c r="N574" s="54" t="inlineStr">
        <is>
          <t>Kolkata</t>
        </is>
      </c>
      <c r="O574" s="54">
        <f>VLOOKUP(N574,Lists!$A$2:$B$36,2,FALSE())</f>
        <v/>
      </c>
      <c r="P574" s="54" t="inlineStr">
        <is>
          <t>507798</t>
        </is>
      </c>
      <c r="Q574" s="54" t="inlineStr">
        <is>
          <t>61158 75562</t>
        </is>
      </c>
    </row>
    <row r="575" ht="15" customHeight="1" s="39">
      <c r="A575" s="54" t="inlineStr">
        <is>
          <t>STU0574</t>
        </is>
      </c>
      <c r="B575" s="55">
        <f>VLOOKUP(A575,Marks!$A$2:$B$1001,2,FALSE())</f>
        <v/>
      </c>
      <c r="C575" s="54">
        <f>VLOOKUP(A575,Marks!$A$2:$C$1001,3,FALSE())</f>
        <v/>
      </c>
      <c r="D575" s="55" t="inlineStr">
        <is>
          <t>Om Arora</t>
        </is>
      </c>
      <c r="E575" s="55" t="inlineStr">
        <is>
          <t>Navya Arora</t>
        </is>
      </c>
      <c r="F575" s="57" t="n">
        <v>40065</v>
      </c>
      <c r="G575" s="54">
        <f>DATEDIF(F575,TODAY(),"Y")</f>
        <v/>
      </c>
      <c r="H575" s="54" t="inlineStr">
        <is>
          <t>B+</t>
        </is>
      </c>
      <c r="I575" s="54" t="inlineStr">
        <is>
          <t>95430 68857</t>
        </is>
      </c>
      <c r="J575" s="62">
        <f>HYPERLINK("https://wa.me/91"&amp;SUBSTITUTE(I575," ",""),"Chat on WhatsApp")</f>
        <v/>
      </c>
      <c r="K575" s="54" t="inlineStr">
        <is>
          <t>om.arora6@yahoo.com</t>
        </is>
      </c>
      <c r="L575" s="62">
        <f>HYPERLINK("mailto:"&amp;K575,"Send Email")</f>
        <v/>
      </c>
      <c r="M575" s="55" t="inlineStr">
        <is>
          <t>61, Civil Lines, Vadodara</t>
        </is>
      </c>
      <c r="N575" s="54" t="inlineStr">
        <is>
          <t>Vadodara</t>
        </is>
      </c>
      <c r="O575" s="54">
        <f>VLOOKUP(N575,Lists!$A$2:$B$36,2,FALSE())</f>
        <v/>
      </c>
      <c r="P575" s="54" t="inlineStr">
        <is>
          <t>711971</t>
        </is>
      </c>
      <c r="Q575" s="54" t="inlineStr">
        <is>
          <t>96219 45955</t>
        </is>
      </c>
    </row>
    <row r="576" ht="15" customHeight="1" s="39">
      <c r="A576" s="54" t="inlineStr">
        <is>
          <t>STU0575</t>
        </is>
      </c>
      <c r="B576" s="55">
        <f>VLOOKUP(A576,Marks!$A$2:$B$1001,2,FALSE())</f>
        <v/>
      </c>
      <c r="C576" s="54">
        <f>VLOOKUP(A576,Marks!$A$2:$C$1001,3,FALSE())</f>
        <v/>
      </c>
      <c r="D576" s="55" t="inlineStr">
        <is>
          <t>Parth Bose</t>
        </is>
      </c>
      <c r="E576" s="55" t="inlineStr">
        <is>
          <t>Pooja Bose</t>
        </is>
      </c>
      <c r="F576" s="57" t="n">
        <v>41494</v>
      </c>
      <c r="G576" s="54">
        <f>DATEDIF(F576,TODAY(),"Y")</f>
        <v/>
      </c>
      <c r="H576" s="54" t="inlineStr">
        <is>
          <t>AB-</t>
        </is>
      </c>
      <c r="I576" s="54" t="inlineStr">
        <is>
          <t>61079 10440</t>
        </is>
      </c>
      <c r="J576" s="62">
        <f>HYPERLINK("https://wa.me/91"&amp;SUBSTITUTE(I576," ",""),"Chat on WhatsApp")</f>
        <v/>
      </c>
      <c r="K576" s="54" t="inlineStr">
        <is>
          <t>parth.bose67@gmail.com</t>
        </is>
      </c>
      <c r="L576" s="62">
        <f>HYPERLINK("mailto:"&amp;K576,"Send Email")</f>
        <v/>
      </c>
      <c r="M576" s="55" t="inlineStr">
        <is>
          <t>63, Sector 12, Kolkata</t>
        </is>
      </c>
      <c r="N576" s="54" t="inlineStr">
        <is>
          <t>Kolkata</t>
        </is>
      </c>
      <c r="O576" s="54">
        <f>VLOOKUP(N576,Lists!$A$2:$B$36,2,FALSE())</f>
        <v/>
      </c>
      <c r="P576" s="54" t="inlineStr">
        <is>
          <t>234897</t>
        </is>
      </c>
      <c r="Q576" s="54" t="inlineStr">
        <is>
          <t>91043 13033</t>
        </is>
      </c>
    </row>
    <row r="577" ht="15" customHeight="1" s="39">
      <c r="A577" s="54" t="inlineStr">
        <is>
          <t>STU0576</t>
        </is>
      </c>
      <c r="B577" s="55">
        <f>VLOOKUP(A577,Marks!$A$2:$B$1001,2,FALSE())</f>
        <v/>
      </c>
      <c r="C577" s="54">
        <f>VLOOKUP(A577,Marks!$A$2:$C$1001,3,FALSE())</f>
        <v/>
      </c>
      <c r="D577" s="55" t="inlineStr">
        <is>
          <t>Vihaan Patel</t>
        </is>
      </c>
      <c r="E577" s="55" t="inlineStr">
        <is>
          <t>Ananya Patel</t>
        </is>
      </c>
      <c r="F577" s="57" t="n">
        <v>41951</v>
      </c>
      <c r="G577" s="54">
        <f>DATEDIF(F577,TODAY(),"Y")</f>
        <v/>
      </c>
      <c r="H577" s="54" t="inlineStr">
        <is>
          <t>O+</t>
        </is>
      </c>
      <c r="I577" s="54" t="inlineStr">
        <is>
          <t>78119 25563</t>
        </is>
      </c>
      <c r="J577" s="62">
        <f>HYPERLINK("https://wa.me/91"&amp;SUBSTITUTE(I577," ",""),"Chat on WhatsApp")</f>
        <v/>
      </c>
      <c r="K577" s="54" t="inlineStr">
        <is>
          <t>vihaan.patel13@yahoo.com</t>
        </is>
      </c>
      <c r="L577" s="62">
        <f>HYPERLINK("mailto:"&amp;K577,"Send Email")</f>
        <v/>
      </c>
      <c r="M577" s="55" t="inlineStr">
        <is>
          <t>488, Green Park, Nagpur</t>
        </is>
      </c>
      <c r="N577" s="54" t="inlineStr">
        <is>
          <t>Nagpur</t>
        </is>
      </c>
      <c r="O577" s="54">
        <f>VLOOKUP(N577,Lists!$A$2:$B$36,2,FALSE())</f>
        <v/>
      </c>
      <c r="P577" s="54" t="inlineStr">
        <is>
          <t>196489</t>
        </is>
      </c>
      <c r="Q577" s="54" t="inlineStr">
        <is>
          <t>69575 21162</t>
        </is>
      </c>
    </row>
    <row r="578" ht="15" customHeight="1" s="39">
      <c r="A578" s="54" t="inlineStr">
        <is>
          <t>STU0577</t>
        </is>
      </c>
      <c r="B578" s="55">
        <f>VLOOKUP(A578,Marks!$A$2:$B$1001,2,FALSE())</f>
        <v/>
      </c>
      <c r="C578" s="54">
        <f>VLOOKUP(A578,Marks!$A$2:$C$1001,3,FALSE())</f>
        <v/>
      </c>
      <c r="D578" s="55" t="inlineStr">
        <is>
          <t>Vivaan Shah</t>
        </is>
      </c>
      <c r="E578" s="55" t="inlineStr">
        <is>
          <t>Jiya Shah</t>
        </is>
      </c>
      <c r="F578" s="57" t="n">
        <v>42570</v>
      </c>
      <c r="G578" s="54">
        <f>DATEDIF(F578,TODAY(),"Y")</f>
        <v/>
      </c>
      <c r="H578" s="54" t="inlineStr">
        <is>
          <t>B+</t>
        </is>
      </c>
      <c r="I578" s="54" t="inlineStr">
        <is>
          <t>85642 86284</t>
        </is>
      </c>
      <c r="J578" s="62">
        <f>HYPERLINK("https://wa.me/91"&amp;SUBSTITUTE(I578," ",""),"Chat on WhatsApp")</f>
        <v/>
      </c>
      <c r="K578" s="54" t="inlineStr">
        <is>
          <t>vivaan.shah91@outlook.com</t>
        </is>
      </c>
      <c r="L578" s="62">
        <f>HYPERLINK("mailto:"&amp;K578,"Send Email")</f>
        <v/>
      </c>
      <c r="M578" s="55" t="inlineStr">
        <is>
          <t>442, College Road, Kochi</t>
        </is>
      </c>
      <c r="N578" s="54" t="inlineStr">
        <is>
          <t>Kochi</t>
        </is>
      </c>
      <c r="O578" s="54">
        <f>VLOOKUP(N578,Lists!$A$2:$B$36,2,FALSE())</f>
        <v/>
      </c>
      <c r="P578" s="54" t="inlineStr">
        <is>
          <t>562925</t>
        </is>
      </c>
      <c r="Q578" s="54" t="inlineStr">
        <is>
          <t>93429 17034</t>
        </is>
      </c>
    </row>
    <row r="579" ht="15" customHeight="1" s="39">
      <c r="A579" s="54" t="inlineStr">
        <is>
          <t>STU0578</t>
        </is>
      </c>
      <c r="B579" s="55">
        <f>VLOOKUP(A579,Marks!$A$2:$B$1001,2,FALSE())</f>
        <v/>
      </c>
      <c r="C579" s="54">
        <f>VLOOKUP(A579,Marks!$A$2:$C$1001,3,FALSE())</f>
        <v/>
      </c>
      <c r="D579" s="55" t="inlineStr">
        <is>
          <t>Krishna Singh</t>
        </is>
      </c>
      <c r="E579" s="55" t="inlineStr">
        <is>
          <t>Kajal Singh</t>
        </is>
      </c>
      <c r="F579" s="57" t="n">
        <v>41446</v>
      </c>
      <c r="G579" s="54">
        <f>DATEDIF(F579,TODAY(),"Y")</f>
        <v/>
      </c>
      <c r="H579" s="54" t="inlineStr">
        <is>
          <t>AB+</t>
        </is>
      </c>
      <c r="I579" s="54" t="inlineStr">
        <is>
          <t>77743 50838</t>
        </is>
      </c>
      <c r="J579" s="62">
        <f>HYPERLINK("https://wa.me/91"&amp;SUBSTITUTE(I579," ",""),"Chat on WhatsApp")</f>
        <v/>
      </c>
      <c r="K579" s="54" t="inlineStr">
        <is>
          <t>krishna.singh21@yahoo.com</t>
        </is>
      </c>
      <c r="L579" s="62">
        <f>HYPERLINK("mailto:"&amp;K579,"Send Email")</f>
        <v/>
      </c>
      <c r="M579" s="55" t="inlineStr">
        <is>
          <t>177, Green Park, Patna</t>
        </is>
      </c>
      <c r="N579" s="54" t="inlineStr">
        <is>
          <t>Patna</t>
        </is>
      </c>
      <c r="O579" s="54">
        <f>VLOOKUP(N579,Lists!$A$2:$B$36,2,FALSE())</f>
        <v/>
      </c>
      <c r="P579" s="54" t="inlineStr">
        <is>
          <t>128242</t>
        </is>
      </c>
      <c r="Q579" s="54" t="inlineStr">
        <is>
          <t>65827 21428</t>
        </is>
      </c>
    </row>
    <row r="580" ht="15" customHeight="1" s="39">
      <c r="A580" s="54" t="inlineStr">
        <is>
          <t>STU0579</t>
        </is>
      </c>
      <c r="B580" s="55">
        <f>VLOOKUP(A580,Marks!$A$2:$B$1001,2,FALSE())</f>
        <v/>
      </c>
      <c r="C580" s="54">
        <f>VLOOKUP(A580,Marks!$A$2:$C$1001,3,FALSE())</f>
        <v/>
      </c>
      <c r="D580" s="55" t="inlineStr">
        <is>
          <t>Kartik Gupta</t>
        </is>
      </c>
      <c r="E580" s="55" t="inlineStr">
        <is>
          <t>Isha Gupta</t>
        </is>
      </c>
      <c r="F580" s="57" t="n">
        <v>44026</v>
      </c>
      <c r="G580" s="54">
        <f>DATEDIF(F580,TODAY(),"Y")</f>
        <v/>
      </c>
      <c r="H580" s="54" t="inlineStr">
        <is>
          <t>B+</t>
        </is>
      </c>
      <c r="I580" s="54" t="inlineStr">
        <is>
          <t>61881 21174</t>
        </is>
      </c>
      <c r="J580" s="62">
        <f>HYPERLINK("https://wa.me/91"&amp;SUBSTITUTE(I580," ",""),"Chat on WhatsApp")</f>
        <v/>
      </c>
      <c r="K580" s="54" t="inlineStr">
        <is>
          <t>kartik.gupta17@yahoo.com</t>
        </is>
      </c>
      <c r="L580" s="62">
        <f>HYPERLINK("mailto:"&amp;K580,"Send Email")</f>
        <v/>
      </c>
      <c r="M580" s="55" t="inlineStr">
        <is>
          <t>268, Church Street, Surat</t>
        </is>
      </c>
      <c r="N580" s="54" t="inlineStr">
        <is>
          <t>Surat</t>
        </is>
      </c>
      <c r="O580" s="54">
        <f>VLOOKUP(N580,Lists!$A$2:$B$36,2,FALSE())</f>
        <v/>
      </c>
      <c r="P580" s="54" t="inlineStr">
        <is>
          <t>590543</t>
        </is>
      </c>
      <c r="Q580" s="54" t="inlineStr">
        <is>
          <t>61485 21761</t>
        </is>
      </c>
    </row>
    <row r="581" ht="15" customHeight="1" s="39">
      <c r="A581" s="54" t="inlineStr">
        <is>
          <t>STU0580</t>
        </is>
      </c>
      <c r="B581" s="55">
        <f>VLOOKUP(A581,Marks!$A$2:$B$1001,2,FALSE())</f>
        <v/>
      </c>
      <c r="C581" s="54">
        <f>VLOOKUP(A581,Marks!$A$2:$C$1001,3,FALSE())</f>
        <v/>
      </c>
      <c r="D581" s="55" t="inlineStr">
        <is>
          <t>Deepak Reddy</t>
        </is>
      </c>
      <c r="E581" s="55" t="inlineStr">
        <is>
          <t>Ira Reddy</t>
        </is>
      </c>
      <c r="F581" s="57" t="n">
        <v>40039</v>
      </c>
      <c r="G581" s="54">
        <f>DATEDIF(F581,TODAY(),"Y")</f>
        <v/>
      </c>
      <c r="H581" s="54" t="inlineStr">
        <is>
          <t>AB+</t>
        </is>
      </c>
      <c r="I581" s="54" t="inlineStr">
        <is>
          <t>75912 60176</t>
        </is>
      </c>
      <c r="J581" s="62">
        <f>HYPERLINK("https://wa.me/91"&amp;SUBSTITUTE(I581," ",""),"Chat on WhatsApp")</f>
        <v/>
      </c>
      <c r="K581" s="54" t="inlineStr">
        <is>
          <t>deepak.reddy4@gmail.com</t>
        </is>
      </c>
      <c r="L581" s="62">
        <f>HYPERLINK("mailto:"&amp;K581,"Send Email")</f>
        <v/>
      </c>
      <c r="M581" s="55" t="inlineStr">
        <is>
          <t>319, Gandhi Chowk, Howrah</t>
        </is>
      </c>
      <c r="N581" s="54" t="inlineStr">
        <is>
          <t>Howrah</t>
        </is>
      </c>
      <c r="O581" s="54">
        <f>VLOOKUP(N581,Lists!$A$2:$B$36,2,FALSE())</f>
        <v/>
      </c>
      <c r="P581" s="54" t="inlineStr">
        <is>
          <t>459068</t>
        </is>
      </c>
      <c r="Q581" s="54" t="inlineStr">
        <is>
          <t>71112 57965</t>
        </is>
      </c>
    </row>
    <row r="582" ht="15" customHeight="1" s="39">
      <c r="A582" s="54" t="inlineStr">
        <is>
          <t>STU0581</t>
        </is>
      </c>
      <c r="B582" s="55">
        <f>VLOOKUP(A582,Marks!$A$2:$B$1001,2,FALSE())</f>
        <v/>
      </c>
      <c r="C582" s="54">
        <f>VLOOKUP(A582,Marks!$A$2:$C$1001,3,FALSE())</f>
        <v/>
      </c>
      <c r="D582" s="55" t="inlineStr">
        <is>
          <t>Aarav Saxena</t>
        </is>
      </c>
      <c r="E582" s="55" t="inlineStr">
        <is>
          <t>Neha Saxena</t>
        </is>
      </c>
      <c r="F582" s="57" t="n">
        <v>42939</v>
      </c>
      <c r="G582" s="54">
        <f>DATEDIF(F582,TODAY(),"Y")</f>
        <v/>
      </c>
      <c r="H582" s="54" t="inlineStr">
        <is>
          <t>B-</t>
        </is>
      </c>
      <c r="I582" s="54" t="inlineStr">
        <is>
          <t>96752 62453</t>
        </is>
      </c>
      <c r="J582" s="62">
        <f>HYPERLINK("https://wa.me/91"&amp;SUBSTITUTE(I582," ",""),"Chat on WhatsApp")</f>
        <v/>
      </c>
      <c r="K582" s="54" t="inlineStr">
        <is>
          <t>aarav.saxena20@yahoo.com</t>
        </is>
      </c>
      <c r="L582" s="62">
        <f>HYPERLINK("mailto:"&amp;K582,"Send Email")</f>
        <v/>
      </c>
      <c r="M582" s="55" t="inlineStr">
        <is>
          <t>142, Gandhi Chowk, Guwahati</t>
        </is>
      </c>
      <c r="N582" s="54" t="inlineStr">
        <is>
          <t>Guwahati</t>
        </is>
      </c>
      <c r="O582" s="54">
        <f>VLOOKUP(N582,Lists!$A$2:$B$36,2,FALSE())</f>
        <v/>
      </c>
      <c r="P582" s="54" t="inlineStr">
        <is>
          <t>761587</t>
        </is>
      </c>
      <c r="Q582" s="54" t="inlineStr">
        <is>
          <t>97697 81536</t>
        </is>
      </c>
    </row>
    <row r="583" ht="15" customHeight="1" s="39">
      <c r="A583" s="54" t="inlineStr">
        <is>
          <t>STU0582</t>
        </is>
      </c>
      <c r="B583" s="55">
        <f>VLOOKUP(A583,Marks!$A$2:$B$1001,2,FALSE())</f>
        <v/>
      </c>
      <c r="C583" s="54">
        <f>VLOOKUP(A583,Marks!$A$2:$C$1001,3,FALSE())</f>
        <v/>
      </c>
      <c r="D583" s="55" t="inlineStr">
        <is>
          <t>Shaurya Shah</t>
        </is>
      </c>
      <c r="E583" s="55" t="inlineStr">
        <is>
          <t>Isha Shah</t>
        </is>
      </c>
      <c r="F583" s="57" t="n">
        <v>42352</v>
      </c>
      <c r="G583" s="54">
        <f>DATEDIF(F583,TODAY(),"Y")</f>
        <v/>
      </c>
      <c r="H583" s="54" t="inlineStr">
        <is>
          <t>O+</t>
        </is>
      </c>
      <c r="I583" s="54" t="inlineStr">
        <is>
          <t>99973 29970</t>
        </is>
      </c>
      <c r="J583" s="62">
        <f>HYPERLINK("https://wa.me/91"&amp;SUBSTITUTE(I583," ",""),"Chat on WhatsApp")</f>
        <v/>
      </c>
      <c r="K583" s="54" t="inlineStr">
        <is>
          <t>shaurya.shah15@yahoo.com</t>
        </is>
      </c>
      <c r="L583" s="62">
        <f>HYPERLINK("mailto:"&amp;K583,"Send Email")</f>
        <v/>
      </c>
      <c r="M583" s="55" t="inlineStr">
        <is>
          <t>45, Lake View, Jaipur</t>
        </is>
      </c>
      <c r="N583" s="54" t="inlineStr">
        <is>
          <t>Jaipur</t>
        </is>
      </c>
      <c r="O583" s="54">
        <f>VLOOKUP(N583,Lists!$A$2:$B$36,2,FALSE())</f>
        <v/>
      </c>
      <c r="P583" s="54" t="inlineStr">
        <is>
          <t>778151</t>
        </is>
      </c>
      <c r="Q583" s="54" t="inlineStr">
        <is>
          <t>95141 89246</t>
        </is>
      </c>
    </row>
    <row r="584" ht="15" customHeight="1" s="39">
      <c r="A584" s="54" t="inlineStr">
        <is>
          <t>STU0583</t>
        </is>
      </c>
      <c r="B584" s="55">
        <f>VLOOKUP(A584,Marks!$A$2:$B$1001,2,FALSE())</f>
        <v/>
      </c>
      <c r="C584" s="54">
        <f>VLOOKUP(A584,Marks!$A$2:$C$1001,3,FALSE())</f>
        <v/>
      </c>
      <c r="D584" s="55" t="inlineStr">
        <is>
          <t>Shaurya Shah</t>
        </is>
      </c>
      <c r="E584" s="55" t="inlineStr">
        <is>
          <t>Navya Shah</t>
        </is>
      </c>
      <c r="F584" s="57" t="n">
        <v>44154</v>
      </c>
      <c r="G584" s="54">
        <f>DATEDIF(F584,TODAY(),"Y")</f>
        <v/>
      </c>
      <c r="H584" s="54" t="inlineStr">
        <is>
          <t>A-</t>
        </is>
      </c>
      <c r="I584" s="54" t="inlineStr">
        <is>
          <t>89199 75888</t>
        </is>
      </c>
      <c r="J584" s="62">
        <f>HYPERLINK("https://wa.me/91"&amp;SUBSTITUTE(I584," ",""),"Chat on WhatsApp")</f>
        <v/>
      </c>
      <c r="K584" s="54" t="inlineStr">
        <is>
          <t>shaurya.shah23@gmail.com</t>
        </is>
      </c>
      <c r="L584" s="62">
        <f>HYPERLINK("mailto:"&amp;K584,"Send Email")</f>
        <v/>
      </c>
      <c r="M584" s="55" t="inlineStr">
        <is>
          <t>271, Sector 12, Udaipur</t>
        </is>
      </c>
      <c r="N584" s="54" t="inlineStr">
        <is>
          <t>Udaipur</t>
        </is>
      </c>
      <c r="O584" s="54">
        <f>VLOOKUP(N584,Lists!$A$2:$B$36,2,FALSE())</f>
        <v/>
      </c>
      <c r="P584" s="54" t="inlineStr">
        <is>
          <t>725186</t>
        </is>
      </c>
      <c r="Q584" s="54" t="inlineStr">
        <is>
          <t>99795 13040</t>
        </is>
      </c>
    </row>
    <row r="585" ht="15" customHeight="1" s="39">
      <c r="A585" s="54" t="inlineStr">
        <is>
          <t>STU0584</t>
        </is>
      </c>
      <c r="B585" s="55">
        <f>VLOOKUP(A585,Marks!$A$2:$B$1001,2,FALSE())</f>
        <v/>
      </c>
      <c r="C585" s="54">
        <f>VLOOKUP(A585,Marks!$A$2:$C$1001,3,FALSE())</f>
        <v/>
      </c>
      <c r="D585" s="55" t="inlineStr">
        <is>
          <t>Rudra Joshi</t>
        </is>
      </c>
      <c r="E585" s="55" t="inlineStr">
        <is>
          <t>Mahi Joshi</t>
        </is>
      </c>
      <c r="F585" s="57" t="n">
        <v>40597</v>
      </c>
      <c r="G585" s="54">
        <f>DATEDIF(F585,TODAY(),"Y")</f>
        <v/>
      </c>
      <c r="H585" s="54" t="inlineStr">
        <is>
          <t>AB-</t>
        </is>
      </c>
      <c r="I585" s="54" t="inlineStr">
        <is>
          <t>91866 17661</t>
        </is>
      </c>
      <c r="J585" s="62">
        <f>HYPERLINK("https://wa.me/91"&amp;SUBSTITUTE(I585," ",""),"Chat on WhatsApp")</f>
        <v/>
      </c>
      <c r="K585" s="54" t="inlineStr">
        <is>
          <t>rudra.joshi26@yahoo.com</t>
        </is>
      </c>
      <c r="L585" s="62">
        <f>HYPERLINK("mailto:"&amp;K585,"Send Email")</f>
        <v/>
      </c>
      <c r="M585" s="55" t="inlineStr">
        <is>
          <t>32, Model Town, Mumbai</t>
        </is>
      </c>
      <c r="N585" s="54" t="inlineStr">
        <is>
          <t>Mumbai</t>
        </is>
      </c>
      <c r="O585" s="54">
        <f>VLOOKUP(N585,Lists!$A$2:$B$36,2,FALSE())</f>
        <v/>
      </c>
      <c r="P585" s="54" t="inlineStr">
        <is>
          <t>220137</t>
        </is>
      </c>
      <c r="Q585" s="54" t="inlineStr">
        <is>
          <t>91810 20509</t>
        </is>
      </c>
    </row>
    <row r="586" ht="15" customHeight="1" s="39">
      <c r="A586" s="54" t="inlineStr">
        <is>
          <t>STU0585</t>
        </is>
      </c>
      <c r="B586" s="55">
        <f>VLOOKUP(A586,Marks!$A$2:$B$1001,2,FALSE())</f>
        <v/>
      </c>
      <c r="C586" s="54">
        <f>VLOOKUP(A586,Marks!$A$2:$C$1001,3,FALSE())</f>
        <v/>
      </c>
      <c r="D586" s="55" t="inlineStr">
        <is>
          <t>Ishaan Kulkarni</t>
        </is>
      </c>
      <c r="E586" s="55" t="inlineStr">
        <is>
          <t>Tanvi Kulkarni</t>
        </is>
      </c>
      <c r="F586" s="57" t="n">
        <v>40140</v>
      </c>
      <c r="G586" s="54">
        <f>DATEDIF(F586,TODAY(),"Y")</f>
        <v/>
      </c>
      <c r="H586" s="54" t="inlineStr">
        <is>
          <t>A-</t>
        </is>
      </c>
      <c r="I586" s="54" t="inlineStr">
        <is>
          <t>69312 43865</t>
        </is>
      </c>
      <c r="J586" s="62">
        <f>HYPERLINK("https://wa.me/91"&amp;SUBSTITUTE(I586," ",""),"Chat on WhatsApp")</f>
        <v/>
      </c>
      <c r="K586" s="54" t="inlineStr">
        <is>
          <t>ishaan.kulkarni13@outlook.com</t>
        </is>
      </c>
      <c r="L586" s="62">
        <f>HYPERLINK("mailto:"&amp;K586,"Send Email")</f>
        <v/>
      </c>
      <c r="M586" s="55" t="inlineStr">
        <is>
          <t>433, Green Park, Amritsar</t>
        </is>
      </c>
      <c r="N586" s="54" t="inlineStr">
        <is>
          <t>Amritsar</t>
        </is>
      </c>
      <c r="O586" s="54">
        <f>VLOOKUP(N586,Lists!$A$2:$B$36,2,FALSE())</f>
        <v/>
      </c>
      <c r="P586" s="54" t="inlineStr">
        <is>
          <t>659332</t>
        </is>
      </c>
      <c r="Q586" s="54" t="inlineStr">
        <is>
          <t>86974 11235</t>
        </is>
      </c>
    </row>
    <row r="587" ht="15" customHeight="1" s="39">
      <c r="A587" s="54" t="inlineStr">
        <is>
          <t>STU0586</t>
        </is>
      </c>
      <c r="B587" s="55">
        <f>VLOOKUP(A587,Marks!$A$2:$B$1001,2,FALSE())</f>
        <v/>
      </c>
      <c r="C587" s="54">
        <f>VLOOKUP(A587,Marks!$A$2:$C$1001,3,FALSE())</f>
        <v/>
      </c>
      <c r="D587" s="55" t="inlineStr">
        <is>
          <t>Ayaan Bhat</t>
        </is>
      </c>
      <c r="E587" s="55" t="inlineStr">
        <is>
          <t>Heer Bhat</t>
        </is>
      </c>
      <c r="F587" s="57" t="n">
        <v>44378</v>
      </c>
      <c r="G587" s="54">
        <f>DATEDIF(F587,TODAY(),"Y")</f>
        <v/>
      </c>
      <c r="H587" s="54" t="inlineStr">
        <is>
          <t>A+</t>
        </is>
      </c>
      <c r="I587" s="54" t="inlineStr">
        <is>
          <t>68700 30267</t>
        </is>
      </c>
      <c r="J587" s="62">
        <f>HYPERLINK("https://wa.me/91"&amp;SUBSTITUTE(I587," ",""),"Chat on WhatsApp")</f>
        <v/>
      </c>
      <c r="K587" s="54" t="inlineStr">
        <is>
          <t>ayaan.bhat17@yahoo.com</t>
        </is>
      </c>
      <c r="L587" s="62">
        <f>HYPERLINK("mailto:"&amp;K587,"Send Email")</f>
        <v/>
      </c>
      <c r="M587" s="55" t="inlineStr">
        <is>
          <t>347, College Road, Bhubaneswar</t>
        </is>
      </c>
      <c r="N587" s="54" t="inlineStr">
        <is>
          <t>Bhubaneswar</t>
        </is>
      </c>
      <c r="O587" s="54">
        <f>VLOOKUP(N587,Lists!$A$2:$B$36,2,FALSE())</f>
        <v/>
      </c>
      <c r="P587" s="54" t="inlineStr">
        <is>
          <t>373523</t>
        </is>
      </c>
      <c r="Q587" s="54" t="inlineStr">
        <is>
          <t>99034 25809</t>
        </is>
      </c>
    </row>
    <row r="588" ht="15" customHeight="1" s="39">
      <c r="A588" s="54" t="inlineStr">
        <is>
          <t>STU0587</t>
        </is>
      </c>
      <c r="B588" s="55">
        <f>VLOOKUP(A588,Marks!$A$2:$B$1001,2,FALSE())</f>
        <v/>
      </c>
      <c r="C588" s="54">
        <f>VLOOKUP(A588,Marks!$A$2:$C$1001,3,FALSE())</f>
        <v/>
      </c>
      <c r="D588" s="55" t="inlineStr">
        <is>
          <t>Aryan Rathi</t>
        </is>
      </c>
      <c r="E588" s="55" t="inlineStr">
        <is>
          <t>Yamini Rathi</t>
        </is>
      </c>
      <c r="F588" s="57" t="n">
        <v>40281</v>
      </c>
      <c r="G588" s="54">
        <f>DATEDIF(F588,TODAY(),"Y")</f>
        <v/>
      </c>
      <c r="H588" s="54" t="inlineStr">
        <is>
          <t>A-</t>
        </is>
      </c>
      <c r="I588" s="54" t="inlineStr">
        <is>
          <t>73658 25930</t>
        </is>
      </c>
      <c r="J588" s="62">
        <f>HYPERLINK("https://wa.me/91"&amp;SUBSTITUTE(I588," ",""),"Chat on WhatsApp")</f>
        <v/>
      </c>
      <c r="K588" s="54" t="inlineStr">
        <is>
          <t>aryan.rathi51@gmail.com</t>
        </is>
      </c>
      <c r="L588" s="62">
        <f>HYPERLINK("mailto:"&amp;K588,"Send Email")</f>
        <v/>
      </c>
      <c r="M588" s="55" t="inlineStr">
        <is>
          <t>405, College Road, Kolkata</t>
        </is>
      </c>
      <c r="N588" s="54" t="inlineStr">
        <is>
          <t>Kolkata</t>
        </is>
      </c>
      <c r="O588" s="54">
        <f>VLOOKUP(N588,Lists!$A$2:$B$36,2,FALSE())</f>
        <v/>
      </c>
      <c r="P588" s="54" t="inlineStr">
        <is>
          <t>741731</t>
        </is>
      </c>
      <c r="Q588" s="54" t="inlineStr">
        <is>
          <t>96773 69754</t>
        </is>
      </c>
    </row>
    <row r="589" ht="15" customHeight="1" s="39">
      <c r="A589" s="54" t="inlineStr">
        <is>
          <t>STU0588</t>
        </is>
      </c>
      <c r="B589" s="55">
        <f>VLOOKUP(A589,Marks!$A$2:$B$1001,2,FALSE())</f>
        <v/>
      </c>
      <c r="C589" s="54">
        <f>VLOOKUP(A589,Marks!$A$2:$C$1001,3,FALSE())</f>
        <v/>
      </c>
      <c r="D589" s="55" t="inlineStr">
        <is>
          <t>Ishaan Rawat</t>
        </is>
      </c>
      <c r="E589" s="55" t="inlineStr">
        <is>
          <t>Falak Rawat</t>
        </is>
      </c>
      <c r="F589" s="57" t="n">
        <v>43846</v>
      </c>
      <c r="G589" s="54">
        <f>DATEDIF(F589,TODAY(),"Y")</f>
        <v/>
      </c>
      <c r="H589" s="54" t="inlineStr">
        <is>
          <t>A+</t>
        </is>
      </c>
      <c r="I589" s="54" t="inlineStr">
        <is>
          <t>64564 35903</t>
        </is>
      </c>
      <c r="J589" s="62">
        <f>HYPERLINK("https://wa.me/91"&amp;SUBSTITUTE(I589," ",""),"Chat on WhatsApp")</f>
        <v/>
      </c>
      <c r="K589" s="54" t="inlineStr">
        <is>
          <t>ishaan.rawat47@gmail.com</t>
        </is>
      </c>
      <c r="L589" s="62">
        <f>HYPERLINK("mailto:"&amp;K589,"Send Email")</f>
        <v/>
      </c>
      <c r="M589" s="55" t="inlineStr">
        <is>
          <t>482, Sector 12, Howrah</t>
        </is>
      </c>
      <c r="N589" s="54" t="inlineStr">
        <is>
          <t>Howrah</t>
        </is>
      </c>
      <c r="O589" s="54">
        <f>VLOOKUP(N589,Lists!$A$2:$B$36,2,FALSE())</f>
        <v/>
      </c>
      <c r="P589" s="54" t="inlineStr">
        <is>
          <t>274145</t>
        </is>
      </c>
      <c r="Q589" s="54" t="inlineStr">
        <is>
          <t>84471 24746</t>
        </is>
      </c>
    </row>
    <row r="590" ht="15" customHeight="1" s="39">
      <c r="A590" s="54" t="inlineStr">
        <is>
          <t>STU0589</t>
        </is>
      </c>
      <c r="B590" s="55">
        <f>VLOOKUP(A590,Marks!$A$2:$B$1001,2,FALSE())</f>
        <v/>
      </c>
      <c r="C590" s="54">
        <f>VLOOKUP(A590,Marks!$A$2:$C$1001,3,FALSE())</f>
        <v/>
      </c>
      <c r="D590" s="55" t="inlineStr">
        <is>
          <t>Arjun Gupta</t>
        </is>
      </c>
      <c r="E590" s="55" t="inlineStr">
        <is>
          <t>Falak Gupta</t>
        </is>
      </c>
      <c r="F590" s="57" t="n">
        <v>43081</v>
      </c>
      <c r="G590" s="54">
        <f>DATEDIF(F590,TODAY(),"Y")</f>
        <v/>
      </c>
      <c r="H590" s="54" t="inlineStr">
        <is>
          <t>AB-</t>
        </is>
      </c>
      <c r="I590" s="54" t="inlineStr">
        <is>
          <t>95764 62989</t>
        </is>
      </c>
      <c r="J590" s="62">
        <f>HYPERLINK("https://wa.me/91"&amp;SUBSTITUTE(I590," ",""),"Chat on WhatsApp")</f>
        <v/>
      </c>
      <c r="K590" s="54" t="inlineStr">
        <is>
          <t>arjun.gupta92@yahoo.com</t>
        </is>
      </c>
      <c r="L590" s="62">
        <f>HYPERLINK("mailto:"&amp;K590,"Send Email")</f>
        <v/>
      </c>
      <c r="M590" s="55" t="inlineStr">
        <is>
          <t>119, Lake View, Chandigarh</t>
        </is>
      </c>
      <c r="N590" s="54" t="inlineStr">
        <is>
          <t>Chandigarh</t>
        </is>
      </c>
      <c r="O590" s="54">
        <f>VLOOKUP(N590,Lists!$A$2:$B$36,2,FALSE())</f>
        <v/>
      </c>
      <c r="P590" s="54" t="inlineStr">
        <is>
          <t>353975</t>
        </is>
      </c>
      <c r="Q590" s="54" t="inlineStr">
        <is>
          <t>82486 22251</t>
        </is>
      </c>
    </row>
    <row r="591" ht="15" customHeight="1" s="39">
      <c r="A591" s="54" t="inlineStr">
        <is>
          <t>STU0590</t>
        </is>
      </c>
      <c r="B591" s="55">
        <f>VLOOKUP(A591,Marks!$A$2:$B$1001,2,FALSE())</f>
        <v/>
      </c>
      <c r="C591" s="54">
        <f>VLOOKUP(A591,Marks!$A$2:$C$1001,3,FALSE())</f>
        <v/>
      </c>
      <c r="D591" s="55" t="inlineStr">
        <is>
          <t>Atharv Kulkarni</t>
        </is>
      </c>
      <c r="E591" s="55" t="inlineStr">
        <is>
          <t>Riya Kulkarni</t>
        </is>
      </c>
      <c r="F591" s="57" t="n">
        <v>43574</v>
      </c>
      <c r="G591" s="54">
        <f>DATEDIF(F591,TODAY(),"Y")</f>
        <v/>
      </c>
      <c r="H591" s="54" t="inlineStr">
        <is>
          <t>O+</t>
        </is>
      </c>
      <c r="I591" s="54" t="inlineStr">
        <is>
          <t>89155 76412</t>
        </is>
      </c>
      <c r="J591" s="62">
        <f>HYPERLINK("https://wa.me/91"&amp;SUBSTITUTE(I591," ",""),"Chat on WhatsApp")</f>
        <v/>
      </c>
      <c r="K591" s="54" t="inlineStr">
        <is>
          <t>atharv.kulkarni13@outlook.com</t>
        </is>
      </c>
      <c r="L591" s="62">
        <f>HYPERLINK("mailto:"&amp;K591,"Send Email")</f>
        <v/>
      </c>
      <c r="M591" s="55" t="inlineStr">
        <is>
          <t>186, Sector 12, Dehradun</t>
        </is>
      </c>
      <c r="N591" s="54" t="inlineStr">
        <is>
          <t>Dehradun</t>
        </is>
      </c>
      <c r="O591" s="54">
        <f>VLOOKUP(N591,Lists!$A$2:$B$36,2,FALSE())</f>
        <v/>
      </c>
      <c r="P591" s="54" t="inlineStr">
        <is>
          <t>272283</t>
        </is>
      </c>
      <c r="Q591" s="54" t="inlineStr">
        <is>
          <t>91747 98007</t>
        </is>
      </c>
    </row>
    <row r="592" ht="15" customHeight="1" s="39">
      <c r="A592" s="54" t="inlineStr">
        <is>
          <t>STU0591</t>
        </is>
      </c>
      <c r="B592" s="55">
        <f>VLOOKUP(A592,Marks!$A$2:$B$1001,2,FALSE())</f>
        <v/>
      </c>
      <c r="C592" s="54">
        <f>VLOOKUP(A592,Marks!$A$2:$C$1001,3,FALSE())</f>
        <v/>
      </c>
      <c r="D592" s="55" t="inlineStr">
        <is>
          <t>Varun Verma</t>
        </is>
      </c>
      <c r="E592" s="55" t="inlineStr">
        <is>
          <t>Kajal Verma</t>
        </is>
      </c>
      <c r="F592" s="57" t="n">
        <v>41803</v>
      </c>
      <c r="G592" s="54">
        <f>DATEDIF(F592,TODAY(),"Y")</f>
        <v/>
      </c>
      <c r="H592" s="54" t="inlineStr">
        <is>
          <t>O-</t>
        </is>
      </c>
      <c r="I592" s="54" t="inlineStr">
        <is>
          <t>88875 79672</t>
        </is>
      </c>
      <c r="J592" s="62">
        <f>HYPERLINK("https://wa.me/91"&amp;SUBSTITUTE(I592," ",""),"Chat on WhatsApp")</f>
        <v/>
      </c>
      <c r="K592" s="54" t="inlineStr">
        <is>
          <t>varun.verma83@yahoo.com</t>
        </is>
      </c>
      <c r="L592" s="62">
        <f>HYPERLINK("mailto:"&amp;K592,"Send Email")</f>
        <v/>
      </c>
      <c r="M592" s="55" t="inlineStr">
        <is>
          <t>247, Nehru Nagar, New Delhi</t>
        </is>
      </c>
      <c r="N592" s="54" t="inlineStr">
        <is>
          <t>New Delhi</t>
        </is>
      </c>
      <c r="O592" s="54">
        <f>VLOOKUP(N592,Lists!$A$2:$B$36,2,FALSE())</f>
        <v/>
      </c>
      <c r="P592" s="54" t="inlineStr">
        <is>
          <t>337031</t>
        </is>
      </c>
      <c r="Q592" s="54" t="inlineStr">
        <is>
          <t>68973 51687</t>
        </is>
      </c>
    </row>
    <row r="593" ht="15" customHeight="1" s="39">
      <c r="A593" s="54" t="inlineStr">
        <is>
          <t>STU0592</t>
        </is>
      </c>
      <c r="B593" s="55">
        <f>VLOOKUP(A593,Marks!$A$2:$B$1001,2,FALSE())</f>
        <v/>
      </c>
      <c r="C593" s="54">
        <f>VLOOKUP(A593,Marks!$A$2:$C$1001,3,FALSE())</f>
        <v/>
      </c>
      <c r="D593" s="55" t="inlineStr">
        <is>
          <t>Rishabh Agarwal</t>
        </is>
      </c>
      <c r="E593" s="55" t="inlineStr">
        <is>
          <t>Heer Agarwal</t>
        </is>
      </c>
      <c r="F593" s="57" t="n">
        <v>40668</v>
      </c>
      <c r="G593" s="54">
        <f>DATEDIF(F593,TODAY(),"Y")</f>
        <v/>
      </c>
      <c r="H593" s="54" t="inlineStr">
        <is>
          <t>B-</t>
        </is>
      </c>
      <c r="I593" s="54" t="inlineStr">
        <is>
          <t>68296 95551</t>
        </is>
      </c>
      <c r="J593" s="62">
        <f>HYPERLINK("https://wa.me/91"&amp;SUBSTITUTE(I593," ",""),"Chat on WhatsApp")</f>
        <v/>
      </c>
      <c r="K593" s="54" t="inlineStr">
        <is>
          <t>rishabh.agarwal49@yahoo.com</t>
        </is>
      </c>
      <c r="L593" s="62">
        <f>HYPERLINK("mailto:"&amp;K593,"Send Email")</f>
        <v/>
      </c>
      <c r="M593" s="55" t="inlineStr">
        <is>
          <t>74, Shastri Nagar, Nagpur</t>
        </is>
      </c>
      <c r="N593" s="54" t="inlineStr">
        <is>
          <t>Nagpur</t>
        </is>
      </c>
      <c r="O593" s="54">
        <f>VLOOKUP(N593,Lists!$A$2:$B$36,2,FALSE())</f>
        <v/>
      </c>
      <c r="P593" s="54" t="inlineStr">
        <is>
          <t>180882</t>
        </is>
      </c>
      <c r="Q593" s="54" t="inlineStr">
        <is>
          <t>76542 37295</t>
        </is>
      </c>
    </row>
    <row r="594" ht="15" customHeight="1" s="39">
      <c r="A594" s="54" t="inlineStr">
        <is>
          <t>STU0593</t>
        </is>
      </c>
      <c r="B594" s="55">
        <f>VLOOKUP(A594,Marks!$A$2:$B$1001,2,FALSE())</f>
        <v/>
      </c>
      <c r="C594" s="54">
        <f>VLOOKUP(A594,Marks!$A$2:$C$1001,3,FALSE())</f>
        <v/>
      </c>
      <c r="D594" s="55" t="inlineStr">
        <is>
          <t>Kabir Bose</t>
        </is>
      </c>
      <c r="E594" s="55" t="inlineStr">
        <is>
          <t>Isha Bose</t>
        </is>
      </c>
      <c r="F594" s="57" t="n">
        <v>41085</v>
      </c>
      <c r="G594" s="54">
        <f>DATEDIF(F594,TODAY(),"Y")</f>
        <v/>
      </c>
      <c r="H594" s="54" t="inlineStr">
        <is>
          <t>O-</t>
        </is>
      </c>
      <c r="I594" s="54" t="inlineStr">
        <is>
          <t>75255 10789</t>
        </is>
      </c>
      <c r="J594" s="62">
        <f>HYPERLINK("https://wa.me/91"&amp;SUBSTITUTE(I594," ",""),"Chat on WhatsApp")</f>
        <v/>
      </c>
      <c r="K594" s="54" t="inlineStr">
        <is>
          <t>kabir.bose45@gmail.com</t>
        </is>
      </c>
      <c r="L594" s="62">
        <f>HYPERLINK("mailto:"&amp;K594,"Send Email")</f>
        <v/>
      </c>
      <c r="M594" s="55" t="inlineStr">
        <is>
          <t>352, Church Street, Udaipur</t>
        </is>
      </c>
      <c r="N594" s="54" t="inlineStr">
        <is>
          <t>Udaipur</t>
        </is>
      </c>
      <c r="O594" s="54">
        <f>VLOOKUP(N594,Lists!$A$2:$B$36,2,FALSE())</f>
        <v/>
      </c>
      <c r="P594" s="54" t="inlineStr">
        <is>
          <t>607304</t>
        </is>
      </c>
      <c r="Q594" s="54" t="inlineStr">
        <is>
          <t>77850 20984</t>
        </is>
      </c>
    </row>
    <row r="595" ht="15" customHeight="1" s="39">
      <c r="A595" s="54" t="inlineStr">
        <is>
          <t>STU0594</t>
        </is>
      </c>
      <c r="B595" s="55">
        <f>VLOOKUP(A595,Marks!$A$2:$B$1001,2,FALSE())</f>
        <v/>
      </c>
      <c r="C595" s="54">
        <f>VLOOKUP(A595,Marks!$A$2:$C$1001,3,FALSE())</f>
        <v/>
      </c>
      <c r="D595" s="55" t="inlineStr">
        <is>
          <t>Yash Pathak</t>
        </is>
      </c>
      <c r="E595" s="55" t="inlineStr">
        <is>
          <t>Zara Pathak</t>
        </is>
      </c>
      <c r="F595" s="57" t="n">
        <v>44050</v>
      </c>
      <c r="G595" s="54">
        <f>DATEDIF(F595,TODAY(),"Y")</f>
        <v/>
      </c>
      <c r="H595" s="54" t="inlineStr">
        <is>
          <t>AB-</t>
        </is>
      </c>
      <c r="I595" s="54" t="inlineStr">
        <is>
          <t>93133 69695</t>
        </is>
      </c>
      <c r="J595" s="62">
        <f>HYPERLINK("https://wa.me/91"&amp;SUBSTITUTE(I595," ",""),"Chat on WhatsApp")</f>
        <v/>
      </c>
      <c r="K595" s="54" t="inlineStr">
        <is>
          <t>yash.pathak94@yahoo.com</t>
        </is>
      </c>
      <c r="L595" s="62">
        <f>HYPERLINK("mailto:"&amp;K595,"Send Email")</f>
        <v/>
      </c>
      <c r="M595" s="55" t="inlineStr">
        <is>
          <t>93, Nehru Nagar, Panaji</t>
        </is>
      </c>
      <c r="N595" s="54" t="inlineStr">
        <is>
          <t>Panaji</t>
        </is>
      </c>
      <c r="O595" s="54">
        <f>VLOOKUP(N595,Lists!$A$2:$B$36,2,FALSE())</f>
        <v/>
      </c>
      <c r="P595" s="54" t="inlineStr">
        <is>
          <t>850470</t>
        </is>
      </c>
      <c r="Q595" s="54" t="inlineStr">
        <is>
          <t>73874 94340</t>
        </is>
      </c>
    </row>
    <row r="596" ht="15" customHeight="1" s="39">
      <c r="A596" s="54" t="inlineStr">
        <is>
          <t>STU0595</t>
        </is>
      </c>
      <c r="B596" s="55">
        <f>VLOOKUP(A596,Marks!$A$2:$B$1001,2,FALSE())</f>
        <v/>
      </c>
      <c r="C596" s="54">
        <f>VLOOKUP(A596,Marks!$A$2:$C$1001,3,FALSE())</f>
        <v/>
      </c>
      <c r="D596" s="55" t="inlineStr">
        <is>
          <t>Aditya Trivedi</t>
        </is>
      </c>
      <c r="E596" s="55" t="inlineStr">
        <is>
          <t>Esha Trivedi</t>
        </is>
      </c>
      <c r="F596" s="57" t="n">
        <v>42427</v>
      </c>
      <c r="G596" s="54">
        <f>DATEDIF(F596,TODAY(),"Y")</f>
        <v/>
      </c>
      <c r="H596" s="54" t="inlineStr">
        <is>
          <t>A+</t>
        </is>
      </c>
      <c r="I596" s="54" t="inlineStr">
        <is>
          <t>91128 37175</t>
        </is>
      </c>
      <c r="J596" s="62">
        <f>HYPERLINK("https://wa.me/91"&amp;SUBSTITUTE(I596," ",""),"Chat on WhatsApp")</f>
        <v/>
      </c>
      <c r="K596" s="54" t="inlineStr">
        <is>
          <t>aditya.trivedi75@yahoo.com</t>
        </is>
      </c>
      <c r="L596" s="62">
        <f>HYPERLINK("mailto:"&amp;K596,"Send Email")</f>
        <v/>
      </c>
      <c r="M596" s="55" t="inlineStr">
        <is>
          <t>96, MG Road, Udaipur</t>
        </is>
      </c>
      <c r="N596" s="54" t="inlineStr">
        <is>
          <t>Udaipur</t>
        </is>
      </c>
      <c r="O596" s="54">
        <f>VLOOKUP(N596,Lists!$A$2:$B$36,2,FALSE())</f>
        <v/>
      </c>
      <c r="P596" s="54" t="inlineStr">
        <is>
          <t>298936</t>
        </is>
      </c>
      <c r="Q596" s="54" t="inlineStr">
        <is>
          <t>91227 22537</t>
        </is>
      </c>
    </row>
    <row r="597" ht="15" customHeight="1" s="39">
      <c r="A597" s="54" t="inlineStr">
        <is>
          <t>STU0596</t>
        </is>
      </c>
      <c r="B597" s="55">
        <f>VLOOKUP(A597,Marks!$A$2:$B$1001,2,FALSE())</f>
        <v/>
      </c>
      <c r="C597" s="54">
        <f>VLOOKUP(A597,Marks!$A$2:$C$1001,3,FALSE())</f>
        <v/>
      </c>
      <c r="D597" s="55" t="inlineStr">
        <is>
          <t>Farhan Srivastava</t>
        </is>
      </c>
      <c r="E597" s="55" t="inlineStr">
        <is>
          <t>Kiara Srivastava</t>
        </is>
      </c>
      <c r="F597" s="57" t="n">
        <v>43904</v>
      </c>
      <c r="G597" s="54">
        <f>DATEDIF(F597,TODAY(),"Y")</f>
        <v/>
      </c>
      <c r="H597" s="54" t="inlineStr">
        <is>
          <t>AB+</t>
        </is>
      </c>
      <c r="I597" s="54" t="inlineStr">
        <is>
          <t>94007 43266</t>
        </is>
      </c>
      <c r="J597" s="62">
        <f>HYPERLINK("https://wa.me/91"&amp;SUBSTITUTE(I597," ",""),"Chat on WhatsApp")</f>
        <v/>
      </c>
      <c r="K597" s="54" t="inlineStr">
        <is>
          <t>farhan.srivastava36@rediffmail.com</t>
        </is>
      </c>
      <c r="L597" s="62">
        <f>HYPERLINK("mailto:"&amp;K597,"Send Email")</f>
        <v/>
      </c>
      <c r="M597" s="55" t="inlineStr">
        <is>
          <t>296, Civil Lines, Kolkata</t>
        </is>
      </c>
      <c r="N597" s="54" t="inlineStr">
        <is>
          <t>Kolkata</t>
        </is>
      </c>
      <c r="O597" s="54">
        <f>VLOOKUP(N597,Lists!$A$2:$B$36,2,FALSE())</f>
        <v/>
      </c>
      <c r="P597" s="54" t="inlineStr">
        <is>
          <t>228628</t>
        </is>
      </c>
      <c r="Q597" s="54" t="inlineStr">
        <is>
          <t>93619 83819</t>
        </is>
      </c>
    </row>
    <row r="598" ht="15" customHeight="1" s="39">
      <c r="A598" s="54" t="inlineStr">
        <is>
          <t>STU0597</t>
        </is>
      </c>
      <c r="B598" s="55">
        <f>VLOOKUP(A598,Marks!$A$2:$B$1001,2,FALSE())</f>
        <v/>
      </c>
      <c r="C598" s="54">
        <f>VLOOKUP(A598,Marks!$A$2:$C$1001,3,FALSE())</f>
        <v/>
      </c>
      <c r="D598" s="55" t="inlineStr">
        <is>
          <t>Krishna Dubey</t>
        </is>
      </c>
      <c r="E598" s="55" t="inlineStr">
        <is>
          <t>Kajal Dubey</t>
        </is>
      </c>
      <c r="F598" s="57" t="n">
        <v>40761</v>
      </c>
      <c r="G598" s="54">
        <f>DATEDIF(F598,TODAY(),"Y")</f>
        <v/>
      </c>
      <c r="H598" s="54" t="inlineStr">
        <is>
          <t>B+</t>
        </is>
      </c>
      <c r="I598" s="54" t="inlineStr">
        <is>
          <t>63622 85050</t>
        </is>
      </c>
      <c r="J598" s="62">
        <f>HYPERLINK("https://wa.me/91"&amp;SUBSTITUTE(I598," ",""),"Chat on WhatsApp")</f>
        <v/>
      </c>
      <c r="K598" s="54" t="inlineStr">
        <is>
          <t>krishna.dubey16@rediffmail.com</t>
        </is>
      </c>
      <c r="L598" s="62">
        <f>HYPERLINK("mailto:"&amp;K598,"Send Email")</f>
        <v/>
      </c>
      <c r="M598" s="55" t="inlineStr">
        <is>
          <t>114, Temple Road, Udaipur</t>
        </is>
      </c>
      <c r="N598" s="54" t="inlineStr">
        <is>
          <t>Udaipur</t>
        </is>
      </c>
      <c r="O598" s="54">
        <f>VLOOKUP(N598,Lists!$A$2:$B$36,2,FALSE())</f>
        <v/>
      </c>
      <c r="P598" s="54" t="inlineStr">
        <is>
          <t>793900</t>
        </is>
      </c>
      <c r="Q598" s="54" t="inlineStr">
        <is>
          <t>65890 83821</t>
        </is>
      </c>
    </row>
    <row r="599" ht="15" customHeight="1" s="39">
      <c r="A599" s="54" t="inlineStr">
        <is>
          <t>STU0598</t>
        </is>
      </c>
      <c r="B599" s="55">
        <f>VLOOKUP(A599,Marks!$A$2:$B$1001,2,FALSE())</f>
        <v/>
      </c>
      <c r="C599" s="54">
        <f>VLOOKUP(A599,Marks!$A$2:$C$1001,3,FALSE())</f>
        <v/>
      </c>
      <c r="D599" s="55" t="inlineStr">
        <is>
          <t>Aarav Thakur</t>
        </is>
      </c>
      <c r="E599" s="55" t="inlineStr">
        <is>
          <t>Heer Thakur</t>
        </is>
      </c>
      <c r="F599" s="57" t="n">
        <v>43641</v>
      </c>
      <c r="G599" s="54">
        <f>DATEDIF(F599,TODAY(),"Y")</f>
        <v/>
      </c>
      <c r="H599" s="54" t="inlineStr">
        <is>
          <t>B-</t>
        </is>
      </c>
      <c r="I599" s="54" t="inlineStr">
        <is>
          <t>91355 32235</t>
        </is>
      </c>
      <c r="J599" s="62">
        <f>HYPERLINK("https://wa.me/91"&amp;SUBSTITUTE(I599," ",""),"Chat on WhatsApp")</f>
        <v/>
      </c>
      <c r="K599" s="54" t="inlineStr">
        <is>
          <t>aarav.thakur6@gmail.com</t>
        </is>
      </c>
      <c r="L599" s="62">
        <f>HYPERLINK("mailto:"&amp;K599,"Send Email")</f>
        <v/>
      </c>
      <c r="M599" s="55" t="inlineStr">
        <is>
          <t>341, Station Road, Howrah</t>
        </is>
      </c>
      <c r="N599" s="54" t="inlineStr">
        <is>
          <t>Howrah</t>
        </is>
      </c>
      <c r="O599" s="54">
        <f>VLOOKUP(N599,Lists!$A$2:$B$36,2,FALSE())</f>
        <v/>
      </c>
      <c r="P599" s="54" t="inlineStr">
        <is>
          <t>702493</t>
        </is>
      </c>
      <c r="Q599" s="54" t="inlineStr">
        <is>
          <t>71761 31745</t>
        </is>
      </c>
    </row>
    <row r="600" ht="15" customHeight="1" s="39">
      <c r="A600" s="54" t="inlineStr">
        <is>
          <t>STU0599</t>
        </is>
      </c>
      <c r="B600" s="55">
        <f>VLOOKUP(A600,Marks!$A$2:$B$1001,2,FALSE())</f>
        <v/>
      </c>
      <c r="C600" s="54">
        <f>VLOOKUP(A600,Marks!$A$2:$C$1001,3,FALSE())</f>
        <v/>
      </c>
      <c r="D600" s="55" t="inlineStr">
        <is>
          <t>Devansh Gupta</t>
        </is>
      </c>
      <c r="E600" s="55" t="inlineStr">
        <is>
          <t>Isha Gupta</t>
        </is>
      </c>
      <c r="F600" s="57" t="n">
        <v>43762</v>
      </c>
      <c r="G600" s="54">
        <f>DATEDIF(F600,TODAY(),"Y")</f>
        <v/>
      </c>
      <c r="H600" s="54" t="inlineStr">
        <is>
          <t>B+</t>
        </is>
      </c>
      <c r="I600" s="54" t="inlineStr">
        <is>
          <t>76531 47182</t>
        </is>
      </c>
      <c r="J600" s="62">
        <f>HYPERLINK("https://wa.me/91"&amp;SUBSTITUTE(I600," ",""),"Chat on WhatsApp")</f>
        <v/>
      </c>
      <c r="K600" s="54" t="inlineStr">
        <is>
          <t>devansh.gupta43@gmail.com</t>
        </is>
      </c>
      <c r="L600" s="62">
        <f>HYPERLINK("mailto:"&amp;K600,"Send Email")</f>
        <v/>
      </c>
      <c r="M600" s="55" t="inlineStr">
        <is>
          <t>116, College Road, Bhopal</t>
        </is>
      </c>
      <c r="N600" s="54" t="inlineStr">
        <is>
          <t>Bhopal</t>
        </is>
      </c>
      <c r="O600" s="54">
        <f>VLOOKUP(N600,Lists!$A$2:$B$36,2,FALSE())</f>
        <v/>
      </c>
      <c r="P600" s="54" t="inlineStr">
        <is>
          <t>719113</t>
        </is>
      </c>
      <c r="Q600" s="54" t="inlineStr">
        <is>
          <t>84410 91760</t>
        </is>
      </c>
    </row>
    <row r="601" ht="15" customHeight="1" s="39">
      <c r="A601" s="54" t="inlineStr">
        <is>
          <t>STU0600</t>
        </is>
      </c>
      <c r="B601" s="55">
        <f>VLOOKUP(A601,Marks!$A$2:$B$1001,2,FALSE())</f>
        <v/>
      </c>
      <c r="C601" s="54">
        <f>VLOOKUP(A601,Marks!$A$2:$C$1001,3,FALSE())</f>
        <v/>
      </c>
      <c r="D601" s="55" t="inlineStr">
        <is>
          <t>Sahil Rathi</t>
        </is>
      </c>
      <c r="E601" s="55" t="inlineStr">
        <is>
          <t>Bhavya Rathi</t>
        </is>
      </c>
      <c r="F601" s="57" t="n">
        <v>40357</v>
      </c>
      <c r="G601" s="54">
        <f>DATEDIF(F601,TODAY(),"Y")</f>
        <v/>
      </c>
      <c r="H601" s="54" t="inlineStr">
        <is>
          <t>O+</t>
        </is>
      </c>
      <c r="I601" s="54" t="inlineStr">
        <is>
          <t>71924 25453</t>
        </is>
      </c>
      <c r="J601" s="62">
        <f>HYPERLINK("https://wa.me/91"&amp;SUBSTITUTE(I601," ",""),"Chat on WhatsApp")</f>
        <v/>
      </c>
      <c r="K601" s="54" t="inlineStr">
        <is>
          <t>sahil.rathi19@yahoo.com</t>
        </is>
      </c>
      <c r="L601" s="62">
        <f>HYPERLINK("mailto:"&amp;K601,"Send Email")</f>
        <v/>
      </c>
      <c r="M601" s="55" t="inlineStr">
        <is>
          <t>496, Shastri Nagar, Guwahati</t>
        </is>
      </c>
      <c r="N601" s="54" t="inlineStr">
        <is>
          <t>Guwahati</t>
        </is>
      </c>
      <c r="O601" s="54">
        <f>VLOOKUP(N601,Lists!$A$2:$B$36,2,FALSE())</f>
        <v/>
      </c>
      <c r="P601" s="54" t="inlineStr">
        <is>
          <t>530992</t>
        </is>
      </c>
      <c r="Q601" s="54" t="inlineStr">
        <is>
          <t>72232 73061</t>
        </is>
      </c>
    </row>
    <row r="602" ht="15" customHeight="1" s="39">
      <c r="A602" s="54" t="inlineStr">
        <is>
          <t>STU0601</t>
        </is>
      </c>
      <c r="B602" s="55">
        <f>VLOOKUP(A602,Marks!$A$2:$B$1001,2,FALSE())</f>
        <v/>
      </c>
      <c r="C602" s="54">
        <f>VLOOKUP(A602,Marks!$A$2:$C$1001,3,FALSE())</f>
        <v/>
      </c>
      <c r="D602" s="55" t="inlineStr">
        <is>
          <t>Tejas Singh</t>
        </is>
      </c>
      <c r="E602" s="55" t="inlineStr">
        <is>
          <t>Esha Singh</t>
        </is>
      </c>
      <c r="F602" s="57" t="n">
        <v>40160</v>
      </c>
      <c r="G602" s="54">
        <f>DATEDIF(F602,TODAY(),"Y")</f>
        <v/>
      </c>
      <c r="H602" s="54" t="inlineStr">
        <is>
          <t>A+</t>
        </is>
      </c>
      <c r="I602" s="54" t="inlineStr">
        <is>
          <t>77939 45922</t>
        </is>
      </c>
      <c r="J602" s="62">
        <f>HYPERLINK("https://wa.me/91"&amp;SUBSTITUTE(I602," ",""),"Chat on WhatsApp")</f>
        <v/>
      </c>
      <c r="K602" s="54" t="inlineStr">
        <is>
          <t>tejas.singh61@outlook.com</t>
        </is>
      </c>
      <c r="L602" s="62">
        <f>HYPERLINK("mailto:"&amp;K602,"Send Email")</f>
        <v/>
      </c>
      <c r="M602" s="55" t="inlineStr">
        <is>
          <t>78, College Road, Chennai</t>
        </is>
      </c>
      <c r="N602" s="54" t="inlineStr">
        <is>
          <t>Chennai</t>
        </is>
      </c>
      <c r="O602" s="54">
        <f>VLOOKUP(N602,Lists!$A$2:$B$36,2,FALSE())</f>
        <v/>
      </c>
      <c r="P602" s="54" t="inlineStr">
        <is>
          <t>374110</t>
        </is>
      </c>
      <c r="Q602" s="54" t="inlineStr">
        <is>
          <t>92685 28594</t>
        </is>
      </c>
    </row>
    <row r="603" ht="15" customHeight="1" s="39">
      <c r="A603" s="54" t="inlineStr">
        <is>
          <t>STU0602</t>
        </is>
      </c>
      <c r="B603" s="55">
        <f>VLOOKUP(A603,Marks!$A$2:$B$1001,2,FALSE())</f>
        <v/>
      </c>
      <c r="C603" s="54">
        <f>VLOOKUP(A603,Marks!$A$2:$C$1001,3,FALSE())</f>
        <v/>
      </c>
      <c r="D603" s="55" t="inlineStr">
        <is>
          <t>Devansh Pillai</t>
        </is>
      </c>
      <c r="E603" s="55" t="inlineStr">
        <is>
          <t>Aadhya Pillai</t>
        </is>
      </c>
      <c r="F603" s="57" t="n">
        <v>39853</v>
      </c>
      <c r="G603" s="54">
        <f>DATEDIF(F603,TODAY(),"Y")</f>
        <v/>
      </c>
      <c r="H603" s="54" t="inlineStr">
        <is>
          <t>B+</t>
        </is>
      </c>
      <c r="I603" s="54" t="inlineStr">
        <is>
          <t>73286 23155</t>
        </is>
      </c>
      <c r="J603" s="62">
        <f>HYPERLINK("https://wa.me/91"&amp;SUBSTITUTE(I603," ",""),"Chat on WhatsApp")</f>
        <v/>
      </c>
      <c r="K603" s="54" t="inlineStr">
        <is>
          <t>devansh.pillai75@gmail.com</t>
        </is>
      </c>
      <c r="L603" s="62">
        <f>HYPERLINK("mailto:"&amp;K603,"Send Email")</f>
        <v/>
      </c>
      <c r="M603" s="55" t="inlineStr">
        <is>
          <t>154, Civil Lines, Bhopal</t>
        </is>
      </c>
      <c r="N603" s="54" t="inlineStr">
        <is>
          <t>Bhopal</t>
        </is>
      </c>
      <c r="O603" s="54">
        <f>VLOOKUP(N603,Lists!$A$2:$B$36,2,FALSE())</f>
        <v/>
      </c>
      <c r="P603" s="54" t="inlineStr">
        <is>
          <t>808552</t>
        </is>
      </c>
      <c r="Q603" s="54" t="inlineStr">
        <is>
          <t>69477 67883</t>
        </is>
      </c>
    </row>
    <row r="604" ht="15" customHeight="1" s="39">
      <c r="A604" s="54" t="inlineStr">
        <is>
          <t>STU0603</t>
        </is>
      </c>
      <c r="B604" s="55">
        <f>VLOOKUP(A604,Marks!$A$2:$B$1001,2,FALSE())</f>
        <v/>
      </c>
      <c r="C604" s="54">
        <f>VLOOKUP(A604,Marks!$A$2:$C$1001,3,FALSE())</f>
        <v/>
      </c>
      <c r="D604" s="55" t="inlineStr">
        <is>
          <t>Sahil Agarwal</t>
        </is>
      </c>
      <c r="E604" s="55" t="inlineStr">
        <is>
          <t>Pihu Agarwal</t>
        </is>
      </c>
      <c r="F604" s="57" t="n">
        <v>39662</v>
      </c>
      <c r="G604" s="54">
        <f>DATEDIF(F604,TODAY(),"Y")</f>
        <v/>
      </c>
      <c r="H604" s="54" t="inlineStr">
        <is>
          <t>O-</t>
        </is>
      </c>
      <c r="I604" s="54" t="inlineStr">
        <is>
          <t>99072 93105</t>
        </is>
      </c>
      <c r="J604" s="62">
        <f>HYPERLINK("https://wa.me/91"&amp;SUBSTITUTE(I604," ",""),"Chat on WhatsApp")</f>
        <v/>
      </c>
      <c r="K604" s="54" t="inlineStr">
        <is>
          <t>sahil.agarwal49@yahoo.com</t>
        </is>
      </c>
      <c r="L604" s="62">
        <f>HYPERLINK("mailto:"&amp;K604,"Send Email")</f>
        <v/>
      </c>
      <c r="M604" s="55" t="inlineStr">
        <is>
          <t>493, Model Town, Howrah</t>
        </is>
      </c>
      <c r="N604" s="54" t="inlineStr">
        <is>
          <t>Howrah</t>
        </is>
      </c>
      <c r="O604" s="54">
        <f>VLOOKUP(N604,Lists!$A$2:$B$36,2,FALSE())</f>
        <v/>
      </c>
      <c r="P604" s="54" t="inlineStr">
        <is>
          <t>355869</t>
        </is>
      </c>
      <c r="Q604" s="54" t="inlineStr">
        <is>
          <t>78045 56437</t>
        </is>
      </c>
    </row>
    <row r="605" ht="15" customHeight="1" s="39">
      <c r="A605" s="54" t="inlineStr">
        <is>
          <t>STU0604</t>
        </is>
      </c>
      <c r="B605" s="55">
        <f>VLOOKUP(A605,Marks!$A$2:$B$1001,2,FALSE())</f>
        <v/>
      </c>
      <c r="C605" s="54">
        <f>VLOOKUP(A605,Marks!$A$2:$C$1001,3,FALSE())</f>
        <v/>
      </c>
      <c r="D605" s="55" t="inlineStr">
        <is>
          <t>Aarush Naidu</t>
        </is>
      </c>
      <c r="E605" s="55" t="inlineStr">
        <is>
          <t>Gauri Naidu</t>
        </is>
      </c>
      <c r="F605" s="57" t="n">
        <v>42816</v>
      </c>
      <c r="G605" s="54">
        <f>DATEDIF(F605,TODAY(),"Y")</f>
        <v/>
      </c>
      <c r="H605" s="54" t="inlineStr">
        <is>
          <t>AB+</t>
        </is>
      </c>
      <c r="I605" s="54" t="inlineStr">
        <is>
          <t>76937 49995</t>
        </is>
      </c>
      <c r="J605" s="62">
        <f>HYPERLINK("https://wa.me/91"&amp;SUBSTITUTE(I605," ",""),"Chat on WhatsApp")</f>
        <v/>
      </c>
      <c r="K605" s="54" t="inlineStr">
        <is>
          <t>aarush.naidu28@outlook.com</t>
        </is>
      </c>
      <c r="L605" s="62">
        <f>HYPERLINK("mailto:"&amp;K605,"Send Email")</f>
        <v/>
      </c>
      <c r="M605" s="55" t="inlineStr">
        <is>
          <t>378, Temple Road, Raipur</t>
        </is>
      </c>
      <c r="N605" s="54" t="inlineStr">
        <is>
          <t>Raipur</t>
        </is>
      </c>
      <c r="O605" s="54">
        <f>VLOOKUP(N605,Lists!$A$2:$B$36,2,FALSE())</f>
        <v/>
      </c>
      <c r="P605" s="54" t="inlineStr">
        <is>
          <t>194047</t>
        </is>
      </c>
      <c r="Q605" s="54" t="inlineStr">
        <is>
          <t>93765 82803</t>
        </is>
      </c>
    </row>
    <row r="606" ht="15" customHeight="1" s="39">
      <c r="A606" s="54" t="inlineStr">
        <is>
          <t>STU0605</t>
        </is>
      </c>
      <c r="B606" s="55">
        <f>VLOOKUP(A606,Marks!$A$2:$B$1001,2,FALSE())</f>
        <v/>
      </c>
      <c r="C606" s="54">
        <f>VLOOKUP(A606,Marks!$A$2:$C$1001,3,FALSE())</f>
        <v/>
      </c>
      <c r="D606" s="55" t="inlineStr">
        <is>
          <t>Sai Rathi</t>
        </is>
      </c>
      <c r="E606" s="55" t="inlineStr">
        <is>
          <t>Vanya Rathi</t>
        </is>
      </c>
      <c r="F606" s="57" t="n">
        <v>43374</v>
      </c>
      <c r="G606" s="54">
        <f>DATEDIF(F606,TODAY(),"Y")</f>
        <v/>
      </c>
      <c r="H606" s="54" t="inlineStr">
        <is>
          <t>A-</t>
        </is>
      </c>
      <c r="I606" s="54" t="inlineStr">
        <is>
          <t>67840 61697</t>
        </is>
      </c>
      <c r="J606" s="62">
        <f>HYPERLINK("https://wa.me/91"&amp;SUBSTITUTE(I606," ",""),"Chat on WhatsApp")</f>
        <v/>
      </c>
      <c r="K606" s="54" t="inlineStr">
        <is>
          <t>sai.rathi22@rediffmail.com</t>
        </is>
      </c>
      <c r="L606" s="62">
        <f>HYPERLINK("mailto:"&amp;K606,"Send Email")</f>
        <v/>
      </c>
      <c r="M606" s="55" t="inlineStr">
        <is>
          <t>21, Church Street, Varanasi</t>
        </is>
      </c>
      <c r="N606" s="54" t="inlineStr">
        <is>
          <t>Varanasi</t>
        </is>
      </c>
      <c r="O606" s="54">
        <f>VLOOKUP(N606,Lists!$A$2:$B$36,2,FALSE())</f>
        <v/>
      </c>
      <c r="P606" s="54" t="inlineStr">
        <is>
          <t>539822</t>
        </is>
      </c>
      <c r="Q606" s="54" t="inlineStr">
        <is>
          <t>91004 44377</t>
        </is>
      </c>
    </row>
    <row r="607" ht="15" customHeight="1" s="39">
      <c r="A607" s="54" t="inlineStr">
        <is>
          <t>STU0606</t>
        </is>
      </c>
      <c r="B607" s="55">
        <f>VLOOKUP(A607,Marks!$A$2:$B$1001,2,FALSE())</f>
        <v/>
      </c>
      <c r="C607" s="54">
        <f>VLOOKUP(A607,Marks!$A$2:$C$1001,3,FALSE())</f>
        <v/>
      </c>
      <c r="D607" s="55" t="inlineStr">
        <is>
          <t>Rohan Jain</t>
        </is>
      </c>
      <c r="E607" s="55" t="inlineStr">
        <is>
          <t>Yashvi Jain</t>
        </is>
      </c>
      <c r="F607" s="57" t="n">
        <v>40577</v>
      </c>
      <c r="G607" s="54">
        <f>DATEDIF(F607,TODAY(),"Y")</f>
        <v/>
      </c>
      <c r="H607" s="54" t="inlineStr">
        <is>
          <t>AB+</t>
        </is>
      </c>
      <c r="I607" s="54" t="inlineStr">
        <is>
          <t>77263 10758</t>
        </is>
      </c>
      <c r="J607" s="62">
        <f>HYPERLINK("https://wa.me/91"&amp;SUBSTITUTE(I607," ",""),"Chat on WhatsApp")</f>
        <v/>
      </c>
      <c r="K607" s="54" t="inlineStr">
        <is>
          <t>rohan.jain89@gmail.com</t>
        </is>
      </c>
      <c r="L607" s="62">
        <f>HYPERLINK("mailto:"&amp;K607,"Send Email")</f>
        <v/>
      </c>
      <c r="M607" s="55" t="inlineStr">
        <is>
          <t>215, MG Road, Hyderabad</t>
        </is>
      </c>
      <c r="N607" s="54" t="inlineStr">
        <is>
          <t>Hyderabad</t>
        </is>
      </c>
      <c r="O607" s="54">
        <f>VLOOKUP(N607,Lists!$A$2:$B$36,2,FALSE())</f>
        <v/>
      </c>
      <c r="P607" s="54" t="inlineStr">
        <is>
          <t>664568</t>
        </is>
      </c>
      <c r="Q607" s="54" t="inlineStr">
        <is>
          <t>78559 73681</t>
        </is>
      </c>
    </row>
    <row r="608" ht="15" customHeight="1" s="39">
      <c r="A608" s="54" t="inlineStr">
        <is>
          <t>STU0607</t>
        </is>
      </c>
      <c r="B608" s="55">
        <f>VLOOKUP(A608,Marks!$A$2:$B$1001,2,FALSE())</f>
        <v/>
      </c>
      <c r="C608" s="54">
        <f>VLOOKUP(A608,Marks!$A$2:$C$1001,3,FALSE())</f>
        <v/>
      </c>
      <c r="D608" s="55" t="inlineStr">
        <is>
          <t>Rahul Mukherjee</t>
        </is>
      </c>
      <c r="E608" s="55" t="inlineStr">
        <is>
          <t>Myra Mukherjee</t>
        </is>
      </c>
      <c r="F608" s="57" t="n">
        <v>42938</v>
      </c>
      <c r="G608" s="54">
        <f>DATEDIF(F608,TODAY(),"Y")</f>
        <v/>
      </c>
      <c r="H608" s="54" t="inlineStr">
        <is>
          <t>AB+</t>
        </is>
      </c>
      <c r="I608" s="54" t="inlineStr">
        <is>
          <t>74652 98250</t>
        </is>
      </c>
      <c r="J608" s="62">
        <f>HYPERLINK("https://wa.me/91"&amp;SUBSTITUTE(I608," ",""),"Chat on WhatsApp")</f>
        <v/>
      </c>
      <c r="K608" s="54" t="inlineStr">
        <is>
          <t>rahul.mukherjee15@yahoo.com</t>
        </is>
      </c>
      <c r="L608" s="62">
        <f>HYPERLINK("mailto:"&amp;K608,"Send Email")</f>
        <v/>
      </c>
      <c r="M608" s="55" t="inlineStr">
        <is>
          <t>445, Model Town, Varanasi</t>
        </is>
      </c>
      <c r="N608" s="54" t="inlineStr">
        <is>
          <t>Varanasi</t>
        </is>
      </c>
      <c r="O608" s="54">
        <f>VLOOKUP(N608,Lists!$A$2:$B$36,2,FALSE())</f>
        <v/>
      </c>
      <c r="P608" s="54" t="inlineStr">
        <is>
          <t>540301</t>
        </is>
      </c>
      <c r="Q608" s="54" t="inlineStr">
        <is>
          <t>61203 94268</t>
        </is>
      </c>
    </row>
    <row r="609" ht="15" customHeight="1" s="39">
      <c r="A609" s="54" t="inlineStr">
        <is>
          <t>STU0608</t>
        </is>
      </c>
      <c r="B609" s="55">
        <f>VLOOKUP(A609,Marks!$A$2:$B$1001,2,FALSE())</f>
        <v/>
      </c>
      <c r="C609" s="54">
        <f>VLOOKUP(A609,Marks!$A$2:$C$1001,3,FALSE())</f>
        <v/>
      </c>
      <c r="D609" s="55" t="inlineStr">
        <is>
          <t>Yash Rao</t>
        </is>
      </c>
      <c r="E609" s="55" t="inlineStr">
        <is>
          <t>Urvi Rao</t>
        </is>
      </c>
      <c r="F609" s="57" t="n">
        <v>43910</v>
      </c>
      <c r="G609" s="54">
        <f>DATEDIF(F609,TODAY(),"Y")</f>
        <v/>
      </c>
      <c r="H609" s="54" t="inlineStr">
        <is>
          <t>O+</t>
        </is>
      </c>
      <c r="I609" s="54" t="inlineStr">
        <is>
          <t>65545 66173</t>
        </is>
      </c>
      <c r="J609" s="62">
        <f>HYPERLINK("https://wa.me/91"&amp;SUBSTITUTE(I609," ",""),"Chat on WhatsApp")</f>
        <v/>
      </c>
      <c r="K609" s="54" t="inlineStr">
        <is>
          <t>yash.rao9@rediffmail.com</t>
        </is>
      </c>
      <c r="L609" s="62">
        <f>HYPERLINK("mailto:"&amp;K609,"Send Email")</f>
        <v/>
      </c>
      <c r="M609" s="55" t="inlineStr">
        <is>
          <t>168, Lake View, Jaipur</t>
        </is>
      </c>
      <c r="N609" s="54" t="inlineStr">
        <is>
          <t>Jaipur</t>
        </is>
      </c>
      <c r="O609" s="54">
        <f>VLOOKUP(N609,Lists!$A$2:$B$36,2,FALSE())</f>
        <v/>
      </c>
      <c r="P609" s="54" t="inlineStr">
        <is>
          <t>214949</t>
        </is>
      </c>
      <c r="Q609" s="54" t="inlineStr">
        <is>
          <t>91323 21343</t>
        </is>
      </c>
    </row>
    <row r="610" ht="15" customHeight="1" s="39">
      <c r="A610" s="54" t="inlineStr">
        <is>
          <t>STU0609</t>
        </is>
      </c>
      <c r="B610" s="55">
        <f>VLOOKUP(A610,Marks!$A$2:$B$1001,2,FALSE())</f>
        <v/>
      </c>
      <c r="C610" s="54">
        <f>VLOOKUP(A610,Marks!$A$2:$C$1001,3,FALSE())</f>
        <v/>
      </c>
      <c r="D610" s="55" t="inlineStr">
        <is>
          <t>Manav Chowdhury</t>
        </is>
      </c>
      <c r="E610" s="55" t="inlineStr">
        <is>
          <t>Sanya Chowdhury</t>
        </is>
      </c>
      <c r="F610" s="57" t="n">
        <v>42235</v>
      </c>
      <c r="G610" s="54">
        <f>DATEDIF(F610,TODAY(),"Y")</f>
        <v/>
      </c>
      <c r="H610" s="54" t="inlineStr">
        <is>
          <t>A-</t>
        </is>
      </c>
      <c r="I610" s="54" t="inlineStr">
        <is>
          <t>63711 57046</t>
        </is>
      </c>
      <c r="J610" s="62">
        <f>HYPERLINK("https://wa.me/91"&amp;SUBSTITUTE(I610," ",""),"Chat on WhatsApp")</f>
        <v/>
      </c>
      <c r="K610" s="54" t="inlineStr">
        <is>
          <t>manav.chowdhury38@outlook.com</t>
        </is>
      </c>
      <c r="L610" s="62">
        <f>HYPERLINK("mailto:"&amp;K610,"Send Email")</f>
        <v/>
      </c>
      <c r="M610" s="55" t="inlineStr">
        <is>
          <t>382, Civil Lines, Raipur</t>
        </is>
      </c>
      <c r="N610" s="54" t="inlineStr">
        <is>
          <t>Raipur</t>
        </is>
      </c>
      <c r="O610" s="54">
        <f>VLOOKUP(N610,Lists!$A$2:$B$36,2,FALSE())</f>
        <v/>
      </c>
      <c r="P610" s="54" t="inlineStr">
        <is>
          <t>506887</t>
        </is>
      </c>
      <c r="Q610" s="54" t="inlineStr">
        <is>
          <t>77848 83323</t>
        </is>
      </c>
    </row>
    <row r="611" ht="15" customHeight="1" s="39">
      <c r="A611" s="54" t="inlineStr">
        <is>
          <t>STU0610</t>
        </is>
      </c>
      <c r="B611" s="55">
        <f>VLOOKUP(A611,Marks!$A$2:$B$1001,2,FALSE())</f>
        <v/>
      </c>
      <c r="C611" s="54">
        <f>VLOOKUP(A611,Marks!$A$2:$C$1001,3,FALSE())</f>
        <v/>
      </c>
      <c r="D611" s="55" t="inlineStr">
        <is>
          <t>Sahil Thakur</t>
        </is>
      </c>
      <c r="E611" s="55" t="inlineStr">
        <is>
          <t>Trisha Thakur</t>
        </is>
      </c>
      <c r="F611" s="57" t="n">
        <v>42754</v>
      </c>
      <c r="G611" s="54">
        <f>DATEDIF(F611,TODAY(),"Y")</f>
        <v/>
      </c>
      <c r="H611" s="54" t="inlineStr">
        <is>
          <t>A+</t>
        </is>
      </c>
      <c r="I611" s="54" t="inlineStr">
        <is>
          <t>78814 79944</t>
        </is>
      </c>
      <c r="J611" s="62">
        <f>HYPERLINK("https://wa.me/91"&amp;SUBSTITUTE(I611," ",""),"Chat on WhatsApp")</f>
        <v/>
      </c>
      <c r="K611" s="54" t="inlineStr">
        <is>
          <t>sahil.thakur10@outlook.com</t>
        </is>
      </c>
      <c r="L611" s="62">
        <f>HYPERLINK("mailto:"&amp;K611,"Send Email")</f>
        <v/>
      </c>
      <c r="M611" s="55" t="inlineStr">
        <is>
          <t>345, Market Yard, Patna</t>
        </is>
      </c>
      <c r="N611" s="54" t="inlineStr">
        <is>
          <t>Patna</t>
        </is>
      </c>
      <c r="O611" s="54">
        <f>VLOOKUP(N611,Lists!$A$2:$B$36,2,FALSE())</f>
        <v/>
      </c>
      <c r="P611" s="54" t="inlineStr">
        <is>
          <t>162336</t>
        </is>
      </c>
      <c r="Q611" s="54" t="inlineStr">
        <is>
          <t>89007 94874</t>
        </is>
      </c>
    </row>
    <row r="612" ht="15" customHeight="1" s="39">
      <c r="A612" s="54" t="inlineStr">
        <is>
          <t>STU0611</t>
        </is>
      </c>
      <c r="B612" s="55">
        <f>VLOOKUP(A612,Marks!$A$2:$B$1001,2,FALSE())</f>
        <v/>
      </c>
      <c r="C612" s="54">
        <f>VLOOKUP(A612,Marks!$A$2:$C$1001,3,FALSE())</f>
        <v/>
      </c>
      <c r="D612" s="55" t="inlineStr">
        <is>
          <t>Rajat Rao</t>
        </is>
      </c>
      <c r="E612" s="55" t="inlineStr">
        <is>
          <t>Navya Rao</t>
        </is>
      </c>
      <c r="F612" s="57" t="n">
        <v>41178</v>
      </c>
      <c r="G612" s="54">
        <f>DATEDIF(F612,TODAY(),"Y")</f>
        <v/>
      </c>
      <c r="H612" s="54" t="inlineStr">
        <is>
          <t>AB+</t>
        </is>
      </c>
      <c r="I612" s="54" t="inlineStr">
        <is>
          <t>67025 96392</t>
        </is>
      </c>
      <c r="J612" s="62">
        <f>HYPERLINK("https://wa.me/91"&amp;SUBSTITUTE(I612," ",""),"Chat on WhatsApp")</f>
        <v/>
      </c>
      <c r="K612" s="54" t="inlineStr">
        <is>
          <t>rajat.rao39@gmail.com</t>
        </is>
      </c>
      <c r="L612" s="62">
        <f>HYPERLINK("mailto:"&amp;K612,"Send Email")</f>
        <v/>
      </c>
      <c r="M612" s="55" t="inlineStr">
        <is>
          <t>266, Temple Road, Amritsar</t>
        </is>
      </c>
      <c r="N612" s="54" t="inlineStr">
        <is>
          <t>Amritsar</t>
        </is>
      </c>
      <c r="O612" s="54">
        <f>VLOOKUP(N612,Lists!$A$2:$B$36,2,FALSE())</f>
        <v/>
      </c>
      <c r="P612" s="54" t="inlineStr">
        <is>
          <t>652669</t>
        </is>
      </c>
      <c r="Q612" s="54" t="inlineStr">
        <is>
          <t>61979 29549</t>
        </is>
      </c>
    </row>
    <row r="613" ht="15" customHeight="1" s="39">
      <c r="A613" s="54" t="inlineStr">
        <is>
          <t>STU0612</t>
        </is>
      </c>
      <c r="B613" s="55">
        <f>VLOOKUP(A613,Marks!$A$2:$B$1001,2,FALSE())</f>
        <v/>
      </c>
      <c r="C613" s="54">
        <f>VLOOKUP(A613,Marks!$A$2:$C$1001,3,FALSE())</f>
        <v/>
      </c>
      <c r="D613" s="55" t="inlineStr">
        <is>
          <t>Vivaan Chowdhury</t>
        </is>
      </c>
      <c r="E613" s="55" t="inlineStr">
        <is>
          <t>Gauri Chowdhury</t>
        </is>
      </c>
      <c r="F613" s="57" t="n">
        <v>40497</v>
      </c>
      <c r="G613" s="54">
        <f>DATEDIF(F613,TODAY(),"Y")</f>
        <v/>
      </c>
      <c r="H613" s="54" t="inlineStr">
        <is>
          <t>O-</t>
        </is>
      </c>
      <c r="I613" s="54" t="inlineStr">
        <is>
          <t>71364 63025</t>
        </is>
      </c>
      <c r="J613" s="62">
        <f>HYPERLINK("https://wa.me/91"&amp;SUBSTITUTE(I613," ",""),"Chat on WhatsApp")</f>
        <v/>
      </c>
      <c r="K613" s="54" t="inlineStr">
        <is>
          <t>vivaan.chowdhury61@gmail.com</t>
        </is>
      </c>
      <c r="L613" s="62">
        <f>HYPERLINK("mailto:"&amp;K613,"Send Email")</f>
        <v/>
      </c>
      <c r="M613" s="55" t="inlineStr">
        <is>
          <t>281, Church Street, Jaipur</t>
        </is>
      </c>
      <c r="N613" s="54" t="inlineStr">
        <is>
          <t>Jaipur</t>
        </is>
      </c>
      <c r="O613" s="54">
        <f>VLOOKUP(N613,Lists!$A$2:$B$36,2,FALSE())</f>
        <v/>
      </c>
      <c r="P613" s="54" t="inlineStr">
        <is>
          <t>301928</t>
        </is>
      </c>
      <c r="Q613" s="54" t="inlineStr">
        <is>
          <t>77891 63780</t>
        </is>
      </c>
    </row>
    <row r="614" ht="15" customHeight="1" s="39">
      <c r="A614" s="54" t="inlineStr">
        <is>
          <t>STU0613</t>
        </is>
      </c>
      <c r="B614" s="55">
        <f>VLOOKUP(A614,Marks!$A$2:$B$1001,2,FALSE())</f>
        <v/>
      </c>
      <c r="C614" s="54">
        <f>VLOOKUP(A614,Marks!$A$2:$C$1001,3,FALSE())</f>
        <v/>
      </c>
      <c r="D614" s="55" t="inlineStr">
        <is>
          <t>Lakshay Joshi</t>
        </is>
      </c>
      <c r="E614" s="55" t="inlineStr">
        <is>
          <t>Vidhi Joshi</t>
        </is>
      </c>
      <c r="F614" s="57" t="n">
        <v>39995</v>
      </c>
      <c r="G614" s="54">
        <f>DATEDIF(F614,TODAY(),"Y")</f>
        <v/>
      </c>
      <c r="H614" s="54" t="inlineStr">
        <is>
          <t>AB+</t>
        </is>
      </c>
      <c r="I614" s="54" t="inlineStr">
        <is>
          <t>86286 12871</t>
        </is>
      </c>
      <c r="J614" s="62">
        <f>HYPERLINK("https://wa.me/91"&amp;SUBSTITUTE(I614," ",""),"Chat on WhatsApp")</f>
        <v/>
      </c>
      <c r="K614" s="54" t="inlineStr">
        <is>
          <t>lakshay.joshi86@outlook.com</t>
        </is>
      </c>
      <c r="L614" s="62">
        <f>HYPERLINK("mailto:"&amp;K614,"Send Email")</f>
        <v/>
      </c>
      <c r="M614" s="55" t="inlineStr">
        <is>
          <t>293, Church Street, Raipur</t>
        </is>
      </c>
      <c r="N614" s="54" t="inlineStr">
        <is>
          <t>Raipur</t>
        </is>
      </c>
      <c r="O614" s="54">
        <f>VLOOKUP(N614,Lists!$A$2:$B$36,2,FALSE())</f>
        <v/>
      </c>
      <c r="P614" s="54" t="inlineStr">
        <is>
          <t>255751</t>
        </is>
      </c>
      <c r="Q614" s="54" t="inlineStr">
        <is>
          <t>68461 17691</t>
        </is>
      </c>
    </row>
    <row r="615" ht="15" customHeight="1" s="39">
      <c r="A615" s="54" t="inlineStr">
        <is>
          <t>STU0614</t>
        </is>
      </c>
      <c r="B615" s="55">
        <f>VLOOKUP(A615,Marks!$A$2:$B$1001,2,FALSE())</f>
        <v/>
      </c>
      <c r="C615" s="54">
        <f>VLOOKUP(A615,Marks!$A$2:$C$1001,3,FALSE())</f>
        <v/>
      </c>
      <c r="D615" s="55" t="inlineStr">
        <is>
          <t>Abhinav Chopra</t>
        </is>
      </c>
      <c r="E615" s="55" t="inlineStr">
        <is>
          <t>Myra Chopra</t>
        </is>
      </c>
      <c r="F615" s="57" t="n">
        <v>40759</v>
      </c>
      <c r="G615" s="54">
        <f>DATEDIF(F615,TODAY(),"Y")</f>
        <v/>
      </c>
      <c r="H615" s="54" t="inlineStr">
        <is>
          <t>A+</t>
        </is>
      </c>
      <c r="I615" s="54" t="inlineStr">
        <is>
          <t>77859 52317</t>
        </is>
      </c>
      <c r="J615" s="62">
        <f>HYPERLINK("https://wa.me/91"&amp;SUBSTITUTE(I615," ",""),"Chat on WhatsApp")</f>
        <v/>
      </c>
      <c r="K615" s="54" t="inlineStr">
        <is>
          <t>abhinav.chopra99@yahoo.com</t>
        </is>
      </c>
      <c r="L615" s="62">
        <f>HYPERLINK("mailto:"&amp;K615,"Send Email")</f>
        <v/>
      </c>
      <c r="M615" s="55" t="inlineStr">
        <is>
          <t>396, Civil Lines, Raipur</t>
        </is>
      </c>
      <c r="N615" s="54" t="inlineStr">
        <is>
          <t>Raipur</t>
        </is>
      </c>
      <c r="O615" s="54">
        <f>VLOOKUP(N615,Lists!$A$2:$B$36,2,FALSE())</f>
        <v/>
      </c>
      <c r="P615" s="54" t="inlineStr">
        <is>
          <t>596173</t>
        </is>
      </c>
      <c r="Q615" s="54" t="inlineStr">
        <is>
          <t>68496 10796</t>
        </is>
      </c>
    </row>
    <row r="616" ht="15" customHeight="1" s="39">
      <c r="A616" s="54" t="inlineStr">
        <is>
          <t>STU0615</t>
        </is>
      </c>
      <c r="B616" s="55">
        <f>VLOOKUP(A616,Marks!$A$2:$B$1001,2,FALSE())</f>
        <v/>
      </c>
      <c r="C616" s="54">
        <f>VLOOKUP(A616,Marks!$A$2:$C$1001,3,FALSE())</f>
        <v/>
      </c>
      <c r="D616" s="55" t="inlineStr">
        <is>
          <t>Vivaan Trivedi</t>
        </is>
      </c>
      <c r="E616" s="55" t="inlineStr">
        <is>
          <t>Falak Trivedi</t>
        </is>
      </c>
      <c r="F616" s="57" t="n">
        <v>42055</v>
      </c>
      <c r="G616" s="54">
        <f>DATEDIF(F616,TODAY(),"Y")</f>
        <v/>
      </c>
      <c r="H616" s="54" t="inlineStr">
        <is>
          <t>AB-</t>
        </is>
      </c>
      <c r="I616" s="54" t="inlineStr">
        <is>
          <t>89824 67565</t>
        </is>
      </c>
      <c r="J616" s="62">
        <f>HYPERLINK("https://wa.me/91"&amp;SUBSTITUTE(I616," ",""),"Chat on WhatsApp")</f>
        <v/>
      </c>
      <c r="K616" s="54" t="inlineStr">
        <is>
          <t>vivaan.trivedi25@gmail.com</t>
        </is>
      </c>
      <c r="L616" s="62">
        <f>HYPERLINK("mailto:"&amp;K616,"Send Email")</f>
        <v/>
      </c>
      <c r="M616" s="55" t="inlineStr">
        <is>
          <t>189, Sector 12, Guwahati</t>
        </is>
      </c>
      <c r="N616" s="54" t="inlineStr">
        <is>
          <t>Guwahati</t>
        </is>
      </c>
      <c r="O616" s="54">
        <f>VLOOKUP(N616,Lists!$A$2:$B$36,2,FALSE())</f>
        <v/>
      </c>
      <c r="P616" s="54" t="inlineStr">
        <is>
          <t>746757</t>
        </is>
      </c>
      <c r="Q616" s="54" t="inlineStr">
        <is>
          <t>75449 40408</t>
        </is>
      </c>
    </row>
    <row r="617" ht="15" customHeight="1" s="39">
      <c r="A617" s="54" t="inlineStr">
        <is>
          <t>STU0616</t>
        </is>
      </c>
      <c r="B617" s="55">
        <f>VLOOKUP(A617,Marks!$A$2:$B$1001,2,FALSE())</f>
        <v/>
      </c>
      <c r="C617" s="54">
        <f>VLOOKUP(A617,Marks!$A$2:$C$1001,3,FALSE())</f>
        <v/>
      </c>
      <c r="D617" s="55" t="inlineStr">
        <is>
          <t>Manav Ahluwalia</t>
        </is>
      </c>
      <c r="E617" s="55" t="inlineStr">
        <is>
          <t>Fatima Ahluwalia</t>
        </is>
      </c>
      <c r="F617" s="57" t="n">
        <v>41206</v>
      </c>
      <c r="G617" s="54">
        <f>DATEDIF(F617,TODAY(),"Y")</f>
        <v/>
      </c>
      <c r="H617" s="54" t="inlineStr">
        <is>
          <t>A+</t>
        </is>
      </c>
      <c r="I617" s="54" t="inlineStr">
        <is>
          <t>79372 22209</t>
        </is>
      </c>
      <c r="J617" s="62">
        <f>HYPERLINK("https://wa.me/91"&amp;SUBSTITUTE(I617," ",""),"Chat on WhatsApp")</f>
        <v/>
      </c>
      <c r="K617" s="54" t="inlineStr">
        <is>
          <t>manav.ahluwalia43@gmail.com</t>
        </is>
      </c>
      <c r="L617" s="62">
        <f>HYPERLINK("mailto:"&amp;K617,"Send Email")</f>
        <v/>
      </c>
      <c r="M617" s="55" t="inlineStr">
        <is>
          <t>103, Green Park, Chennai</t>
        </is>
      </c>
      <c r="N617" s="54" t="inlineStr">
        <is>
          <t>Chennai</t>
        </is>
      </c>
      <c r="O617" s="54">
        <f>VLOOKUP(N617,Lists!$A$2:$B$36,2,FALSE())</f>
        <v/>
      </c>
      <c r="P617" s="54" t="inlineStr">
        <is>
          <t>158635</t>
        </is>
      </c>
      <c r="Q617" s="54" t="inlineStr">
        <is>
          <t>68798 17130</t>
        </is>
      </c>
    </row>
    <row r="618" ht="15" customHeight="1" s="39">
      <c r="A618" s="54" t="inlineStr">
        <is>
          <t>STU0617</t>
        </is>
      </c>
      <c r="B618" s="55">
        <f>VLOOKUP(A618,Marks!$A$2:$B$1001,2,FALSE())</f>
        <v/>
      </c>
      <c r="C618" s="54">
        <f>VLOOKUP(A618,Marks!$A$2:$C$1001,3,FALSE())</f>
        <v/>
      </c>
      <c r="D618" s="55" t="inlineStr">
        <is>
          <t>Om Kulkarni</t>
        </is>
      </c>
      <c r="E618" s="55" t="inlineStr">
        <is>
          <t>Tanvi Kulkarni</t>
        </is>
      </c>
      <c r="F618" s="57" t="n">
        <v>43067</v>
      </c>
      <c r="G618" s="54">
        <f>DATEDIF(F618,TODAY(),"Y")</f>
        <v/>
      </c>
      <c r="H618" s="54" t="inlineStr">
        <is>
          <t>AB+</t>
        </is>
      </c>
      <c r="I618" s="54" t="inlineStr">
        <is>
          <t>68498 29307</t>
        </is>
      </c>
      <c r="J618" s="62">
        <f>HYPERLINK("https://wa.me/91"&amp;SUBSTITUTE(I618," ",""),"Chat on WhatsApp")</f>
        <v/>
      </c>
      <c r="K618" s="54" t="inlineStr">
        <is>
          <t>om.kulkarni67@outlook.com</t>
        </is>
      </c>
      <c r="L618" s="62">
        <f>HYPERLINK("mailto:"&amp;K618,"Send Email")</f>
        <v/>
      </c>
      <c r="M618" s="55" t="inlineStr">
        <is>
          <t>488, Ring Road, Panaji</t>
        </is>
      </c>
      <c r="N618" s="54" t="inlineStr">
        <is>
          <t>Panaji</t>
        </is>
      </c>
      <c r="O618" s="54">
        <f>VLOOKUP(N618,Lists!$A$2:$B$36,2,FALSE())</f>
        <v/>
      </c>
      <c r="P618" s="54" t="inlineStr">
        <is>
          <t>782752</t>
        </is>
      </c>
      <c r="Q618" s="54" t="inlineStr">
        <is>
          <t>95515 21641</t>
        </is>
      </c>
    </row>
    <row r="619" ht="15" customHeight="1" s="39">
      <c r="A619" s="54" t="inlineStr">
        <is>
          <t>STU0618</t>
        </is>
      </c>
      <c r="B619" s="55">
        <f>VLOOKUP(A619,Marks!$A$2:$B$1001,2,FALSE())</f>
        <v/>
      </c>
      <c r="C619" s="54">
        <f>VLOOKUP(A619,Marks!$A$2:$C$1001,3,FALSE())</f>
        <v/>
      </c>
      <c r="D619" s="55" t="inlineStr">
        <is>
          <t>Aryan Kumar</t>
        </is>
      </c>
      <c r="E619" s="55" t="inlineStr">
        <is>
          <t>Zoya Kumar</t>
        </is>
      </c>
      <c r="F619" s="57" t="n">
        <v>40307</v>
      </c>
      <c r="G619" s="54">
        <f>DATEDIF(F619,TODAY(),"Y")</f>
        <v/>
      </c>
      <c r="H619" s="54" t="inlineStr">
        <is>
          <t>A+</t>
        </is>
      </c>
      <c r="I619" s="54" t="inlineStr">
        <is>
          <t>76342 87969</t>
        </is>
      </c>
      <c r="J619" s="62">
        <f>HYPERLINK("https://wa.me/91"&amp;SUBSTITUTE(I619," ",""),"Chat on WhatsApp")</f>
        <v/>
      </c>
      <c r="K619" s="54" t="inlineStr">
        <is>
          <t>aryan.kumar49@yahoo.com</t>
        </is>
      </c>
      <c r="L619" s="62">
        <f>HYPERLINK("mailto:"&amp;K619,"Send Email")</f>
        <v/>
      </c>
      <c r="M619" s="55" t="inlineStr">
        <is>
          <t>329, Sector 12, Kochi</t>
        </is>
      </c>
      <c r="N619" s="54" t="inlineStr">
        <is>
          <t>Kochi</t>
        </is>
      </c>
      <c r="O619" s="54">
        <f>VLOOKUP(N619,Lists!$A$2:$B$36,2,FALSE())</f>
        <v/>
      </c>
      <c r="P619" s="54" t="inlineStr">
        <is>
          <t>460233</t>
        </is>
      </c>
      <c r="Q619" s="54" t="inlineStr">
        <is>
          <t>91096 20646</t>
        </is>
      </c>
    </row>
    <row r="620" ht="15" customHeight="1" s="39">
      <c r="A620" s="54" t="inlineStr">
        <is>
          <t>STU0619</t>
        </is>
      </c>
      <c r="B620" s="55">
        <f>VLOOKUP(A620,Marks!$A$2:$B$1001,2,FALSE())</f>
        <v/>
      </c>
      <c r="C620" s="54">
        <f>VLOOKUP(A620,Marks!$A$2:$C$1001,3,FALSE())</f>
        <v/>
      </c>
      <c r="D620" s="55" t="inlineStr">
        <is>
          <t>Abhinav Banerjee</t>
        </is>
      </c>
      <c r="E620" s="55" t="inlineStr">
        <is>
          <t>Falak Banerjee</t>
        </is>
      </c>
      <c r="F620" s="57" t="n">
        <v>41279</v>
      </c>
      <c r="G620" s="54">
        <f>DATEDIF(F620,TODAY(),"Y")</f>
        <v/>
      </c>
      <c r="H620" s="54" t="inlineStr">
        <is>
          <t>B-</t>
        </is>
      </c>
      <c r="I620" s="54" t="inlineStr">
        <is>
          <t>84969 59208</t>
        </is>
      </c>
      <c r="J620" s="62">
        <f>HYPERLINK("https://wa.me/91"&amp;SUBSTITUTE(I620," ",""),"Chat on WhatsApp")</f>
        <v/>
      </c>
      <c r="K620" s="54" t="inlineStr">
        <is>
          <t>abhinav.banerjee41@yahoo.com</t>
        </is>
      </c>
      <c r="L620" s="62">
        <f>HYPERLINK("mailto:"&amp;K620,"Send Email")</f>
        <v/>
      </c>
      <c r="M620" s="55" t="inlineStr">
        <is>
          <t>433, Park Street, Lucknow</t>
        </is>
      </c>
      <c r="N620" s="54" t="inlineStr">
        <is>
          <t>Lucknow</t>
        </is>
      </c>
      <c r="O620" s="54">
        <f>VLOOKUP(N620,Lists!$A$2:$B$36,2,FALSE())</f>
        <v/>
      </c>
      <c r="P620" s="54" t="inlineStr">
        <is>
          <t>154071</t>
        </is>
      </c>
      <c r="Q620" s="54" t="inlineStr">
        <is>
          <t>86814 39138</t>
        </is>
      </c>
    </row>
    <row r="621" ht="15" customHeight="1" s="39">
      <c r="A621" s="54" t="inlineStr">
        <is>
          <t>STU0620</t>
        </is>
      </c>
      <c r="B621" s="55">
        <f>VLOOKUP(A621,Marks!$A$2:$B$1001,2,FALSE())</f>
        <v/>
      </c>
      <c r="C621" s="54">
        <f>VLOOKUP(A621,Marks!$A$2:$C$1001,3,FALSE())</f>
        <v/>
      </c>
      <c r="D621" s="55" t="inlineStr">
        <is>
          <t>Ishaan Iyer</t>
        </is>
      </c>
      <c r="E621" s="55" t="inlineStr">
        <is>
          <t>Kiara Iyer</t>
        </is>
      </c>
      <c r="F621" s="57" t="n">
        <v>42474</v>
      </c>
      <c r="G621" s="54">
        <f>DATEDIF(F621,TODAY(),"Y")</f>
        <v/>
      </c>
      <c r="H621" s="54" t="inlineStr">
        <is>
          <t>B+</t>
        </is>
      </c>
      <c r="I621" s="54" t="inlineStr">
        <is>
          <t>67244 62852</t>
        </is>
      </c>
      <c r="J621" s="62">
        <f>HYPERLINK("https://wa.me/91"&amp;SUBSTITUTE(I621," ",""),"Chat on WhatsApp")</f>
        <v/>
      </c>
      <c r="K621" s="54" t="inlineStr">
        <is>
          <t>ishaan.iyer60@rediffmail.com</t>
        </is>
      </c>
      <c r="L621" s="62">
        <f>HYPERLINK("mailto:"&amp;K621,"Send Email")</f>
        <v/>
      </c>
      <c r="M621" s="55" t="inlineStr">
        <is>
          <t>146, Gandhi Chowk, Kochi</t>
        </is>
      </c>
      <c r="N621" s="54" t="inlineStr">
        <is>
          <t>Kochi</t>
        </is>
      </c>
      <c r="O621" s="54">
        <f>VLOOKUP(N621,Lists!$A$2:$B$36,2,FALSE())</f>
        <v/>
      </c>
      <c r="P621" s="54" t="inlineStr">
        <is>
          <t>245631</t>
        </is>
      </c>
      <c r="Q621" s="54" t="inlineStr">
        <is>
          <t>86085 84310</t>
        </is>
      </c>
    </row>
    <row r="622" ht="15" customHeight="1" s="39">
      <c r="A622" s="54" t="inlineStr">
        <is>
          <t>STU0621</t>
        </is>
      </c>
      <c r="B622" s="55">
        <f>VLOOKUP(A622,Marks!$A$2:$B$1001,2,FALSE())</f>
        <v/>
      </c>
      <c r="C622" s="54">
        <f>VLOOKUP(A622,Marks!$A$2:$C$1001,3,FALSE())</f>
        <v/>
      </c>
      <c r="D622" s="55" t="inlineStr">
        <is>
          <t>Farhan Jain</t>
        </is>
      </c>
      <c r="E622" s="55" t="inlineStr">
        <is>
          <t>Simran Jain</t>
        </is>
      </c>
      <c r="F622" s="57" t="n">
        <v>42105</v>
      </c>
      <c r="G622" s="54">
        <f>DATEDIF(F622,TODAY(),"Y")</f>
        <v/>
      </c>
      <c r="H622" s="54" t="inlineStr">
        <is>
          <t>B-</t>
        </is>
      </c>
      <c r="I622" s="54" t="inlineStr">
        <is>
          <t>97550 82873</t>
        </is>
      </c>
      <c r="J622" s="62">
        <f>HYPERLINK("https://wa.me/91"&amp;SUBSTITUTE(I622," ",""),"Chat on WhatsApp")</f>
        <v/>
      </c>
      <c r="K622" s="54" t="inlineStr">
        <is>
          <t>farhan.jain66@rediffmail.com</t>
        </is>
      </c>
      <c r="L622" s="62">
        <f>HYPERLINK("mailto:"&amp;K622,"Send Email")</f>
        <v/>
      </c>
      <c r="M622" s="55" t="inlineStr">
        <is>
          <t>364, Shastri Nagar, Warangal</t>
        </is>
      </c>
      <c r="N622" s="54" t="inlineStr">
        <is>
          <t>Warangal</t>
        </is>
      </c>
      <c r="O622" s="54">
        <f>VLOOKUP(N622,Lists!$A$2:$B$36,2,FALSE())</f>
        <v/>
      </c>
      <c r="P622" s="54" t="inlineStr">
        <is>
          <t>582845</t>
        </is>
      </c>
      <c r="Q622" s="54" t="inlineStr">
        <is>
          <t>77097 66862</t>
        </is>
      </c>
    </row>
    <row r="623" ht="15" customHeight="1" s="39">
      <c r="A623" s="54" t="inlineStr">
        <is>
          <t>STU0622</t>
        </is>
      </c>
      <c r="B623" s="55">
        <f>VLOOKUP(A623,Marks!$A$2:$B$1001,2,FALSE())</f>
        <v/>
      </c>
      <c r="C623" s="54">
        <f>VLOOKUP(A623,Marks!$A$2:$C$1001,3,FALSE())</f>
        <v/>
      </c>
      <c r="D623" s="55" t="inlineStr">
        <is>
          <t>Deepak Singh</t>
        </is>
      </c>
      <c r="E623" s="55" t="inlineStr">
        <is>
          <t>Sana Singh</t>
        </is>
      </c>
      <c r="F623" s="57" t="n">
        <v>42190</v>
      </c>
      <c r="G623" s="54">
        <f>DATEDIF(F623,TODAY(),"Y")</f>
        <v/>
      </c>
      <c r="H623" s="54" t="inlineStr">
        <is>
          <t>A+</t>
        </is>
      </c>
      <c r="I623" s="54" t="inlineStr">
        <is>
          <t>65996 95467</t>
        </is>
      </c>
      <c r="J623" s="62">
        <f>HYPERLINK("https://wa.me/91"&amp;SUBSTITUTE(I623," ",""),"Chat on WhatsApp")</f>
        <v/>
      </c>
      <c r="K623" s="54" t="inlineStr">
        <is>
          <t>deepak.singh85@yahoo.com</t>
        </is>
      </c>
      <c r="L623" s="62">
        <f>HYPERLINK("mailto:"&amp;K623,"Send Email")</f>
        <v/>
      </c>
      <c r="M623" s="55" t="inlineStr">
        <is>
          <t>437, Nehru Nagar, New Delhi</t>
        </is>
      </c>
      <c r="N623" s="54" t="inlineStr">
        <is>
          <t>New Delhi</t>
        </is>
      </c>
      <c r="O623" s="54">
        <f>VLOOKUP(N623,Lists!$A$2:$B$36,2,FALSE())</f>
        <v/>
      </c>
      <c r="P623" s="54" t="inlineStr">
        <is>
          <t>408052</t>
        </is>
      </c>
      <c r="Q623" s="54" t="inlineStr">
        <is>
          <t>64567 49389</t>
        </is>
      </c>
    </row>
    <row r="624" ht="15" customHeight="1" s="39">
      <c r="A624" s="54" t="inlineStr">
        <is>
          <t>STU0623</t>
        </is>
      </c>
      <c r="B624" s="55">
        <f>VLOOKUP(A624,Marks!$A$2:$B$1001,2,FALSE())</f>
        <v/>
      </c>
      <c r="C624" s="54">
        <f>VLOOKUP(A624,Marks!$A$2:$C$1001,3,FALSE())</f>
        <v/>
      </c>
      <c r="D624" s="55" t="inlineStr">
        <is>
          <t>Vikram Sharma</t>
        </is>
      </c>
      <c r="E624" s="55" t="inlineStr">
        <is>
          <t>Ira Sharma</t>
        </is>
      </c>
      <c r="F624" s="57" t="n">
        <v>42182</v>
      </c>
      <c r="G624" s="54">
        <f>DATEDIF(F624,TODAY(),"Y")</f>
        <v/>
      </c>
      <c r="H624" s="54" t="inlineStr">
        <is>
          <t>A+</t>
        </is>
      </c>
      <c r="I624" s="54" t="inlineStr">
        <is>
          <t>71507 84740</t>
        </is>
      </c>
      <c r="J624" s="62">
        <f>HYPERLINK("https://wa.me/91"&amp;SUBSTITUTE(I624," ",""),"Chat on WhatsApp")</f>
        <v/>
      </c>
      <c r="K624" s="54" t="inlineStr">
        <is>
          <t>vikram.sharma63@rediffmail.com</t>
        </is>
      </c>
      <c r="L624" s="62">
        <f>HYPERLINK("mailto:"&amp;K624,"Send Email")</f>
        <v/>
      </c>
      <c r="M624" s="55" t="inlineStr">
        <is>
          <t>220, Station Road, New Delhi</t>
        </is>
      </c>
      <c r="N624" s="54" t="inlineStr">
        <is>
          <t>New Delhi</t>
        </is>
      </c>
      <c r="O624" s="54">
        <f>VLOOKUP(N624,Lists!$A$2:$B$36,2,FALSE())</f>
        <v/>
      </c>
      <c r="P624" s="54" t="inlineStr">
        <is>
          <t>762619</t>
        </is>
      </c>
      <c r="Q624" s="54" t="inlineStr">
        <is>
          <t>87564 26397</t>
        </is>
      </c>
    </row>
    <row r="625" ht="15" customHeight="1" s="39">
      <c r="A625" s="54" t="inlineStr">
        <is>
          <t>STU0624</t>
        </is>
      </c>
      <c r="B625" s="55">
        <f>VLOOKUP(A625,Marks!$A$2:$B$1001,2,FALSE())</f>
        <v/>
      </c>
      <c r="C625" s="54">
        <f>VLOOKUP(A625,Marks!$A$2:$C$1001,3,FALSE())</f>
        <v/>
      </c>
      <c r="D625" s="55" t="inlineStr">
        <is>
          <t>Shaurya Chauhan</t>
        </is>
      </c>
      <c r="E625" s="55" t="inlineStr">
        <is>
          <t>Pari Chauhan</t>
        </is>
      </c>
      <c r="F625" s="57" t="n">
        <v>40399</v>
      </c>
      <c r="G625" s="54">
        <f>DATEDIF(F625,TODAY(),"Y")</f>
        <v/>
      </c>
      <c r="H625" s="54" t="inlineStr">
        <is>
          <t>A+</t>
        </is>
      </c>
      <c r="I625" s="54" t="inlineStr">
        <is>
          <t>63676 51679</t>
        </is>
      </c>
      <c r="J625" s="62">
        <f>HYPERLINK("https://wa.me/91"&amp;SUBSTITUTE(I625," ",""),"Chat on WhatsApp")</f>
        <v/>
      </c>
      <c r="K625" s="54" t="inlineStr">
        <is>
          <t>shaurya.chauhan29@gmail.com</t>
        </is>
      </c>
      <c r="L625" s="62">
        <f>HYPERLINK("mailto:"&amp;K625,"Send Email")</f>
        <v/>
      </c>
      <c r="M625" s="55" t="inlineStr">
        <is>
          <t>337, Model Town, Mumbai</t>
        </is>
      </c>
      <c r="N625" s="54" t="inlineStr">
        <is>
          <t>Mumbai</t>
        </is>
      </c>
      <c r="O625" s="54">
        <f>VLOOKUP(N625,Lists!$A$2:$B$36,2,FALSE())</f>
        <v/>
      </c>
      <c r="P625" s="54" t="inlineStr">
        <is>
          <t>615584</t>
        </is>
      </c>
      <c r="Q625" s="54" t="inlineStr">
        <is>
          <t>87630 22705</t>
        </is>
      </c>
    </row>
    <row r="626" ht="15" customHeight="1" s="39">
      <c r="A626" s="54" t="inlineStr">
        <is>
          <t>STU0625</t>
        </is>
      </c>
      <c r="B626" s="55">
        <f>VLOOKUP(A626,Marks!$A$2:$B$1001,2,FALSE())</f>
        <v/>
      </c>
      <c r="C626" s="54">
        <f>VLOOKUP(A626,Marks!$A$2:$C$1001,3,FALSE())</f>
        <v/>
      </c>
      <c r="D626" s="55" t="inlineStr">
        <is>
          <t>Vikram Rawat</t>
        </is>
      </c>
      <c r="E626" s="55" t="inlineStr">
        <is>
          <t>Lavanya Rawat</t>
        </is>
      </c>
      <c r="F626" s="57" t="n">
        <v>40648</v>
      </c>
      <c r="G626" s="54">
        <f>DATEDIF(F626,TODAY(),"Y")</f>
        <v/>
      </c>
      <c r="H626" s="54" t="inlineStr">
        <is>
          <t>B+</t>
        </is>
      </c>
      <c r="I626" s="54" t="inlineStr">
        <is>
          <t>64110 49094</t>
        </is>
      </c>
      <c r="J626" s="62">
        <f>HYPERLINK("https://wa.me/91"&amp;SUBSTITUTE(I626," ",""),"Chat on WhatsApp")</f>
        <v/>
      </c>
      <c r="K626" s="54" t="inlineStr">
        <is>
          <t>vikram.rawat94@yahoo.com</t>
        </is>
      </c>
      <c r="L626" s="62">
        <f>HYPERLINK("mailto:"&amp;K626,"Send Email")</f>
        <v/>
      </c>
      <c r="M626" s="55" t="inlineStr">
        <is>
          <t>415, Park Street, Vadodara</t>
        </is>
      </c>
      <c r="N626" s="54" t="inlineStr">
        <is>
          <t>Vadodara</t>
        </is>
      </c>
      <c r="O626" s="54">
        <f>VLOOKUP(N626,Lists!$A$2:$B$36,2,FALSE())</f>
        <v/>
      </c>
      <c r="P626" s="54" t="inlineStr">
        <is>
          <t>435593</t>
        </is>
      </c>
      <c r="Q626" s="54" t="inlineStr">
        <is>
          <t>88349 47566</t>
        </is>
      </c>
    </row>
    <row r="627" ht="15" customHeight="1" s="39">
      <c r="A627" s="54" t="inlineStr">
        <is>
          <t>STU0626</t>
        </is>
      </c>
      <c r="B627" s="55">
        <f>VLOOKUP(A627,Marks!$A$2:$B$1001,2,FALSE())</f>
        <v/>
      </c>
      <c r="C627" s="54">
        <f>VLOOKUP(A627,Marks!$A$2:$C$1001,3,FALSE())</f>
        <v/>
      </c>
      <c r="D627" s="55" t="inlineStr">
        <is>
          <t>Tejas Sethi</t>
        </is>
      </c>
      <c r="E627" s="55" t="inlineStr">
        <is>
          <t>Priya Sethi</t>
        </is>
      </c>
      <c r="F627" s="57" t="n">
        <v>44141</v>
      </c>
      <c r="G627" s="54">
        <f>DATEDIF(F627,TODAY(),"Y")</f>
        <v/>
      </c>
      <c r="H627" s="54" t="inlineStr">
        <is>
          <t>O+</t>
        </is>
      </c>
      <c r="I627" s="54" t="inlineStr">
        <is>
          <t>82285 45125</t>
        </is>
      </c>
      <c r="J627" s="62">
        <f>HYPERLINK("https://wa.me/91"&amp;SUBSTITUTE(I627," ",""),"Chat on WhatsApp")</f>
        <v/>
      </c>
      <c r="K627" s="54" t="inlineStr">
        <is>
          <t>tejas.sethi46@rediffmail.com</t>
        </is>
      </c>
      <c r="L627" s="62">
        <f>HYPERLINK("mailto:"&amp;K627,"Send Email")</f>
        <v/>
      </c>
      <c r="M627" s="55" t="inlineStr">
        <is>
          <t>99, Sector 12, Mysuru</t>
        </is>
      </c>
      <c r="N627" s="54" t="inlineStr">
        <is>
          <t>Mysuru</t>
        </is>
      </c>
      <c r="O627" s="54">
        <f>VLOOKUP(N627,Lists!$A$2:$B$36,2,FALSE())</f>
        <v/>
      </c>
      <c r="P627" s="54" t="inlineStr">
        <is>
          <t>148839</t>
        </is>
      </c>
      <c r="Q627" s="54" t="inlineStr">
        <is>
          <t>66800 76700</t>
        </is>
      </c>
    </row>
    <row r="628" ht="15" customHeight="1" s="39">
      <c r="A628" s="54" t="inlineStr">
        <is>
          <t>STU0627</t>
        </is>
      </c>
      <c r="B628" s="55">
        <f>VLOOKUP(A628,Marks!$A$2:$B$1001,2,FALSE())</f>
        <v/>
      </c>
      <c r="C628" s="54">
        <f>VLOOKUP(A628,Marks!$A$2:$C$1001,3,FALSE())</f>
        <v/>
      </c>
      <c r="D628" s="55" t="inlineStr">
        <is>
          <t>Farhan Sharma</t>
        </is>
      </c>
      <c r="E628" s="55" t="inlineStr">
        <is>
          <t>Pari Sharma</t>
        </is>
      </c>
      <c r="F628" s="57" t="n">
        <v>44540</v>
      </c>
      <c r="G628" s="54">
        <f>DATEDIF(F628,TODAY(),"Y")</f>
        <v/>
      </c>
      <c r="H628" s="54" t="inlineStr">
        <is>
          <t>B-</t>
        </is>
      </c>
      <c r="I628" s="54" t="inlineStr">
        <is>
          <t>86107 25365</t>
        </is>
      </c>
      <c r="J628" s="62">
        <f>HYPERLINK("https://wa.me/91"&amp;SUBSTITUTE(I628," ",""),"Chat on WhatsApp")</f>
        <v/>
      </c>
      <c r="K628" s="54" t="inlineStr">
        <is>
          <t>farhan.sharma70@outlook.com</t>
        </is>
      </c>
      <c r="L628" s="62">
        <f>HYPERLINK("mailto:"&amp;K628,"Send Email")</f>
        <v/>
      </c>
      <c r="M628" s="55" t="inlineStr">
        <is>
          <t>10, Civil Lines, Mumbai</t>
        </is>
      </c>
      <c r="N628" s="54" t="inlineStr">
        <is>
          <t>Mumbai</t>
        </is>
      </c>
      <c r="O628" s="54">
        <f>VLOOKUP(N628,Lists!$A$2:$B$36,2,FALSE())</f>
        <v/>
      </c>
      <c r="P628" s="54" t="inlineStr">
        <is>
          <t>743557</t>
        </is>
      </c>
      <c r="Q628" s="54" t="inlineStr">
        <is>
          <t>73919 20673</t>
        </is>
      </c>
    </row>
    <row r="629" ht="15" customHeight="1" s="39">
      <c r="A629" s="54" t="inlineStr">
        <is>
          <t>STU0628</t>
        </is>
      </c>
      <c r="B629" s="55">
        <f>VLOOKUP(A629,Marks!$A$2:$B$1001,2,FALSE())</f>
        <v/>
      </c>
      <c r="C629" s="54">
        <f>VLOOKUP(A629,Marks!$A$2:$C$1001,3,FALSE())</f>
        <v/>
      </c>
      <c r="D629" s="55" t="inlineStr">
        <is>
          <t>Om Kapoor</t>
        </is>
      </c>
      <c r="E629" s="55" t="inlineStr">
        <is>
          <t>Anika Kapoor</t>
        </is>
      </c>
      <c r="F629" s="57" t="n">
        <v>43874</v>
      </c>
      <c r="G629" s="54">
        <f>DATEDIF(F629,TODAY(),"Y")</f>
        <v/>
      </c>
      <c r="H629" s="54" t="inlineStr">
        <is>
          <t>AB+</t>
        </is>
      </c>
      <c r="I629" s="54" t="inlineStr">
        <is>
          <t>88165 88684</t>
        </is>
      </c>
      <c r="J629" s="62">
        <f>HYPERLINK("https://wa.me/91"&amp;SUBSTITUTE(I629," ",""),"Chat on WhatsApp")</f>
        <v/>
      </c>
      <c r="K629" s="54" t="inlineStr">
        <is>
          <t>om.kapoor27@yahoo.com</t>
        </is>
      </c>
      <c r="L629" s="62">
        <f>HYPERLINK("mailto:"&amp;K629,"Send Email")</f>
        <v/>
      </c>
      <c r="M629" s="55" t="inlineStr">
        <is>
          <t>370, Civil Lines, Ludhiana</t>
        </is>
      </c>
      <c r="N629" s="54" t="inlineStr">
        <is>
          <t>Ludhiana</t>
        </is>
      </c>
      <c r="O629" s="54">
        <f>VLOOKUP(N629,Lists!$A$2:$B$36,2,FALSE())</f>
        <v/>
      </c>
      <c r="P629" s="54" t="inlineStr">
        <is>
          <t>469186</t>
        </is>
      </c>
      <c r="Q629" s="54" t="inlineStr">
        <is>
          <t>93165 36225</t>
        </is>
      </c>
    </row>
    <row r="630" ht="15" customHeight="1" s="39">
      <c r="A630" s="54" t="inlineStr">
        <is>
          <t>STU0629</t>
        </is>
      </c>
      <c r="B630" s="55">
        <f>VLOOKUP(A630,Marks!$A$2:$B$1001,2,FALSE())</f>
        <v/>
      </c>
      <c r="C630" s="54">
        <f>VLOOKUP(A630,Marks!$A$2:$C$1001,3,FALSE())</f>
        <v/>
      </c>
      <c r="D630" s="55" t="inlineStr">
        <is>
          <t>Yug Srivastava</t>
        </is>
      </c>
      <c r="E630" s="55" t="inlineStr">
        <is>
          <t>Nisha Srivastava</t>
        </is>
      </c>
      <c r="F630" s="57" t="n">
        <v>39906</v>
      </c>
      <c r="G630" s="54">
        <f>DATEDIF(F630,TODAY(),"Y")</f>
        <v/>
      </c>
      <c r="H630" s="54" t="inlineStr">
        <is>
          <t>B-</t>
        </is>
      </c>
      <c r="I630" s="54" t="inlineStr">
        <is>
          <t>64271 99227</t>
        </is>
      </c>
      <c r="J630" s="62">
        <f>HYPERLINK("https://wa.me/91"&amp;SUBSTITUTE(I630," ",""),"Chat on WhatsApp")</f>
        <v/>
      </c>
      <c r="K630" s="54" t="inlineStr">
        <is>
          <t>yug.srivastava19@rediffmail.com</t>
        </is>
      </c>
      <c r="L630" s="62">
        <f>HYPERLINK("mailto:"&amp;K630,"Send Email")</f>
        <v/>
      </c>
      <c r="M630" s="55" t="inlineStr">
        <is>
          <t>194, Station Road, Mysuru</t>
        </is>
      </c>
      <c r="N630" s="54" t="inlineStr">
        <is>
          <t>Mysuru</t>
        </is>
      </c>
      <c r="O630" s="54">
        <f>VLOOKUP(N630,Lists!$A$2:$B$36,2,FALSE())</f>
        <v/>
      </c>
      <c r="P630" s="54" t="inlineStr">
        <is>
          <t>210924</t>
        </is>
      </c>
      <c r="Q630" s="54" t="inlineStr">
        <is>
          <t>89800 46133</t>
        </is>
      </c>
    </row>
    <row r="631" ht="15" customHeight="1" s="39">
      <c r="A631" s="54" t="inlineStr">
        <is>
          <t>STU0630</t>
        </is>
      </c>
      <c r="B631" s="55">
        <f>VLOOKUP(A631,Marks!$A$2:$B$1001,2,FALSE())</f>
        <v/>
      </c>
      <c r="C631" s="54">
        <f>VLOOKUP(A631,Marks!$A$2:$C$1001,3,FALSE())</f>
        <v/>
      </c>
      <c r="D631" s="55" t="inlineStr">
        <is>
          <t>Tejas Mehta</t>
        </is>
      </c>
      <c r="E631" s="55" t="inlineStr">
        <is>
          <t>Lavanya Mehta</t>
        </is>
      </c>
      <c r="F631" s="57" t="n">
        <v>40717</v>
      </c>
      <c r="G631" s="54">
        <f>DATEDIF(F631,TODAY(),"Y")</f>
        <v/>
      </c>
      <c r="H631" s="54" t="inlineStr">
        <is>
          <t>AB+</t>
        </is>
      </c>
      <c r="I631" s="54" t="inlineStr">
        <is>
          <t>85854 72947</t>
        </is>
      </c>
      <c r="J631" s="62">
        <f>HYPERLINK("https://wa.me/91"&amp;SUBSTITUTE(I631," ",""),"Chat on WhatsApp")</f>
        <v/>
      </c>
      <c r="K631" s="54" t="inlineStr">
        <is>
          <t>tejas.mehta93@gmail.com</t>
        </is>
      </c>
      <c r="L631" s="62">
        <f>HYPERLINK("mailto:"&amp;K631,"Send Email")</f>
        <v/>
      </c>
      <c r="M631" s="55" t="inlineStr">
        <is>
          <t>443, Church Street, Mumbai</t>
        </is>
      </c>
      <c r="N631" s="54" t="inlineStr">
        <is>
          <t>Mumbai</t>
        </is>
      </c>
      <c r="O631" s="54">
        <f>VLOOKUP(N631,Lists!$A$2:$B$36,2,FALSE())</f>
        <v/>
      </c>
      <c r="P631" s="54" t="inlineStr">
        <is>
          <t>781689</t>
        </is>
      </c>
      <c r="Q631" s="54" t="inlineStr">
        <is>
          <t>72309 68168</t>
        </is>
      </c>
    </row>
    <row r="632" ht="15" customHeight="1" s="39">
      <c r="A632" s="54" t="inlineStr">
        <is>
          <t>STU0631</t>
        </is>
      </c>
      <c r="B632" s="55">
        <f>VLOOKUP(A632,Marks!$A$2:$B$1001,2,FALSE())</f>
        <v/>
      </c>
      <c r="C632" s="54">
        <f>VLOOKUP(A632,Marks!$A$2:$C$1001,3,FALSE())</f>
        <v/>
      </c>
      <c r="D632" s="55" t="inlineStr">
        <is>
          <t>Parth Iyer</t>
        </is>
      </c>
      <c r="E632" s="55" t="inlineStr">
        <is>
          <t>Falak Iyer</t>
        </is>
      </c>
      <c r="F632" s="57" t="n">
        <v>43452</v>
      </c>
      <c r="G632" s="54">
        <f>DATEDIF(F632,TODAY(),"Y")</f>
        <v/>
      </c>
      <c r="H632" s="54" t="inlineStr">
        <is>
          <t>B-</t>
        </is>
      </c>
      <c r="I632" s="54" t="inlineStr">
        <is>
          <t>81269 27005</t>
        </is>
      </c>
      <c r="J632" s="62">
        <f>HYPERLINK("https://wa.me/91"&amp;SUBSTITUTE(I632," ",""),"Chat on WhatsApp")</f>
        <v/>
      </c>
      <c r="K632" s="54" t="inlineStr">
        <is>
          <t>parth.iyer48@rediffmail.com</t>
        </is>
      </c>
      <c r="L632" s="62">
        <f>HYPERLINK("mailto:"&amp;K632,"Send Email")</f>
        <v/>
      </c>
      <c r="M632" s="55" t="inlineStr">
        <is>
          <t>417, Green Park, Hyderabad</t>
        </is>
      </c>
      <c r="N632" s="54" t="inlineStr">
        <is>
          <t>Hyderabad</t>
        </is>
      </c>
      <c r="O632" s="54">
        <f>VLOOKUP(N632,Lists!$A$2:$B$36,2,FALSE())</f>
        <v/>
      </c>
      <c r="P632" s="54" t="inlineStr">
        <is>
          <t>116227</t>
        </is>
      </c>
      <c r="Q632" s="54" t="inlineStr">
        <is>
          <t>77361 77755</t>
        </is>
      </c>
    </row>
    <row r="633" ht="15" customHeight="1" s="39">
      <c r="A633" s="54" t="inlineStr">
        <is>
          <t>STU0632</t>
        </is>
      </c>
      <c r="B633" s="55">
        <f>VLOOKUP(A633,Marks!$A$2:$B$1001,2,FALSE())</f>
        <v/>
      </c>
      <c r="C633" s="54">
        <f>VLOOKUP(A633,Marks!$A$2:$C$1001,3,FALSE())</f>
        <v/>
      </c>
      <c r="D633" s="55" t="inlineStr">
        <is>
          <t>Rohan Bansal</t>
        </is>
      </c>
      <c r="E633" s="55" t="inlineStr">
        <is>
          <t>Isha Bansal</t>
        </is>
      </c>
      <c r="F633" s="57" t="n">
        <v>40848</v>
      </c>
      <c r="G633" s="54">
        <f>DATEDIF(F633,TODAY(),"Y")</f>
        <v/>
      </c>
      <c r="H633" s="54" t="inlineStr">
        <is>
          <t>AB+</t>
        </is>
      </c>
      <c r="I633" s="54" t="inlineStr">
        <is>
          <t>76977 27728</t>
        </is>
      </c>
      <c r="J633" s="62">
        <f>HYPERLINK("https://wa.me/91"&amp;SUBSTITUTE(I633," ",""),"Chat on WhatsApp")</f>
        <v/>
      </c>
      <c r="K633" s="54" t="inlineStr">
        <is>
          <t>rohan.bansal3@outlook.com</t>
        </is>
      </c>
      <c r="L633" s="62">
        <f>HYPERLINK("mailto:"&amp;K633,"Send Email")</f>
        <v/>
      </c>
      <c r="M633" s="55" t="inlineStr">
        <is>
          <t>174, Ring Road, Coimbatore</t>
        </is>
      </c>
      <c r="N633" s="54" t="inlineStr">
        <is>
          <t>Coimbatore</t>
        </is>
      </c>
      <c r="O633" s="54">
        <f>VLOOKUP(N633,Lists!$A$2:$B$36,2,FALSE())</f>
        <v/>
      </c>
      <c r="P633" s="54" t="inlineStr">
        <is>
          <t>832008</t>
        </is>
      </c>
      <c r="Q633" s="54" t="inlineStr">
        <is>
          <t>78537 58631</t>
        </is>
      </c>
    </row>
    <row r="634" ht="15" customHeight="1" s="39">
      <c r="A634" s="54" t="inlineStr">
        <is>
          <t>STU0633</t>
        </is>
      </c>
      <c r="B634" s="55">
        <f>VLOOKUP(A634,Marks!$A$2:$B$1001,2,FALSE())</f>
        <v/>
      </c>
      <c r="C634" s="54">
        <f>VLOOKUP(A634,Marks!$A$2:$C$1001,3,FALSE())</f>
        <v/>
      </c>
      <c r="D634" s="55" t="inlineStr">
        <is>
          <t>Om Desai</t>
        </is>
      </c>
      <c r="E634" s="55" t="inlineStr">
        <is>
          <t>Vanya Desai</t>
        </is>
      </c>
      <c r="F634" s="57" t="n">
        <v>40522</v>
      </c>
      <c r="G634" s="54">
        <f>DATEDIF(F634,TODAY(),"Y")</f>
        <v/>
      </c>
      <c r="H634" s="54" t="inlineStr">
        <is>
          <t>B+</t>
        </is>
      </c>
      <c r="I634" s="54" t="inlineStr">
        <is>
          <t>84688 77344</t>
        </is>
      </c>
      <c r="J634" s="62">
        <f>HYPERLINK("https://wa.me/91"&amp;SUBSTITUTE(I634," ",""),"Chat on WhatsApp")</f>
        <v/>
      </c>
      <c r="K634" s="54" t="inlineStr">
        <is>
          <t>om.desai12@gmail.com</t>
        </is>
      </c>
      <c r="L634" s="62">
        <f>HYPERLINK("mailto:"&amp;K634,"Send Email")</f>
        <v/>
      </c>
      <c r="M634" s="55" t="inlineStr">
        <is>
          <t>286, MG Road, Nagpur</t>
        </is>
      </c>
      <c r="N634" s="54" t="inlineStr">
        <is>
          <t>Nagpur</t>
        </is>
      </c>
      <c r="O634" s="54">
        <f>VLOOKUP(N634,Lists!$A$2:$B$36,2,FALSE())</f>
        <v/>
      </c>
      <c r="P634" s="54" t="inlineStr">
        <is>
          <t>771255</t>
        </is>
      </c>
      <c r="Q634" s="54" t="inlineStr">
        <is>
          <t>69978 88019</t>
        </is>
      </c>
    </row>
    <row r="635" ht="15" customHeight="1" s="39">
      <c r="A635" s="54" t="inlineStr">
        <is>
          <t>STU0634</t>
        </is>
      </c>
      <c r="B635" s="55">
        <f>VLOOKUP(A635,Marks!$A$2:$B$1001,2,FALSE())</f>
        <v/>
      </c>
      <c r="C635" s="54">
        <f>VLOOKUP(A635,Marks!$A$2:$C$1001,3,FALSE())</f>
        <v/>
      </c>
      <c r="D635" s="55" t="inlineStr">
        <is>
          <t>Rahul Rao</t>
        </is>
      </c>
      <c r="E635" s="55" t="inlineStr">
        <is>
          <t>Ananya Rao</t>
        </is>
      </c>
      <c r="F635" s="57" t="n">
        <v>42745</v>
      </c>
      <c r="G635" s="54">
        <f>DATEDIF(F635,TODAY(),"Y")</f>
        <v/>
      </c>
      <c r="H635" s="54" t="inlineStr">
        <is>
          <t>A-</t>
        </is>
      </c>
      <c r="I635" s="54" t="inlineStr">
        <is>
          <t>93527 65259</t>
        </is>
      </c>
      <c r="J635" s="62">
        <f>HYPERLINK("https://wa.me/91"&amp;SUBSTITUTE(I635," ",""),"Chat on WhatsApp")</f>
        <v/>
      </c>
      <c r="K635" s="54" t="inlineStr">
        <is>
          <t>rahul.rao52@gmail.com</t>
        </is>
      </c>
      <c r="L635" s="62">
        <f>HYPERLINK("mailto:"&amp;K635,"Send Email")</f>
        <v/>
      </c>
      <c r="M635" s="55" t="inlineStr">
        <is>
          <t>68, Model Town, Shimla</t>
        </is>
      </c>
      <c r="N635" s="54" t="inlineStr">
        <is>
          <t>Shimla</t>
        </is>
      </c>
      <c r="O635" s="54">
        <f>VLOOKUP(N635,Lists!$A$2:$B$36,2,FALSE())</f>
        <v/>
      </c>
      <c r="P635" s="54" t="inlineStr">
        <is>
          <t>480483</t>
        </is>
      </c>
      <c r="Q635" s="54" t="inlineStr">
        <is>
          <t>66996 76056</t>
        </is>
      </c>
    </row>
    <row r="636" ht="15" customHeight="1" s="39">
      <c r="A636" s="54" t="inlineStr">
        <is>
          <t>STU0635</t>
        </is>
      </c>
      <c r="B636" s="55">
        <f>VLOOKUP(A636,Marks!$A$2:$B$1001,2,FALSE())</f>
        <v/>
      </c>
      <c r="C636" s="54">
        <f>VLOOKUP(A636,Marks!$A$2:$C$1001,3,FALSE())</f>
        <v/>
      </c>
      <c r="D636" s="55" t="inlineStr">
        <is>
          <t>Dhruv Agarwal</t>
        </is>
      </c>
      <c r="E636" s="55" t="inlineStr">
        <is>
          <t>Pari Agarwal</t>
        </is>
      </c>
      <c r="F636" s="57" t="n">
        <v>42505</v>
      </c>
      <c r="G636" s="54">
        <f>DATEDIF(F636,TODAY(),"Y")</f>
        <v/>
      </c>
      <c r="H636" s="54" t="inlineStr">
        <is>
          <t>AB+</t>
        </is>
      </c>
      <c r="I636" s="54" t="inlineStr">
        <is>
          <t>81927 59201</t>
        </is>
      </c>
      <c r="J636" s="62">
        <f>HYPERLINK("https://wa.me/91"&amp;SUBSTITUTE(I636," ",""),"Chat on WhatsApp")</f>
        <v/>
      </c>
      <c r="K636" s="54" t="inlineStr">
        <is>
          <t>dhruv.agarwal34@outlook.com</t>
        </is>
      </c>
      <c r="L636" s="62">
        <f>HYPERLINK("mailto:"&amp;K636,"Send Email")</f>
        <v/>
      </c>
      <c r="M636" s="55" t="inlineStr">
        <is>
          <t>110, Station Road, Bengaluru</t>
        </is>
      </c>
      <c r="N636" s="54" t="inlineStr">
        <is>
          <t>Bengaluru</t>
        </is>
      </c>
      <c r="O636" s="54">
        <f>VLOOKUP(N636,Lists!$A$2:$B$36,2,FALSE())</f>
        <v/>
      </c>
      <c r="P636" s="54" t="inlineStr">
        <is>
          <t>823042</t>
        </is>
      </c>
      <c r="Q636" s="54" t="inlineStr">
        <is>
          <t>88660 86483</t>
        </is>
      </c>
    </row>
    <row r="637" ht="15" customHeight="1" s="39">
      <c r="A637" s="54" t="inlineStr">
        <is>
          <t>STU0636</t>
        </is>
      </c>
      <c r="B637" s="55">
        <f>VLOOKUP(A637,Marks!$A$2:$B$1001,2,FALSE())</f>
        <v/>
      </c>
      <c r="C637" s="54">
        <f>VLOOKUP(A637,Marks!$A$2:$C$1001,3,FALSE())</f>
        <v/>
      </c>
      <c r="D637" s="55" t="inlineStr">
        <is>
          <t>Zaid Sethi</t>
        </is>
      </c>
      <c r="E637" s="55" t="inlineStr">
        <is>
          <t>Aadhya Sethi</t>
        </is>
      </c>
      <c r="F637" s="57" t="n">
        <v>40497</v>
      </c>
      <c r="G637" s="54">
        <f>DATEDIF(F637,TODAY(),"Y")</f>
        <v/>
      </c>
      <c r="H637" s="54" t="inlineStr">
        <is>
          <t>B-</t>
        </is>
      </c>
      <c r="I637" s="54" t="inlineStr">
        <is>
          <t>64043 41835</t>
        </is>
      </c>
      <c r="J637" s="62">
        <f>HYPERLINK("https://wa.me/91"&amp;SUBSTITUTE(I637," ",""),"Chat on WhatsApp")</f>
        <v/>
      </c>
      <c r="K637" s="54" t="inlineStr">
        <is>
          <t>zaid.sethi96@rediffmail.com</t>
        </is>
      </c>
      <c r="L637" s="62">
        <f>HYPERLINK("mailto:"&amp;K637,"Send Email")</f>
        <v/>
      </c>
      <c r="M637" s="55" t="inlineStr">
        <is>
          <t>434, Shastri Nagar, Ludhiana</t>
        </is>
      </c>
      <c r="N637" s="54" t="inlineStr">
        <is>
          <t>Ludhiana</t>
        </is>
      </c>
      <c r="O637" s="54">
        <f>VLOOKUP(N637,Lists!$A$2:$B$36,2,FALSE())</f>
        <v/>
      </c>
      <c r="P637" s="54" t="inlineStr">
        <is>
          <t>203011</t>
        </is>
      </c>
      <c r="Q637" s="54" t="inlineStr">
        <is>
          <t>85003 10783</t>
        </is>
      </c>
    </row>
    <row r="638" ht="15" customHeight="1" s="39">
      <c r="A638" s="54" t="inlineStr">
        <is>
          <t>STU0637</t>
        </is>
      </c>
      <c r="B638" s="55">
        <f>VLOOKUP(A638,Marks!$A$2:$B$1001,2,FALSE())</f>
        <v/>
      </c>
      <c r="C638" s="54">
        <f>VLOOKUP(A638,Marks!$A$2:$C$1001,3,FALSE())</f>
        <v/>
      </c>
      <c r="D638" s="55" t="inlineStr">
        <is>
          <t>Aditya Khanna</t>
        </is>
      </c>
      <c r="E638" s="55" t="inlineStr">
        <is>
          <t>Ira Khanna</t>
        </is>
      </c>
      <c r="F638" s="57" t="n">
        <v>41798</v>
      </c>
      <c r="G638" s="54">
        <f>DATEDIF(F638,TODAY(),"Y")</f>
        <v/>
      </c>
      <c r="H638" s="54" t="inlineStr">
        <is>
          <t>B+</t>
        </is>
      </c>
      <c r="I638" s="54" t="inlineStr">
        <is>
          <t>77468 70317</t>
        </is>
      </c>
      <c r="J638" s="62">
        <f>HYPERLINK("https://wa.me/91"&amp;SUBSTITUTE(I638," ",""),"Chat on WhatsApp")</f>
        <v/>
      </c>
      <c r="K638" s="54" t="inlineStr">
        <is>
          <t>aditya.khanna49@yahoo.com</t>
        </is>
      </c>
      <c r="L638" s="62">
        <f>HYPERLINK("mailto:"&amp;K638,"Send Email")</f>
        <v/>
      </c>
      <c r="M638" s="55" t="inlineStr">
        <is>
          <t>133, Ring Road, Kanpur</t>
        </is>
      </c>
      <c r="N638" s="54" t="inlineStr">
        <is>
          <t>Kanpur</t>
        </is>
      </c>
      <c r="O638" s="54">
        <f>VLOOKUP(N638,Lists!$A$2:$B$36,2,FALSE())</f>
        <v/>
      </c>
      <c r="P638" s="54" t="inlineStr">
        <is>
          <t>570636</t>
        </is>
      </c>
      <c r="Q638" s="54" t="inlineStr">
        <is>
          <t>94879 91520</t>
        </is>
      </c>
    </row>
    <row r="639" ht="15" customHeight="1" s="39">
      <c r="A639" s="54" t="inlineStr">
        <is>
          <t>STU0638</t>
        </is>
      </c>
      <c r="B639" s="55">
        <f>VLOOKUP(A639,Marks!$A$2:$B$1001,2,FALSE())</f>
        <v/>
      </c>
      <c r="C639" s="54">
        <f>VLOOKUP(A639,Marks!$A$2:$C$1001,3,FALSE())</f>
        <v/>
      </c>
      <c r="D639" s="55" t="inlineStr">
        <is>
          <t>Aakash Bansal</t>
        </is>
      </c>
      <c r="E639" s="55" t="inlineStr">
        <is>
          <t>Trisha Bansal</t>
        </is>
      </c>
      <c r="F639" s="57" t="n">
        <v>42644</v>
      </c>
      <c r="G639" s="54">
        <f>DATEDIF(F639,TODAY(),"Y")</f>
        <v/>
      </c>
      <c r="H639" s="54" t="inlineStr">
        <is>
          <t>A-</t>
        </is>
      </c>
      <c r="I639" s="54" t="inlineStr">
        <is>
          <t>96429 52084</t>
        </is>
      </c>
      <c r="J639" s="62">
        <f>HYPERLINK("https://wa.me/91"&amp;SUBSTITUTE(I639," ",""),"Chat on WhatsApp")</f>
        <v/>
      </c>
      <c r="K639" s="54" t="inlineStr">
        <is>
          <t>aakash.bansal11@outlook.com</t>
        </is>
      </c>
      <c r="L639" s="62">
        <f>HYPERLINK("mailto:"&amp;K639,"Send Email")</f>
        <v/>
      </c>
      <c r="M639" s="55" t="inlineStr">
        <is>
          <t>432, Sector 12, Bengaluru</t>
        </is>
      </c>
      <c r="N639" s="54" t="inlineStr">
        <is>
          <t>Bengaluru</t>
        </is>
      </c>
      <c r="O639" s="54">
        <f>VLOOKUP(N639,Lists!$A$2:$B$36,2,FALSE())</f>
        <v/>
      </c>
      <c r="P639" s="54" t="inlineStr">
        <is>
          <t>833564</t>
        </is>
      </c>
      <c r="Q639" s="54" t="inlineStr">
        <is>
          <t>83078 60987</t>
        </is>
      </c>
    </row>
    <row r="640" ht="15" customHeight="1" s="39">
      <c r="A640" s="54" t="inlineStr">
        <is>
          <t>STU0639</t>
        </is>
      </c>
      <c r="B640" s="55">
        <f>VLOOKUP(A640,Marks!$A$2:$B$1001,2,FALSE())</f>
        <v/>
      </c>
      <c r="C640" s="54">
        <f>VLOOKUP(A640,Marks!$A$2:$C$1001,3,FALSE())</f>
        <v/>
      </c>
      <c r="D640" s="55" t="inlineStr">
        <is>
          <t>Uday Bhat</t>
        </is>
      </c>
      <c r="E640" s="55" t="inlineStr">
        <is>
          <t>Jiya Bhat</t>
        </is>
      </c>
      <c r="F640" s="57" t="n">
        <v>41493</v>
      </c>
      <c r="G640" s="54">
        <f>DATEDIF(F640,TODAY(),"Y")</f>
        <v/>
      </c>
      <c r="H640" s="54" t="inlineStr">
        <is>
          <t>A+</t>
        </is>
      </c>
      <c r="I640" s="54" t="inlineStr">
        <is>
          <t>72235 64285</t>
        </is>
      </c>
      <c r="J640" s="62">
        <f>HYPERLINK("https://wa.me/91"&amp;SUBSTITUTE(I640," ",""),"Chat on WhatsApp")</f>
        <v/>
      </c>
      <c r="K640" s="54" t="inlineStr">
        <is>
          <t>uday.bhat93@gmail.com</t>
        </is>
      </c>
      <c r="L640" s="62">
        <f>HYPERLINK("mailto:"&amp;K640,"Send Email")</f>
        <v/>
      </c>
      <c r="M640" s="55" t="inlineStr">
        <is>
          <t>489, College Road, Hyderabad</t>
        </is>
      </c>
      <c r="N640" s="54" t="inlineStr">
        <is>
          <t>Hyderabad</t>
        </is>
      </c>
      <c r="O640" s="54">
        <f>VLOOKUP(N640,Lists!$A$2:$B$36,2,FALSE())</f>
        <v/>
      </c>
      <c r="P640" s="54" t="inlineStr">
        <is>
          <t>531328</t>
        </is>
      </c>
      <c r="Q640" s="54" t="inlineStr">
        <is>
          <t>88833 13706</t>
        </is>
      </c>
    </row>
    <row r="641" ht="15" customHeight="1" s="39">
      <c r="A641" s="54" t="inlineStr">
        <is>
          <t>STU0640</t>
        </is>
      </c>
      <c r="B641" s="55">
        <f>VLOOKUP(A641,Marks!$A$2:$B$1001,2,FALSE())</f>
        <v/>
      </c>
      <c r="C641" s="54">
        <f>VLOOKUP(A641,Marks!$A$2:$C$1001,3,FALSE())</f>
        <v/>
      </c>
      <c r="D641" s="55" t="inlineStr">
        <is>
          <t>Krishna Ghosh</t>
        </is>
      </c>
      <c r="E641" s="55" t="inlineStr">
        <is>
          <t>Mahi Ghosh</t>
        </is>
      </c>
      <c r="F641" s="57" t="n">
        <v>39835</v>
      </c>
      <c r="G641" s="54">
        <f>DATEDIF(F641,TODAY(),"Y")</f>
        <v/>
      </c>
      <c r="H641" s="54" t="inlineStr">
        <is>
          <t>O-</t>
        </is>
      </c>
      <c r="I641" s="54" t="inlineStr">
        <is>
          <t>98753 58080</t>
        </is>
      </c>
      <c r="J641" s="62">
        <f>HYPERLINK("https://wa.me/91"&amp;SUBSTITUTE(I641," ",""),"Chat on WhatsApp")</f>
        <v/>
      </c>
      <c r="K641" s="54" t="inlineStr">
        <is>
          <t>krishna.ghosh65@yahoo.com</t>
        </is>
      </c>
      <c r="L641" s="62">
        <f>HYPERLINK("mailto:"&amp;K641,"Send Email")</f>
        <v/>
      </c>
      <c r="M641" s="55" t="inlineStr">
        <is>
          <t>220, Green Park, New Delhi</t>
        </is>
      </c>
      <c r="N641" s="54" t="inlineStr">
        <is>
          <t>New Delhi</t>
        </is>
      </c>
      <c r="O641" s="54">
        <f>VLOOKUP(N641,Lists!$A$2:$B$36,2,FALSE())</f>
        <v/>
      </c>
      <c r="P641" s="54" t="inlineStr">
        <is>
          <t>550662</t>
        </is>
      </c>
      <c r="Q641" s="54" t="inlineStr">
        <is>
          <t>77082 84602</t>
        </is>
      </c>
    </row>
    <row r="642" ht="15" customHeight="1" s="39">
      <c r="A642" s="54" t="inlineStr">
        <is>
          <t>STU0641</t>
        </is>
      </c>
      <c r="B642" s="55">
        <f>VLOOKUP(A642,Marks!$A$2:$B$1001,2,FALSE())</f>
        <v/>
      </c>
      <c r="C642" s="54">
        <f>VLOOKUP(A642,Marks!$A$2:$C$1001,3,FALSE())</f>
        <v/>
      </c>
      <c r="D642" s="55" t="inlineStr">
        <is>
          <t>Dhruv Chopra</t>
        </is>
      </c>
      <c r="E642" s="55" t="inlineStr">
        <is>
          <t>Trisha Chopra</t>
        </is>
      </c>
      <c r="F642" s="57" t="n">
        <v>42723</v>
      </c>
      <c r="G642" s="54">
        <f>DATEDIF(F642,TODAY(),"Y")</f>
        <v/>
      </c>
      <c r="H642" s="54" t="inlineStr">
        <is>
          <t>B-</t>
        </is>
      </c>
      <c r="I642" s="54" t="inlineStr">
        <is>
          <t>82267 43775</t>
        </is>
      </c>
      <c r="J642" s="62">
        <f>HYPERLINK("https://wa.me/91"&amp;SUBSTITUTE(I642," ",""),"Chat on WhatsApp")</f>
        <v/>
      </c>
      <c r="K642" s="54" t="inlineStr">
        <is>
          <t>dhruv.chopra77@rediffmail.com</t>
        </is>
      </c>
      <c r="L642" s="62">
        <f>HYPERLINK("mailto:"&amp;K642,"Send Email")</f>
        <v/>
      </c>
      <c r="M642" s="55" t="inlineStr">
        <is>
          <t>18, Lake View, Panaji</t>
        </is>
      </c>
      <c r="N642" s="54" t="inlineStr">
        <is>
          <t>Panaji</t>
        </is>
      </c>
      <c r="O642" s="54">
        <f>VLOOKUP(N642,Lists!$A$2:$B$36,2,FALSE())</f>
        <v/>
      </c>
      <c r="P642" s="54" t="inlineStr">
        <is>
          <t>438816</t>
        </is>
      </c>
      <c r="Q642" s="54" t="inlineStr">
        <is>
          <t>65621 88278</t>
        </is>
      </c>
    </row>
    <row r="643" ht="15" customHeight="1" s="39">
      <c r="A643" s="54" t="inlineStr">
        <is>
          <t>STU0642</t>
        </is>
      </c>
      <c r="B643" s="55">
        <f>VLOOKUP(A643,Marks!$A$2:$B$1001,2,FALSE())</f>
        <v/>
      </c>
      <c r="C643" s="54">
        <f>VLOOKUP(A643,Marks!$A$2:$C$1001,3,FALSE())</f>
        <v/>
      </c>
      <c r="D643" s="55" t="inlineStr">
        <is>
          <t>Kartik Mishra</t>
        </is>
      </c>
      <c r="E643" s="55" t="inlineStr">
        <is>
          <t>Siya Mishra</t>
        </is>
      </c>
      <c r="F643" s="57" t="n">
        <v>42392</v>
      </c>
      <c r="G643" s="54">
        <f>DATEDIF(F643,TODAY(),"Y")</f>
        <v/>
      </c>
      <c r="H643" s="54" t="inlineStr">
        <is>
          <t>A-</t>
        </is>
      </c>
      <c r="I643" s="54" t="inlineStr">
        <is>
          <t>63989 99791</t>
        </is>
      </c>
      <c r="J643" s="62">
        <f>HYPERLINK("https://wa.me/91"&amp;SUBSTITUTE(I643," ",""),"Chat on WhatsApp")</f>
        <v/>
      </c>
      <c r="K643" s="54" t="inlineStr">
        <is>
          <t>kartik.mishra58@rediffmail.com</t>
        </is>
      </c>
      <c r="L643" s="62">
        <f>HYPERLINK("mailto:"&amp;K643,"Send Email")</f>
        <v/>
      </c>
      <c r="M643" s="55" t="inlineStr">
        <is>
          <t>380, Ring Road, Bhopal</t>
        </is>
      </c>
      <c r="N643" s="54" t="inlineStr">
        <is>
          <t>Bhopal</t>
        </is>
      </c>
      <c r="O643" s="54">
        <f>VLOOKUP(N643,Lists!$A$2:$B$36,2,FALSE())</f>
        <v/>
      </c>
      <c r="P643" s="54" t="inlineStr">
        <is>
          <t>254149</t>
        </is>
      </c>
      <c r="Q643" s="54" t="inlineStr">
        <is>
          <t>79700 49870</t>
        </is>
      </c>
    </row>
    <row r="644" ht="15" customHeight="1" s="39">
      <c r="A644" s="54" t="inlineStr">
        <is>
          <t>STU0643</t>
        </is>
      </c>
      <c r="B644" s="55">
        <f>VLOOKUP(A644,Marks!$A$2:$B$1001,2,FALSE())</f>
        <v/>
      </c>
      <c r="C644" s="54">
        <f>VLOOKUP(A644,Marks!$A$2:$C$1001,3,FALSE())</f>
        <v/>
      </c>
      <c r="D644" s="55" t="inlineStr">
        <is>
          <t>Manav Saxena</t>
        </is>
      </c>
      <c r="E644" s="55" t="inlineStr">
        <is>
          <t>Ojasvi Saxena</t>
        </is>
      </c>
      <c r="F644" s="57" t="n">
        <v>41478</v>
      </c>
      <c r="G644" s="54">
        <f>DATEDIF(F644,TODAY(),"Y")</f>
        <v/>
      </c>
      <c r="H644" s="54" t="inlineStr">
        <is>
          <t>B-</t>
        </is>
      </c>
      <c r="I644" s="54" t="inlineStr">
        <is>
          <t>64275 43478</t>
        </is>
      </c>
      <c r="J644" s="62">
        <f>HYPERLINK("https://wa.me/91"&amp;SUBSTITUTE(I644," ",""),"Chat on WhatsApp")</f>
        <v/>
      </c>
      <c r="K644" s="54" t="inlineStr">
        <is>
          <t>manav.saxena74@outlook.com</t>
        </is>
      </c>
      <c r="L644" s="62">
        <f>HYPERLINK("mailto:"&amp;K644,"Send Email")</f>
        <v/>
      </c>
      <c r="M644" s="55" t="inlineStr">
        <is>
          <t>206, Park Street, Bengaluru</t>
        </is>
      </c>
      <c r="N644" s="54" t="inlineStr">
        <is>
          <t>Bengaluru</t>
        </is>
      </c>
      <c r="O644" s="54">
        <f>VLOOKUP(N644,Lists!$A$2:$B$36,2,FALSE())</f>
        <v/>
      </c>
      <c r="P644" s="54" t="inlineStr">
        <is>
          <t>600250</t>
        </is>
      </c>
      <c r="Q644" s="54" t="inlineStr">
        <is>
          <t>87412 13211</t>
        </is>
      </c>
    </row>
    <row r="645" ht="15" customHeight="1" s="39">
      <c r="A645" s="54" t="inlineStr">
        <is>
          <t>STU0644</t>
        </is>
      </c>
      <c r="B645" s="55">
        <f>VLOOKUP(A645,Marks!$A$2:$B$1001,2,FALSE())</f>
        <v/>
      </c>
      <c r="C645" s="54">
        <f>VLOOKUP(A645,Marks!$A$2:$C$1001,3,FALSE())</f>
        <v/>
      </c>
      <c r="D645" s="55" t="inlineStr">
        <is>
          <t>Nikhil Chauhan</t>
        </is>
      </c>
      <c r="E645" s="55" t="inlineStr">
        <is>
          <t>Sara Chauhan</t>
        </is>
      </c>
      <c r="F645" s="57" t="n">
        <v>42049</v>
      </c>
      <c r="G645" s="54">
        <f>DATEDIF(F645,TODAY(),"Y")</f>
        <v/>
      </c>
      <c r="H645" s="54" t="inlineStr">
        <is>
          <t>O+</t>
        </is>
      </c>
      <c r="I645" s="54" t="inlineStr">
        <is>
          <t>86838 51766</t>
        </is>
      </c>
      <c r="J645" s="62">
        <f>HYPERLINK("https://wa.me/91"&amp;SUBSTITUTE(I645," ",""),"Chat on WhatsApp")</f>
        <v/>
      </c>
      <c r="K645" s="54" t="inlineStr">
        <is>
          <t>nikhil.chauhan94@rediffmail.com</t>
        </is>
      </c>
      <c r="L645" s="62">
        <f>HYPERLINK("mailto:"&amp;K645,"Send Email")</f>
        <v/>
      </c>
      <c r="M645" s="55" t="inlineStr">
        <is>
          <t>351, Market Yard, Amritsar</t>
        </is>
      </c>
      <c r="N645" s="54" t="inlineStr">
        <is>
          <t>Amritsar</t>
        </is>
      </c>
      <c r="O645" s="54">
        <f>VLOOKUP(N645,Lists!$A$2:$B$36,2,FALSE())</f>
        <v/>
      </c>
      <c r="P645" s="54" t="inlineStr">
        <is>
          <t>401277</t>
        </is>
      </c>
      <c r="Q645" s="54" t="inlineStr">
        <is>
          <t>89179 97229</t>
        </is>
      </c>
    </row>
    <row r="646" ht="15" customHeight="1" s="39">
      <c r="A646" s="54" t="inlineStr">
        <is>
          <t>STU0645</t>
        </is>
      </c>
      <c r="B646" s="55">
        <f>VLOOKUP(A646,Marks!$A$2:$B$1001,2,FALSE())</f>
        <v/>
      </c>
      <c r="C646" s="54">
        <f>VLOOKUP(A646,Marks!$A$2:$C$1001,3,FALSE())</f>
        <v/>
      </c>
      <c r="D646" s="55" t="inlineStr">
        <is>
          <t>Arjun Tiwari</t>
        </is>
      </c>
      <c r="E646" s="55" t="inlineStr">
        <is>
          <t>Heer Tiwari</t>
        </is>
      </c>
      <c r="F646" s="57" t="n">
        <v>42164</v>
      </c>
      <c r="G646" s="54">
        <f>DATEDIF(F646,TODAY(),"Y")</f>
        <v/>
      </c>
      <c r="H646" s="54" t="inlineStr">
        <is>
          <t>AB+</t>
        </is>
      </c>
      <c r="I646" s="54" t="inlineStr">
        <is>
          <t>82745 30172</t>
        </is>
      </c>
      <c r="J646" s="62">
        <f>HYPERLINK("https://wa.me/91"&amp;SUBSTITUTE(I646," ",""),"Chat on WhatsApp")</f>
        <v/>
      </c>
      <c r="K646" s="54" t="inlineStr">
        <is>
          <t>arjun.tiwari23@outlook.com</t>
        </is>
      </c>
      <c r="L646" s="62">
        <f>HYPERLINK("mailto:"&amp;K646,"Send Email")</f>
        <v/>
      </c>
      <c r="M646" s="55" t="inlineStr">
        <is>
          <t>442, Park Street, Indore</t>
        </is>
      </c>
      <c r="N646" s="54" t="inlineStr">
        <is>
          <t>Indore</t>
        </is>
      </c>
      <c r="O646" s="54">
        <f>VLOOKUP(N646,Lists!$A$2:$B$36,2,FALSE())</f>
        <v/>
      </c>
      <c r="P646" s="54" t="inlineStr">
        <is>
          <t>382643</t>
        </is>
      </c>
      <c r="Q646" s="54" t="inlineStr">
        <is>
          <t>69393 87165</t>
        </is>
      </c>
    </row>
    <row r="647" ht="15" customHeight="1" s="39">
      <c r="A647" s="54" t="inlineStr">
        <is>
          <t>STU0646</t>
        </is>
      </c>
      <c r="B647" s="55">
        <f>VLOOKUP(A647,Marks!$A$2:$B$1001,2,FALSE())</f>
        <v/>
      </c>
      <c r="C647" s="54">
        <f>VLOOKUP(A647,Marks!$A$2:$C$1001,3,FALSE())</f>
        <v/>
      </c>
      <c r="D647" s="55" t="inlineStr">
        <is>
          <t>Ishaan Jain</t>
        </is>
      </c>
      <c r="E647" s="55" t="inlineStr">
        <is>
          <t>Meera Jain</t>
        </is>
      </c>
      <c r="F647" s="57" t="n">
        <v>43471</v>
      </c>
      <c r="G647" s="54">
        <f>DATEDIF(F647,TODAY(),"Y")</f>
        <v/>
      </c>
      <c r="H647" s="54" t="inlineStr">
        <is>
          <t>AB-</t>
        </is>
      </c>
      <c r="I647" s="54" t="inlineStr">
        <is>
          <t>66452 16358</t>
        </is>
      </c>
      <c r="J647" s="62">
        <f>HYPERLINK("https://wa.me/91"&amp;SUBSTITUTE(I647," ",""),"Chat on WhatsApp")</f>
        <v/>
      </c>
      <c r="K647" s="54" t="inlineStr">
        <is>
          <t>ishaan.jain70@yahoo.com</t>
        </is>
      </c>
      <c r="L647" s="62">
        <f>HYPERLINK("mailto:"&amp;K647,"Send Email")</f>
        <v/>
      </c>
      <c r="M647" s="55" t="inlineStr">
        <is>
          <t>16, Sector 12, Varanasi</t>
        </is>
      </c>
      <c r="N647" s="54" t="inlineStr">
        <is>
          <t>Varanasi</t>
        </is>
      </c>
      <c r="O647" s="54">
        <f>VLOOKUP(N647,Lists!$A$2:$B$36,2,FALSE())</f>
        <v/>
      </c>
      <c r="P647" s="54" t="inlineStr">
        <is>
          <t>182523</t>
        </is>
      </c>
      <c r="Q647" s="54" t="inlineStr">
        <is>
          <t>75409 97552</t>
        </is>
      </c>
    </row>
    <row r="648" ht="15" customHeight="1" s="39">
      <c r="A648" s="54" t="inlineStr">
        <is>
          <t>STU0647</t>
        </is>
      </c>
      <c r="B648" s="55">
        <f>VLOOKUP(A648,Marks!$A$2:$B$1001,2,FALSE())</f>
        <v/>
      </c>
      <c r="C648" s="54">
        <f>VLOOKUP(A648,Marks!$A$2:$C$1001,3,FALSE())</f>
        <v/>
      </c>
      <c r="D648" s="55" t="inlineStr">
        <is>
          <t>Siddharth Sharma</t>
        </is>
      </c>
      <c r="E648" s="55" t="inlineStr">
        <is>
          <t>Meera Sharma</t>
        </is>
      </c>
      <c r="F648" s="57" t="n">
        <v>42576</v>
      </c>
      <c r="G648" s="54">
        <f>DATEDIF(F648,TODAY(),"Y")</f>
        <v/>
      </c>
      <c r="H648" s="54" t="inlineStr">
        <is>
          <t>A+</t>
        </is>
      </c>
      <c r="I648" s="54" t="inlineStr">
        <is>
          <t>95901 76773</t>
        </is>
      </c>
      <c r="J648" s="62">
        <f>HYPERLINK("https://wa.me/91"&amp;SUBSTITUTE(I648," ",""),"Chat on WhatsApp")</f>
        <v/>
      </c>
      <c r="K648" s="54" t="inlineStr">
        <is>
          <t>siddharth.sharma2@outlook.com</t>
        </is>
      </c>
      <c r="L648" s="62">
        <f>HYPERLINK("mailto:"&amp;K648,"Send Email")</f>
        <v/>
      </c>
      <c r="M648" s="55" t="inlineStr">
        <is>
          <t>256, Civil Lines, Nagpur</t>
        </is>
      </c>
      <c r="N648" s="54" t="inlineStr">
        <is>
          <t>Nagpur</t>
        </is>
      </c>
      <c r="O648" s="54">
        <f>VLOOKUP(N648,Lists!$A$2:$B$36,2,FALSE())</f>
        <v/>
      </c>
      <c r="P648" s="54" t="inlineStr">
        <is>
          <t>710874</t>
        </is>
      </c>
      <c r="Q648" s="54" t="inlineStr">
        <is>
          <t>81308 54142</t>
        </is>
      </c>
    </row>
    <row r="649" ht="15" customHeight="1" s="39">
      <c r="A649" s="54" t="inlineStr">
        <is>
          <t>STU0648</t>
        </is>
      </c>
      <c r="B649" s="55">
        <f>VLOOKUP(A649,Marks!$A$2:$B$1001,2,FALSE())</f>
        <v/>
      </c>
      <c r="C649" s="54">
        <f>VLOOKUP(A649,Marks!$A$2:$C$1001,3,FALSE())</f>
        <v/>
      </c>
      <c r="D649" s="55" t="inlineStr">
        <is>
          <t>Aryan Bose</t>
        </is>
      </c>
      <c r="E649" s="55" t="inlineStr">
        <is>
          <t>Yashvi Bose</t>
        </is>
      </c>
      <c r="F649" s="57" t="n">
        <v>42377</v>
      </c>
      <c r="G649" s="54">
        <f>DATEDIF(F649,TODAY(),"Y")</f>
        <v/>
      </c>
      <c r="H649" s="54" t="inlineStr">
        <is>
          <t>A+</t>
        </is>
      </c>
      <c r="I649" s="54" t="inlineStr">
        <is>
          <t>68209 97161</t>
        </is>
      </c>
      <c r="J649" s="62">
        <f>HYPERLINK("https://wa.me/91"&amp;SUBSTITUTE(I649," ",""),"Chat on WhatsApp")</f>
        <v/>
      </c>
      <c r="K649" s="54" t="inlineStr">
        <is>
          <t>aryan.bose59@rediffmail.com</t>
        </is>
      </c>
      <c r="L649" s="62">
        <f>HYPERLINK("mailto:"&amp;K649,"Send Email")</f>
        <v/>
      </c>
      <c r="M649" s="55" t="inlineStr">
        <is>
          <t>147, Market Yard, Bhubaneswar</t>
        </is>
      </c>
      <c r="N649" s="54" t="inlineStr">
        <is>
          <t>Bhubaneswar</t>
        </is>
      </c>
      <c r="O649" s="54">
        <f>VLOOKUP(N649,Lists!$A$2:$B$36,2,FALSE())</f>
        <v/>
      </c>
      <c r="P649" s="54" t="inlineStr">
        <is>
          <t>592635</t>
        </is>
      </c>
      <c r="Q649" s="54" t="inlineStr">
        <is>
          <t>86985 24900</t>
        </is>
      </c>
    </row>
    <row r="650" ht="15" customHeight="1" s="39">
      <c r="A650" s="54" t="inlineStr">
        <is>
          <t>STU0649</t>
        </is>
      </c>
      <c r="B650" s="55">
        <f>VLOOKUP(A650,Marks!$A$2:$B$1001,2,FALSE())</f>
        <v/>
      </c>
      <c r="C650" s="54">
        <f>VLOOKUP(A650,Marks!$A$2:$C$1001,3,FALSE())</f>
        <v/>
      </c>
      <c r="D650" s="55" t="inlineStr">
        <is>
          <t>Deepak Khanna</t>
        </is>
      </c>
      <c r="E650" s="55" t="inlineStr">
        <is>
          <t>Yamini Khanna</t>
        </is>
      </c>
      <c r="F650" s="57" t="n">
        <v>41712</v>
      </c>
      <c r="G650" s="54">
        <f>DATEDIF(F650,TODAY(),"Y")</f>
        <v/>
      </c>
      <c r="H650" s="54" t="inlineStr">
        <is>
          <t>A-</t>
        </is>
      </c>
      <c r="I650" s="54" t="inlineStr">
        <is>
          <t>66907 81910</t>
        </is>
      </c>
      <c r="J650" s="62">
        <f>HYPERLINK("https://wa.me/91"&amp;SUBSTITUTE(I650," ",""),"Chat on WhatsApp")</f>
        <v/>
      </c>
      <c r="K650" s="54" t="inlineStr">
        <is>
          <t>deepak.khanna49@outlook.com</t>
        </is>
      </c>
      <c r="L650" s="62">
        <f>HYPERLINK("mailto:"&amp;K650,"Send Email")</f>
        <v/>
      </c>
      <c r="M650" s="55" t="inlineStr">
        <is>
          <t>85, Green Park, Lucknow</t>
        </is>
      </c>
      <c r="N650" s="54" t="inlineStr">
        <is>
          <t>Lucknow</t>
        </is>
      </c>
      <c r="O650" s="54">
        <f>VLOOKUP(N650,Lists!$A$2:$B$36,2,FALSE())</f>
        <v/>
      </c>
      <c r="P650" s="54" t="inlineStr">
        <is>
          <t>550392</t>
        </is>
      </c>
      <c r="Q650" s="54" t="inlineStr">
        <is>
          <t>95792 77679</t>
        </is>
      </c>
    </row>
    <row r="651" ht="15" customHeight="1" s="39">
      <c r="A651" s="54" t="inlineStr">
        <is>
          <t>STU0650</t>
        </is>
      </c>
      <c r="B651" s="55">
        <f>VLOOKUP(A651,Marks!$A$2:$B$1001,2,FALSE())</f>
        <v/>
      </c>
      <c r="C651" s="54">
        <f>VLOOKUP(A651,Marks!$A$2:$C$1001,3,FALSE())</f>
        <v/>
      </c>
      <c r="D651" s="55" t="inlineStr">
        <is>
          <t>Abhinav Iyer</t>
        </is>
      </c>
      <c r="E651" s="55" t="inlineStr">
        <is>
          <t>Radha Iyer</t>
        </is>
      </c>
      <c r="F651" s="57" t="n">
        <v>42556</v>
      </c>
      <c r="G651" s="54">
        <f>DATEDIF(F651,TODAY(),"Y")</f>
        <v/>
      </c>
      <c r="H651" s="54" t="inlineStr">
        <is>
          <t>O+</t>
        </is>
      </c>
      <c r="I651" s="54" t="inlineStr">
        <is>
          <t>73187 70315</t>
        </is>
      </c>
      <c r="J651" s="62">
        <f>HYPERLINK("https://wa.me/91"&amp;SUBSTITUTE(I651," ",""),"Chat on WhatsApp")</f>
        <v/>
      </c>
      <c r="K651" s="54" t="inlineStr">
        <is>
          <t>abhinav.iyer93@yahoo.com</t>
        </is>
      </c>
      <c r="L651" s="62">
        <f>HYPERLINK("mailto:"&amp;K651,"Send Email")</f>
        <v/>
      </c>
      <c r="M651" s="55" t="inlineStr">
        <is>
          <t>113, Shastri Nagar, Kochi</t>
        </is>
      </c>
      <c r="N651" s="54" t="inlineStr">
        <is>
          <t>Kochi</t>
        </is>
      </c>
      <c r="O651" s="54">
        <f>VLOOKUP(N651,Lists!$A$2:$B$36,2,FALSE())</f>
        <v/>
      </c>
      <c r="P651" s="54" t="inlineStr">
        <is>
          <t>234830</t>
        </is>
      </c>
      <c r="Q651" s="54" t="inlineStr">
        <is>
          <t>99234 85926</t>
        </is>
      </c>
    </row>
    <row r="652" ht="15" customHeight="1" s="39">
      <c r="A652" s="54" t="inlineStr">
        <is>
          <t>STU0651</t>
        </is>
      </c>
      <c r="B652" s="55">
        <f>VLOOKUP(A652,Marks!$A$2:$B$1001,2,FALSE())</f>
        <v/>
      </c>
      <c r="C652" s="54">
        <f>VLOOKUP(A652,Marks!$A$2:$C$1001,3,FALSE())</f>
        <v/>
      </c>
      <c r="D652" s="55" t="inlineStr">
        <is>
          <t>Uday Patel</t>
        </is>
      </c>
      <c r="E652" s="55" t="inlineStr">
        <is>
          <t>Aditi Patel</t>
        </is>
      </c>
      <c r="F652" s="57" t="n">
        <v>43574</v>
      </c>
      <c r="G652" s="54">
        <f>DATEDIF(F652,TODAY(),"Y")</f>
        <v/>
      </c>
      <c r="H652" s="54" t="inlineStr">
        <is>
          <t>O-</t>
        </is>
      </c>
      <c r="I652" s="54" t="inlineStr">
        <is>
          <t>69923 80882</t>
        </is>
      </c>
      <c r="J652" s="62">
        <f>HYPERLINK("https://wa.me/91"&amp;SUBSTITUTE(I652," ",""),"Chat on WhatsApp")</f>
        <v/>
      </c>
      <c r="K652" s="54" t="inlineStr">
        <is>
          <t>uday.patel80@gmail.com</t>
        </is>
      </c>
      <c r="L652" s="62">
        <f>HYPERLINK("mailto:"&amp;K652,"Send Email")</f>
        <v/>
      </c>
      <c r="M652" s="55" t="inlineStr">
        <is>
          <t>432, Green Park, Kochi</t>
        </is>
      </c>
      <c r="N652" s="54" t="inlineStr">
        <is>
          <t>Kochi</t>
        </is>
      </c>
      <c r="O652" s="54">
        <f>VLOOKUP(N652,Lists!$A$2:$B$36,2,FALSE())</f>
        <v/>
      </c>
      <c r="P652" s="54" t="inlineStr">
        <is>
          <t>330339</t>
        </is>
      </c>
      <c r="Q652" s="54" t="inlineStr">
        <is>
          <t>99424 18691</t>
        </is>
      </c>
    </row>
    <row r="653" ht="15" customHeight="1" s="39">
      <c r="A653" s="54" t="inlineStr">
        <is>
          <t>STU0652</t>
        </is>
      </c>
      <c r="B653" s="55">
        <f>VLOOKUP(A653,Marks!$A$2:$B$1001,2,FALSE())</f>
        <v/>
      </c>
      <c r="C653" s="54">
        <f>VLOOKUP(A653,Marks!$A$2:$C$1001,3,FALSE())</f>
        <v/>
      </c>
      <c r="D653" s="55" t="inlineStr">
        <is>
          <t>Ishaan Srivastava</t>
        </is>
      </c>
      <c r="E653" s="55" t="inlineStr">
        <is>
          <t>Pari Srivastava</t>
        </is>
      </c>
      <c r="F653" s="57" t="n">
        <v>41217</v>
      </c>
      <c r="G653" s="54">
        <f>DATEDIF(F653,TODAY(),"Y")</f>
        <v/>
      </c>
      <c r="H653" s="54" t="inlineStr">
        <is>
          <t>AB-</t>
        </is>
      </c>
      <c r="I653" s="54" t="inlineStr">
        <is>
          <t>72876 92784</t>
        </is>
      </c>
      <c r="J653" s="62">
        <f>HYPERLINK("https://wa.me/91"&amp;SUBSTITUTE(I653," ",""),"Chat on WhatsApp")</f>
        <v/>
      </c>
      <c r="K653" s="54" t="inlineStr">
        <is>
          <t>ishaan.srivastava86@gmail.com</t>
        </is>
      </c>
      <c r="L653" s="62">
        <f>HYPERLINK("mailto:"&amp;K653,"Send Email")</f>
        <v/>
      </c>
      <c r="M653" s="55" t="inlineStr">
        <is>
          <t>324, Lake View, Mysuru</t>
        </is>
      </c>
      <c r="N653" s="54" t="inlineStr">
        <is>
          <t>Mysuru</t>
        </is>
      </c>
      <c r="O653" s="54">
        <f>VLOOKUP(N653,Lists!$A$2:$B$36,2,FALSE())</f>
        <v/>
      </c>
      <c r="P653" s="54" t="inlineStr">
        <is>
          <t>202501</t>
        </is>
      </c>
      <c r="Q653" s="54" t="inlineStr">
        <is>
          <t>63534 84327</t>
        </is>
      </c>
    </row>
    <row r="654" ht="15" customHeight="1" s="39">
      <c r="A654" s="54" t="inlineStr">
        <is>
          <t>STU0653</t>
        </is>
      </c>
      <c r="B654" s="55">
        <f>VLOOKUP(A654,Marks!$A$2:$B$1001,2,FALSE())</f>
        <v/>
      </c>
      <c r="C654" s="54">
        <f>VLOOKUP(A654,Marks!$A$2:$C$1001,3,FALSE())</f>
        <v/>
      </c>
      <c r="D654" s="55" t="inlineStr">
        <is>
          <t>Farhan Tiwari</t>
        </is>
      </c>
      <c r="E654" s="55" t="inlineStr">
        <is>
          <t>Radha Tiwari</t>
        </is>
      </c>
      <c r="F654" s="57" t="n">
        <v>42934</v>
      </c>
      <c r="G654" s="54">
        <f>DATEDIF(F654,TODAY(),"Y")</f>
        <v/>
      </c>
      <c r="H654" s="54" t="inlineStr">
        <is>
          <t>B-</t>
        </is>
      </c>
      <c r="I654" s="54" t="inlineStr">
        <is>
          <t>74668 46031</t>
        </is>
      </c>
      <c r="J654" s="62">
        <f>HYPERLINK("https://wa.me/91"&amp;SUBSTITUTE(I654," ",""),"Chat on WhatsApp")</f>
        <v/>
      </c>
      <c r="K654" s="54" t="inlineStr">
        <is>
          <t>farhan.tiwari91@rediffmail.com</t>
        </is>
      </c>
      <c r="L654" s="62">
        <f>HYPERLINK("mailto:"&amp;K654,"Send Email")</f>
        <v/>
      </c>
      <c r="M654" s="55" t="inlineStr">
        <is>
          <t>339, Park Street, Warangal</t>
        </is>
      </c>
      <c r="N654" s="54" t="inlineStr">
        <is>
          <t>Warangal</t>
        </is>
      </c>
      <c r="O654" s="54">
        <f>VLOOKUP(N654,Lists!$A$2:$B$36,2,FALSE())</f>
        <v/>
      </c>
      <c r="P654" s="54" t="inlineStr">
        <is>
          <t>746981</t>
        </is>
      </c>
      <c r="Q654" s="54" t="inlineStr">
        <is>
          <t>91757 41799</t>
        </is>
      </c>
    </row>
    <row r="655" ht="15" customHeight="1" s="39">
      <c r="A655" s="54" t="inlineStr">
        <is>
          <t>STU0654</t>
        </is>
      </c>
      <c r="B655" s="55">
        <f>VLOOKUP(A655,Marks!$A$2:$B$1001,2,FALSE())</f>
        <v/>
      </c>
      <c r="C655" s="54">
        <f>VLOOKUP(A655,Marks!$A$2:$C$1001,3,FALSE())</f>
        <v/>
      </c>
      <c r="D655" s="55" t="inlineStr">
        <is>
          <t>Karan Nair</t>
        </is>
      </c>
      <c r="E655" s="55" t="inlineStr">
        <is>
          <t>Yamini Nair</t>
        </is>
      </c>
      <c r="F655" s="57" t="n">
        <v>42238</v>
      </c>
      <c r="G655" s="54">
        <f>DATEDIF(F655,TODAY(),"Y")</f>
        <v/>
      </c>
      <c r="H655" s="54" t="inlineStr">
        <is>
          <t>A-</t>
        </is>
      </c>
      <c r="I655" s="54" t="inlineStr">
        <is>
          <t>66856 26643</t>
        </is>
      </c>
      <c r="J655" s="62">
        <f>HYPERLINK("https://wa.me/91"&amp;SUBSTITUTE(I655," ",""),"Chat on WhatsApp")</f>
        <v/>
      </c>
      <c r="K655" s="54" t="inlineStr">
        <is>
          <t>karan.nair83@gmail.com</t>
        </is>
      </c>
      <c r="L655" s="62">
        <f>HYPERLINK("mailto:"&amp;K655,"Send Email")</f>
        <v/>
      </c>
      <c r="M655" s="55" t="inlineStr">
        <is>
          <t>269, Shastri Nagar, Nagpur</t>
        </is>
      </c>
      <c r="N655" s="54" t="inlineStr">
        <is>
          <t>Nagpur</t>
        </is>
      </c>
      <c r="O655" s="54">
        <f>VLOOKUP(N655,Lists!$A$2:$B$36,2,FALSE())</f>
        <v/>
      </c>
      <c r="P655" s="54" t="inlineStr">
        <is>
          <t>757881</t>
        </is>
      </c>
      <c r="Q655" s="54" t="inlineStr">
        <is>
          <t>79463 45893</t>
        </is>
      </c>
    </row>
    <row r="656" ht="15" customHeight="1" s="39">
      <c r="A656" s="54" t="inlineStr">
        <is>
          <t>STU0655</t>
        </is>
      </c>
      <c r="B656" s="55">
        <f>VLOOKUP(A656,Marks!$A$2:$B$1001,2,FALSE())</f>
        <v/>
      </c>
      <c r="C656" s="54">
        <f>VLOOKUP(A656,Marks!$A$2:$C$1001,3,FALSE())</f>
        <v/>
      </c>
      <c r="D656" s="55" t="inlineStr">
        <is>
          <t>Nikhil Ahluwalia</t>
        </is>
      </c>
      <c r="E656" s="55" t="inlineStr">
        <is>
          <t>Pihu Ahluwalia</t>
        </is>
      </c>
      <c r="F656" s="57" t="n">
        <v>41681</v>
      </c>
      <c r="G656" s="54">
        <f>DATEDIF(F656,TODAY(),"Y")</f>
        <v/>
      </c>
      <c r="H656" s="54" t="inlineStr">
        <is>
          <t>O+</t>
        </is>
      </c>
      <c r="I656" s="54" t="inlineStr">
        <is>
          <t>99746 88871</t>
        </is>
      </c>
      <c r="J656" s="62">
        <f>HYPERLINK("https://wa.me/91"&amp;SUBSTITUTE(I656," ",""),"Chat on WhatsApp")</f>
        <v/>
      </c>
      <c r="K656" s="54" t="inlineStr">
        <is>
          <t>nikhil.ahluwalia10@gmail.com</t>
        </is>
      </c>
      <c r="L656" s="62">
        <f>HYPERLINK("mailto:"&amp;K656,"Send Email")</f>
        <v/>
      </c>
      <c r="M656" s="55" t="inlineStr">
        <is>
          <t>299, Green Park, Vadodara</t>
        </is>
      </c>
      <c r="N656" s="54" t="inlineStr">
        <is>
          <t>Vadodara</t>
        </is>
      </c>
      <c r="O656" s="54">
        <f>VLOOKUP(N656,Lists!$A$2:$B$36,2,FALSE())</f>
        <v/>
      </c>
      <c r="P656" s="54" t="inlineStr">
        <is>
          <t>582210</t>
        </is>
      </c>
      <c r="Q656" s="54" t="inlineStr">
        <is>
          <t>99810 17004</t>
        </is>
      </c>
    </row>
    <row r="657" ht="15" customHeight="1" s="39">
      <c r="A657" s="54" t="inlineStr">
        <is>
          <t>STU0656</t>
        </is>
      </c>
      <c r="B657" s="55">
        <f>VLOOKUP(A657,Marks!$A$2:$B$1001,2,FALSE())</f>
        <v/>
      </c>
      <c r="C657" s="54">
        <f>VLOOKUP(A657,Marks!$A$2:$C$1001,3,FALSE())</f>
        <v/>
      </c>
      <c r="D657" s="55" t="inlineStr">
        <is>
          <t>Abhinav Singh</t>
        </is>
      </c>
      <c r="E657" s="55" t="inlineStr">
        <is>
          <t>Aditi Singh</t>
        </is>
      </c>
      <c r="F657" s="57" t="n">
        <v>41389</v>
      </c>
      <c r="G657" s="54">
        <f>DATEDIF(F657,TODAY(),"Y")</f>
        <v/>
      </c>
      <c r="H657" s="54" t="inlineStr">
        <is>
          <t>A+</t>
        </is>
      </c>
      <c r="I657" s="54" t="inlineStr">
        <is>
          <t>99290 96757</t>
        </is>
      </c>
      <c r="J657" s="62">
        <f>HYPERLINK("https://wa.me/91"&amp;SUBSTITUTE(I657," ",""),"Chat on WhatsApp")</f>
        <v/>
      </c>
      <c r="K657" s="54" t="inlineStr">
        <is>
          <t>abhinav.singh27@gmail.com</t>
        </is>
      </c>
      <c r="L657" s="62">
        <f>HYPERLINK("mailto:"&amp;K657,"Send Email")</f>
        <v/>
      </c>
      <c r="M657" s="55" t="inlineStr">
        <is>
          <t>182, Shastri Nagar, Hyderabad</t>
        </is>
      </c>
      <c r="N657" s="54" t="inlineStr">
        <is>
          <t>Hyderabad</t>
        </is>
      </c>
      <c r="O657" s="54">
        <f>VLOOKUP(N657,Lists!$A$2:$B$36,2,FALSE())</f>
        <v/>
      </c>
      <c r="P657" s="54" t="inlineStr">
        <is>
          <t>493833</t>
        </is>
      </c>
      <c r="Q657" s="54" t="inlineStr">
        <is>
          <t>93624 88829</t>
        </is>
      </c>
    </row>
    <row r="658" ht="15" customHeight="1" s="39">
      <c r="A658" s="54" t="inlineStr">
        <is>
          <t>STU0657</t>
        </is>
      </c>
      <c r="B658" s="55">
        <f>VLOOKUP(A658,Marks!$A$2:$B$1001,2,FALSE())</f>
        <v/>
      </c>
      <c r="C658" s="54">
        <f>VLOOKUP(A658,Marks!$A$2:$C$1001,3,FALSE())</f>
        <v/>
      </c>
      <c r="D658" s="55" t="inlineStr">
        <is>
          <t>Parth Agarwal</t>
        </is>
      </c>
      <c r="E658" s="55" t="inlineStr">
        <is>
          <t>Esha Agarwal</t>
        </is>
      </c>
      <c r="F658" s="57" t="n">
        <v>42990</v>
      </c>
      <c r="G658" s="54">
        <f>DATEDIF(F658,TODAY(),"Y")</f>
        <v/>
      </c>
      <c r="H658" s="54" t="inlineStr">
        <is>
          <t>O-</t>
        </is>
      </c>
      <c r="I658" s="54" t="inlineStr">
        <is>
          <t>89807 42432</t>
        </is>
      </c>
      <c r="J658" s="62">
        <f>HYPERLINK("https://wa.me/91"&amp;SUBSTITUTE(I658," ",""),"Chat on WhatsApp")</f>
        <v/>
      </c>
      <c r="K658" s="54" t="inlineStr">
        <is>
          <t>parth.agarwal75@rediffmail.com</t>
        </is>
      </c>
      <c r="L658" s="62">
        <f>HYPERLINK("mailto:"&amp;K658,"Send Email")</f>
        <v/>
      </c>
      <c r="M658" s="55" t="inlineStr">
        <is>
          <t>409, College Road, Amritsar</t>
        </is>
      </c>
      <c r="N658" s="54" t="inlineStr">
        <is>
          <t>Amritsar</t>
        </is>
      </c>
      <c r="O658" s="54">
        <f>VLOOKUP(N658,Lists!$A$2:$B$36,2,FALSE())</f>
        <v/>
      </c>
      <c r="P658" s="54" t="inlineStr">
        <is>
          <t>135131</t>
        </is>
      </c>
      <c r="Q658" s="54" t="inlineStr">
        <is>
          <t>94396 49307</t>
        </is>
      </c>
    </row>
    <row r="659" ht="15" customHeight="1" s="39">
      <c r="A659" s="54" t="inlineStr">
        <is>
          <t>STU0658</t>
        </is>
      </c>
      <c r="B659" s="55">
        <f>VLOOKUP(A659,Marks!$A$2:$B$1001,2,FALSE())</f>
        <v/>
      </c>
      <c r="C659" s="54">
        <f>VLOOKUP(A659,Marks!$A$2:$C$1001,3,FALSE())</f>
        <v/>
      </c>
      <c r="D659" s="55" t="inlineStr">
        <is>
          <t>Rohan Banerjee</t>
        </is>
      </c>
      <c r="E659" s="55" t="inlineStr">
        <is>
          <t>Anika Banerjee</t>
        </is>
      </c>
      <c r="F659" s="57" t="n">
        <v>44461</v>
      </c>
      <c r="G659" s="54">
        <f>DATEDIF(F659,TODAY(),"Y")</f>
        <v/>
      </c>
      <c r="H659" s="54" t="inlineStr">
        <is>
          <t>AB-</t>
        </is>
      </c>
      <c r="I659" s="54" t="inlineStr">
        <is>
          <t>67627 83995</t>
        </is>
      </c>
      <c r="J659" s="62">
        <f>HYPERLINK("https://wa.me/91"&amp;SUBSTITUTE(I659," ",""),"Chat on WhatsApp")</f>
        <v/>
      </c>
      <c r="K659" s="54" t="inlineStr">
        <is>
          <t>rohan.banerjee71@gmail.com</t>
        </is>
      </c>
      <c r="L659" s="62">
        <f>HYPERLINK("mailto:"&amp;K659,"Send Email")</f>
        <v/>
      </c>
      <c r="M659" s="55" t="inlineStr">
        <is>
          <t>331, Park Street, Mumbai</t>
        </is>
      </c>
      <c r="N659" s="54" t="inlineStr">
        <is>
          <t>Mumbai</t>
        </is>
      </c>
      <c r="O659" s="54">
        <f>VLOOKUP(N659,Lists!$A$2:$B$36,2,FALSE())</f>
        <v/>
      </c>
      <c r="P659" s="54" t="inlineStr">
        <is>
          <t>213686</t>
        </is>
      </c>
      <c r="Q659" s="54" t="inlineStr">
        <is>
          <t>75912 45842</t>
        </is>
      </c>
    </row>
    <row r="660" ht="15" customHeight="1" s="39">
      <c r="A660" s="54" t="inlineStr">
        <is>
          <t>STU0659</t>
        </is>
      </c>
      <c r="B660" s="55">
        <f>VLOOKUP(A660,Marks!$A$2:$B$1001,2,FALSE())</f>
        <v/>
      </c>
      <c r="C660" s="54">
        <f>VLOOKUP(A660,Marks!$A$2:$C$1001,3,FALSE())</f>
        <v/>
      </c>
      <c r="D660" s="55" t="inlineStr">
        <is>
          <t>Ishaan Sethi</t>
        </is>
      </c>
      <c r="E660" s="55" t="inlineStr">
        <is>
          <t>Ishita Sethi</t>
        </is>
      </c>
      <c r="F660" s="57" t="n">
        <v>43070</v>
      </c>
      <c r="G660" s="54">
        <f>DATEDIF(F660,TODAY(),"Y")</f>
        <v/>
      </c>
      <c r="H660" s="54" t="inlineStr">
        <is>
          <t>B-</t>
        </is>
      </c>
      <c r="I660" s="54" t="inlineStr">
        <is>
          <t>94066 25279</t>
        </is>
      </c>
      <c r="J660" s="62">
        <f>HYPERLINK("https://wa.me/91"&amp;SUBSTITUTE(I660," ",""),"Chat on WhatsApp")</f>
        <v/>
      </c>
      <c r="K660" s="54" t="inlineStr">
        <is>
          <t>ishaan.sethi72@yahoo.com</t>
        </is>
      </c>
      <c r="L660" s="62">
        <f>HYPERLINK("mailto:"&amp;K660,"Send Email")</f>
        <v/>
      </c>
      <c r="M660" s="55" t="inlineStr">
        <is>
          <t>213, College Road, Pune</t>
        </is>
      </c>
      <c r="N660" s="54" t="inlineStr">
        <is>
          <t>Pune</t>
        </is>
      </c>
      <c r="O660" s="54">
        <f>VLOOKUP(N660,Lists!$A$2:$B$36,2,FALSE())</f>
        <v/>
      </c>
      <c r="P660" s="54" t="inlineStr">
        <is>
          <t>584397</t>
        </is>
      </c>
      <c r="Q660" s="54" t="inlineStr">
        <is>
          <t>93017 88614</t>
        </is>
      </c>
    </row>
    <row r="661" ht="15" customHeight="1" s="39">
      <c r="A661" s="54" t="inlineStr">
        <is>
          <t>STU0660</t>
        </is>
      </c>
      <c r="B661" s="55">
        <f>VLOOKUP(A661,Marks!$A$2:$B$1001,2,FALSE())</f>
        <v/>
      </c>
      <c r="C661" s="54">
        <f>VLOOKUP(A661,Marks!$A$2:$C$1001,3,FALSE())</f>
        <v/>
      </c>
      <c r="D661" s="55" t="inlineStr">
        <is>
          <t>Dhruv Chopra</t>
        </is>
      </c>
      <c r="E661" s="55" t="inlineStr">
        <is>
          <t>Nisha Chopra</t>
        </is>
      </c>
      <c r="F661" s="57" t="n">
        <v>40742</v>
      </c>
      <c r="G661" s="54">
        <f>DATEDIF(F661,TODAY(),"Y")</f>
        <v/>
      </c>
      <c r="H661" s="54" t="inlineStr">
        <is>
          <t>B-</t>
        </is>
      </c>
      <c r="I661" s="54" t="inlineStr">
        <is>
          <t>77897 73992</t>
        </is>
      </c>
      <c r="J661" s="62">
        <f>HYPERLINK("https://wa.me/91"&amp;SUBSTITUTE(I661," ",""),"Chat on WhatsApp")</f>
        <v/>
      </c>
      <c r="K661" s="54" t="inlineStr">
        <is>
          <t>dhruv.chopra46@gmail.com</t>
        </is>
      </c>
      <c r="L661" s="62">
        <f>HYPERLINK("mailto:"&amp;K661,"Send Email")</f>
        <v/>
      </c>
      <c r="M661" s="55" t="inlineStr">
        <is>
          <t>49, Shastri Nagar, Bengaluru</t>
        </is>
      </c>
      <c r="N661" s="54" t="inlineStr">
        <is>
          <t>Bengaluru</t>
        </is>
      </c>
      <c r="O661" s="54">
        <f>VLOOKUP(N661,Lists!$A$2:$B$36,2,FALSE())</f>
        <v/>
      </c>
      <c r="P661" s="54" t="inlineStr">
        <is>
          <t>584313</t>
        </is>
      </c>
      <c r="Q661" s="54" t="inlineStr">
        <is>
          <t>66364 29624</t>
        </is>
      </c>
    </row>
    <row r="662" ht="15" customHeight="1" s="39">
      <c r="A662" s="54" t="inlineStr">
        <is>
          <t>STU0661</t>
        </is>
      </c>
      <c r="B662" s="55">
        <f>VLOOKUP(A662,Marks!$A$2:$B$1001,2,FALSE())</f>
        <v/>
      </c>
      <c r="C662" s="54">
        <f>VLOOKUP(A662,Marks!$A$2:$C$1001,3,FALSE())</f>
        <v/>
      </c>
      <c r="D662" s="55" t="inlineStr">
        <is>
          <t>Uday Kumar</t>
        </is>
      </c>
      <c r="E662" s="55" t="inlineStr">
        <is>
          <t>Tanvi Kumar</t>
        </is>
      </c>
      <c r="F662" s="57" t="n">
        <v>43653</v>
      </c>
      <c r="G662" s="54">
        <f>DATEDIF(F662,TODAY(),"Y")</f>
        <v/>
      </c>
      <c r="H662" s="54" t="inlineStr">
        <is>
          <t>A+</t>
        </is>
      </c>
      <c r="I662" s="54" t="inlineStr">
        <is>
          <t>66844 94259</t>
        </is>
      </c>
      <c r="J662" s="62">
        <f>HYPERLINK("https://wa.me/91"&amp;SUBSTITUTE(I662," ",""),"Chat on WhatsApp")</f>
        <v/>
      </c>
      <c r="K662" s="54" t="inlineStr">
        <is>
          <t>uday.kumar49@outlook.com</t>
        </is>
      </c>
      <c r="L662" s="62">
        <f>HYPERLINK("mailto:"&amp;K662,"Send Email")</f>
        <v/>
      </c>
      <c r="M662" s="55" t="inlineStr">
        <is>
          <t>183, Ring Road, Lucknow</t>
        </is>
      </c>
      <c r="N662" s="54" t="inlineStr">
        <is>
          <t>Lucknow</t>
        </is>
      </c>
      <c r="O662" s="54">
        <f>VLOOKUP(N662,Lists!$A$2:$B$36,2,FALSE())</f>
        <v/>
      </c>
      <c r="P662" s="54" t="inlineStr">
        <is>
          <t>780417</t>
        </is>
      </c>
      <c r="Q662" s="54" t="inlineStr">
        <is>
          <t>78962 99824</t>
        </is>
      </c>
    </row>
    <row r="663" ht="15" customHeight="1" s="39">
      <c r="A663" s="54" t="inlineStr">
        <is>
          <t>STU0662</t>
        </is>
      </c>
      <c r="B663" s="55">
        <f>VLOOKUP(A663,Marks!$A$2:$B$1001,2,FALSE())</f>
        <v/>
      </c>
      <c r="C663" s="54">
        <f>VLOOKUP(A663,Marks!$A$2:$C$1001,3,FALSE())</f>
        <v/>
      </c>
      <c r="D663" s="55" t="inlineStr">
        <is>
          <t>Yug Naidu</t>
        </is>
      </c>
      <c r="E663" s="55" t="inlineStr">
        <is>
          <t>Pihu Naidu</t>
        </is>
      </c>
      <c r="F663" s="57" t="n">
        <v>41548</v>
      </c>
      <c r="G663" s="54">
        <f>DATEDIF(F663,TODAY(),"Y")</f>
        <v/>
      </c>
      <c r="H663" s="54" t="inlineStr">
        <is>
          <t>AB-</t>
        </is>
      </c>
      <c r="I663" s="54" t="inlineStr">
        <is>
          <t>88681 41614</t>
        </is>
      </c>
      <c r="J663" s="62">
        <f>HYPERLINK("https://wa.me/91"&amp;SUBSTITUTE(I663," ",""),"Chat on WhatsApp")</f>
        <v/>
      </c>
      <c r="K663" s="54" t="inlineStr">
        <is>
          <t>yug.naidu30@gmail.com</t>
        </is>
      </c>
      <c r="L663" s="62">
        <f>HYPERLINK("mailto:"&amp;K663,"Send Email")</f>
        <v/>
      </c>
      <c r="M663" s="55" t="inlineStr">
        <is>
          <t>130, Temple Road, Surat</t>
        </is>
      </c>
      <c r="N663" s="54" t="inlineStr">
        <is>
          <t>Surat</t>
        </is>
      </c>
      <c r="O663" s="54">
        <f>VLOOKUP(N663,Lists!$A$2:$B$36,2,FALSE())</f>
        <v/>
      </c>
      <c r="P663" s="54" t="inlineStr">
        <is>
          <t>399400</t>
        </is>
      </c>
      <c r="Q663" s="54" t="inlineStr">
        <is>
          <t>92371 58993</t>
        </is>
      </c>
    </row>
    <row r="664" ht="15" customHeight="1" s="39">
      <c r="A664" s="54" t="inlineStr">
        <is>
          <t>STU0663</t>
        </is>
      </c>
      <c r="B664" s="55">
        <f>VLOOKUP(A664,Marks!$A$2:$B$1001,2,FALSE())</f>
        <v/>
      </c>
      <c r="C664" s="54">
        <f>VLOOKUP(A664,Marks!$A$2:$C$1001,3,FALSE())</f>
        <v/>
      </c>
      <c r="D664" s="55" t="inlineStr">
        <is>
          <t>Uday Nair</t>
        </is>
      </c>
      <c r="E664" s="55" t="inlineStr">
        <is>
          <t>Fatima Nair</t>
        </is>
      </c>
      <c r="F664" s="57" t="n">
        <v>42189</v>
      </c>
      <c r="G664" s="54">
        <f>DATEDIF(F664,TODAY(),"Y")</f>
        <v/>
      </c>
      <c r="H664" s="54" t="inlineStr">
        <is>
          <t>O+</t>
        </is>
      </c>
      <c r="I664" s="54" t="inlineStr">
        <is>
          <t>71848 79250</t>
        </is>
      </c>
      <c r="J664" s="62">
        <f>HYPERLINK("https://wa.me/91"&amp;SUBSTITUTE(I664," ",""),"Chat on WhatsApp")</f>
        <v/>
      </c>
      <c r="K664" s="54" t="inlineStr">
        <is>
          <t>uday.nair48@gmail.com</t>
        </is>
      </c>
      <c r="L664" s="62">
        <f>HYPERLINK("mailto:"&amp;K664,"Send Email")</f>
        <v/>
      </c>
      <c r="M664" s="55" t="inlineStr">
        <is>
          <t>31, Station Road, Guwahati</t>
        </is>
      </c>
      <c r="N664" s="54" t="inlineStr">
        <is>
          <t>Guwahati</t>
        </is>
      </c>
      <c r="O664" s="54">
        <f>VLOOKUP(N664,Lists!$A$2:$B$36,2,FALSE())</f>
        <v/>
      </c>
      <c r="P664" s="54" t="inlineStr">
        <is>
          <t>840554</t>
        </is>
      </c>
      <c r="Q664" s="54" t="inlineStr">
        <is>
          <t>94984 21242</t>
        </is>
      </c>
    </row>
    <row r="665" ht="15" customHeight="1" s="39">
      <c r="A665" s="54" t="inlineStr">
        <is>
          <t>STU0664</t>
        </is>
      </c>
      <c r="B665" s="55">
        <f>VLOOKUP(A665,Marks!$A$2:$B$1001,2,FALSE())</f>
        <v/>
      </c>
      <c r="C665" s="54">
        <f>VLOOKUP(A665,Marks!$A$2:$C$1001,3,FALSE())</f>
        <v/>
      </c>
      <c r="D665" s="55" t="inlineStr">
        <is>
          <t>Om Gupta</t>
        </is>
      </c>
      <c r="E665" s="55" t="inlineStr">
        <is>
          <t>Ishita Gupta</t>
        </is>
      </c>
      <c r="F665" s="57" t="n">
        <v>40613</v>
      </c>
      <c r="G665" s="54">
        <f>DATEDIF(F665,TODAY(),"Y")</f>
        <v/>
      </c>
      <c r="H665" s="54" t="inlineStr">
        <is>
          <t>B-</t>
        </is>
      </c>
      <c r="I665" s="54" t="inlineStr">
        <is>
          <t>91866 63286</t>
        </is>
      </c>
      <c r="J665" s="62">
        <f>HYPERLINK("https://wa.me/91"&amp;SUBSTITUTE(I665," ",""),"Chat on WhatsApp")</f>
        <v/>
      </c>
      <c r="K665" s="54" t="inlineStr">
        <is>
          <t>om.gupta83@gmail.com</t>
        </is>
      </c>
      <c r="L665" s="62">
        <f>HYPERLINK("mailto:"&amp;K665,"Send Email")</f>
        <v/>
      </c>
      <c r="M665" s="55" t="inlineStr">
        <is>
          <t>74, Market Yard, Panaji</t>
        </is>
      </c>
      <c r="N665" s="54" t="inlineStr">
        <is>
          <t>Panaji</t>
        </is>
      </c>
      <c r="O665" s="54">
        <f>VLOOKUP(N665,Lists!$A$2:$B$36,2,FALSE())</f>
        <v/>
      </c>
      <c r="P665" s="54" t="inlineStr">
        <is>
          <t>716273</t>
        </is>
      </c>
      <c r="Q665" s="54" t="inlineStr">
        <is>
          <t>75004 19450</t>
        </is>
      </c>
    </row>
    <row r="666" ht="15" customHeight="1" s="39">
      <c r="A666" s="54" t="inlineStr">
        <is>
          <t>STU0665</t>
        </is>
      </c>
      <c r="B666" s="55">
        <f>VLOOKUP(A666,Marks!$A$2:$B$1001,2,FALSE())</f>
        <v/>
      </c>
      <c r="C666" s="54">
        <f>VLOOKUP(A666,Marks!$A$2:$C$1001,3,FALSE())</f>
        <v/>
      </c>
      <c r="D666" s="55" t="inlineStr">
        <is>
          <t>Parth Nair</t>
        </is>
      </c>
      <c r="E666" s="55" t="inlineStr">
        <is>
          <t>Riya Nair</t>
        </is>
      </c>
      <c r="F666" s="57" t="n">
        <v>43611</v>
      </c>
      <c r="G666" s="54">
        <f>DATEDIF(F666,TODAY(),"Y")</f>
        <v/>
      </c>
      <c r="H666" s="54" t="inlineStr">
        <is>
          <t>B+</t>
        </is>
      </c>
      <c r="I666" s="54" t="inlineStr">
        <is>
          <t>71447 62915</t>
        </is>
      </c>
      <c r="J666" s="62">
        <f>HYPERLINK("https://wa.me/91"&amp;SUBSTITUTE(I666," ",""),"Chat on WhatsApp")</f>
        <v/>
      </c>
      <c r="K666" s="54" t="inlineStr">
        <is>
          <t>parth.nair53@rediffmail.com</t>
        </is>
      </c>
      <c r="L666" s="62">
        <f>HYPERLINK("mailto:"&amp;K666,"Send Email")</f>
        <v/>
      </c>
      <c r="M666" s="55" t="inlineStr">
        <is>
          <t>19, Station Road, Kolkata</t>
        </is>
      </c>
      <c r="N666" s="54" t="inlineStr">
        <is>
          <t>Kolkata</t>
        </is>
      </c>
      <c r="O666" s="54">
        <f>VLOOKUP(N666,Lists!$A$2:$B$36,2,FALSE())</f>
        <v/>
      </c>
      <c r="P666" s="54" t="inlineStr">
        <is>
          <t>440341</t>
        </is>
      </c>
      <c r="Q666" s="54" t="inlineStr">
        <is>
          <t>65195 51911</t>
        </is>
      </c>
    </row>
    <row r="667" ht="15" customHeight="1" s="39">
      <c r="A667" s="54" t="inlineStr">
        <is>
          <t>STU0666</t>
        </is>
      </c>
      <c r="B667" s="55">
        <f>VLOOKUP(A667,Marks!$A$2:$B$1001,2,FALSE())</f>
        <v/>
      </c>
      <c r="C667" s="54">
        <f>VLOOKUP(A667,Marks!$A$2:$C$1001,3,FALSE())</f>
        <v/>
      </c>
      <c r="D667" s="55" t="inlineStr">
        <is>
          <t>Reyansh Iyer</t>
        </is>
      </c>
      <c r="E667" s="55" t="inlineStr">
        <is>
          <t>Sana Iyer</t>
        </is>
      </c>
      <c r="F667" s="57" t="n">
        <v>42039</v>
      </c>
      <c r="G667" s="54">
        <f>DATEDIF(F667,TODAY(),"Y")</f>
        <v/>
      </c>
      <c r="H667" s="54" t="inlineStr">
        <is>
          <t>O+</t>
        </is>
      </c>
      <c r="I667" s="54" t="inlineStr">
        <is>
          <t>75194 80016</t>
        </is>
      </c>
      <c r="J667" s="62">
        <f>HYPERLINK("https://wa.me/91"&amp;SUBSTITUTE(I667," ",""),"Chat on WhatsApp")</f>
        <v/>
      </c>
      <c r="K667" s="54" t="inlineStr">
        <is>
          <t>reyansh.iyer40@yahoo.com</t>
        </is>
      </c>
      <c r="L667" s="62">
        <f>HYPERLINK("mailto:"&amp;K667,"Send Email")</f>
        <v/>
      </c>
      <c r="M667" s="55" t="inlineStr">
        <is>
          <t>115, Station Road, Pune</t>
        </is>
      </c>
      <c r="N667" s="54" t="inlineStr">
        <is>
          <t>Pune</t>
        </is>
      </c>
      <c r="O667" s="54">
        <f>VLOOKUP(N667,Lists!$A$2:$B$36,2,FALSE())</f>
        <v/>
      </c>
      <c r="P667" s="54" t="inlineStr">
        <is>
          <t>311792</t>
        </is>
      </c>
      <c r="Q667" s="54" t="inlineStr">
        <is>
          <t>73855 57660</t>
        </is>
      </c>
    </row>
    <row r="668" ht="15" customHeight="1" s="39">
      <c r="A668" s="54" t="inlineStr">
        <is>
          <t>STU0667</t>
        </is>
      </c>
      <c r="B668" s="55">
        <f>VLOOKUP(A668,Marks!$A$2:$B$1001,2,FALSE())</f>
        <v/>
      </c>
      <c r="C668" s="54">
        <f>VLOOKUP(A668,Marks!$A$2:$C$1001,3,FALSE())</f>
        <v/>
      </c>
      <c r="D668" s="55" t="inlineStr">
        <is>
          <t>Yash Banerjee</t>
        </is>
      </c>
      <c r="E668" s="55" t="inlineStr">
        <is>
          <t>Trisha Banerjee</t>
        </is>
      </c>
      <c r="F668" s="57" t="n">
        <v>41462</v>
      </c>
      <c r="G668" s="54">
        <f>DATEDIF(F668,TODAY(),"Y")</f>
        <v/>
      </c>
      <c r="H668" s="54" t="inlineStr">
        <is>
          <t>A-</t>
        </is>
      </c>
      <c r="I668" s="54" t="inlineStr">
        <is>
          <t>83848 17144</t>
        </is>
      </c>
      <c r="J668" s="62">
        <f>HYPERLINK("https://wa.me/91"&amp;SUBSTITUTE(I668," ",""),"Chat on WhatsApp")</f>
        <v/>
      </c>
      <c r="K668" s="54" t="inlineStr">
        <is>
          <t>yash.banerjee94@outlook.com</t>
        </is>
      </c>
      <c r="L668" s="62">
        <f>HYPERLINK("mailto:"&amp;K668,"Send Email")</f>
        <v/>
      </c>
      <c r="M668" s="55" t="inlineStr">
        <is>
          <t>127, Market Yard, Surat</t>
        </is>
      </c>
      <c r="N668" s="54" t="inlineStr">
        <is>
          <t>Surat</t>
        </is>
      </c>
      <c r="O668" s="54">
        <f>VLOOKUP(N668,Lists!$A$2:$B$36,2,FALSE())</f>
        <v/>
      </c>
      <c r="P668" s="54" t="inlineStr">
        <is>
          <t>585862</t>
        </is>
      </c>
      <c r="Q668" s="54" t="inlineStr">
        <is>
          <t>94973 46271</t>
        </is>
      </c>
    </row>
    <row r="669" ht="15" customHeight="1" s="39">
      <c r="A669" s="54" t="inlineStr">
        <is>
          <t>STU0668</t>
        </is>
      </c>
      <c r="B669" s="55">
        <f>VLOOKUP(A669,Marks!$A$2:$B$1001,2,FALSE())</f>
        <v/>
      </c>
      <c r="C669" s="54">
        <f>VLOOKUP(A669,Marks!$A$2:$C$1001,3,FALSE())</f>
        <v/>
      </c>
      <c r="D669" s="55" t="inlineStr">
        <is>
          <t>Pranav Iyer</t>
        </is>
      </c>
      <c r="E669" s="55" t="inlineStr">
        <is>
          <t>Yashvi Iyer</t>
        </is>
      </c>
      <c r="F669" s="57" t="n">
        <v>43236</v>
      </c>
      <c r="G669" s="54">
        <f>DATEDIF(F669,TODAY(),"Y")</f>
        <v/>
      </c>
      <c r="H669" s="54" t="inlineStr">
        <is>
          <t>B-</t>
        </is>
      </c>
      <c r="I669" s="54" t="inlineStr">
        <is>
          <t>84590 42664</t>
        </is>
      </c>
      <c r="J669" s="62">
        <f>HYPERLINK("https://wa.me/91"&amp;SUBSTITUTE(I669," ",""),"Chat on WhatsApp")</f>
        <v/>
      </c>
      <c r="K669" s="54" t="inlineStr">
        <is>
          <t>pranav.iyer52@outlook.com</t>
        </is>
      </c>
      <c r="L669" s="62">
        <f>HYPERLINK("mailto:"&amp;K669,"Send Email")</f>
        <v/>
      </c>
      <c r="M669" s="55" t="inlineStr">
        <is>
          <t>82, Park Street, Kochi</t>
        </is>
      </c>
      <c r="N669" s="54" t="inlineStr">
        <is>
          <t>Kochi</t>
        </is>
      </c>
      <c r="O669" s="54">
        <f>VLOOKUP(N669,Lists!$A$2:$B$36,2,FALSE())</f>
        <v/>
      </c>
      <c r="P669" s="54" t="inlineStr">
        <is>
          <t>572980</t>
        </is>
      </c>
      <c r="Q669" s="54" t="inlineStr">
        <is>
          <t>87452 66924</t>
        </is>
      </c>
    </row>
    <row r="670" ht="15" customHeight="1" s="39">
      <c r="A670" s="54" t="inlineStr">
        <is>
          <t>STU0669</t>
        </is>
      </c>
      <c r="B670" s="55">
        <f>VLOOKUP(A670,Marks!$A$2:$B$1001,2,FALSE())</f>
        <v/>
      </c>
      <c r="C670" s="54">
        <f>VLOOKUP(A670,Marks!$A$2:$C$1001,3,FALSE())</f>
        <v/>
      </c>
      <c r="D670" s="55" t="inlineStr">
        <is>
          <t>Rohan Mishra</t>
        </is>
      </c>
      <c r="E670" s="55" t="inlineStr">
        <is>
          <t>Fatima Mishra</t>
        </is>
      </c>
      <c r="F670" s="57" t="n">
        <v>41966</v>
      </c>
      <c r="G670" s="54">
        <f>DATEDIF(F670,TODAY(),"Y")</f>
        <v/>
      </c>
      <c r="H670" s="54" t="inlineStr">
        <is>
          <t>O+</t>
        </is>
      </c>
      <c r="I670" s="54" t="inlineStr">
        <is>
          <t>94219 91958</t>
        </is>
      </c>
      <c r="J670" s="62">
        <f>HYPERLINK("https://wa.me/91"&amp;SUBSTITUTE(I670," ",""),"Chat on WhatsApp")</f>
        <v/>
      </c>
      <c r="K670" s="54" t="inlineStr">
        <is>
          <t>rohan.mishra71@yahoo.com</t>
        </is>
      </c>
      <c r="L670" s="62">
        <f>HYPERLINK("mailto:"&amp;K670,"Send Email")</f>
        <v/>
      </c>
      <c r="M670" s="55" t="inlineStr">
        <is>
          <t>166, Sector 12, Mysuru</t>
        </is>
      </c>
      <c r="N670" s="54" t="inlineStr">
        <is>
          <t>Mysuru</t>
        </is>
      </c>
      <c r="O670" s="54">
        <f>VLOOKUP(N670,Lists!$A$2:$B$36,2,FALSE())</f>
        <v/>
      </c>
      <c r="P670" s="54" t="inlineStr">
        <is>
          <t>332826</t>
        </is>
      </c>
      <c r="Q670" s="54" t="inlineStr">
        <is>
          <t>87730 81896</t>
        </is>
      </c>
    </row>
    <row r="671" ht="15" customHeight="1" s="39">
      <c r="A671" s="54" t="inlineStr">
        <is>
          <t>STU0670</t>
        </is>
      </c>
      <c r="B671" s="55">
        <f>VLOOKUP(A671,Marks!$A$2:$B$1001,2,FALSE())</f>
        <v/>
      </c>
      <c r="C671" s="54">
        <f>VLOOKUP(A671,Marks!$A$2:$C$1001,3,FALSE())</f>
        <v/>
      </c>
      <c r="D671" s="55" t="inlineStr">
        <is>
          <t>Nikhil Srivastava</t>
        </is>
      </c>
      <c r="E671" s="55" t="inlineStr">
        <is>
          <t>Neha Srivastava</t>
        </is>
      </c>
      <c r="F671" s="57" t="n">
        <v>41258</v>
      </c>
      <c r="G671" s="54">
        <f>DATEDIF(F671,TODAY(),"Y")</f>
        <v/>
      </c>
      <c r="H671" s="54" t="inlineStr">
        <is>
          <t>AB-</t>
        </is>
      </c>
      <c r="I671" s="54" t="inlineStr">
        <is>
          <t>61478 42092</t>
        </is>
      </c>
      <c r="J671" s="62">
        <f>HYPERLINK("https://wa.me/91"&amp;SUBSTITUTE(I671," ",""),"Chat on WhatsApp")</f>
        <v/>
      </c>
      <c r="K671" s="54" t="inlineStr">
        <is>
          <t>nikhil.srivastava3@rediffmail.com</t>
        </is>
      </c>
      <c r="L671" s="62">
        <f>HYPERLINK("mailto:"&amp;K671,"Send Email")</f>
        <v/>
      </c>
      <c r="M671" s="55" t="inlineStr">
        <is>
          <t>413, Model Town, Chennai</t>
        </is>
      </c>
      <c r="N671" s="54" t="inlineStr">
        <is>
          <t>Chennai</t>
        </is>
      </c>
      <c r="O671" s="54">
        <f>VLOOKUP(N671,Lists!$A$2:$B$36,2,FALSE())</f>
        <v/>
      </c>
      <c r="P671" s="54" t="inlineStr">
        <is>
          <t>607009</t>
        </is>
      </c>
      <c r="Q671" s="54" t="inlineStr">
        <is>
          <t>77218 17724</t>
        </is>
      </c>
    </row>
    <row r="672" ht="15" customHeight="1" s="39">
      <c r="A672" s="54" t="inlineStr">
        <is>
          <t>STU0671</t>
        </is>
      </c>
      <c r="B672" s="55">
        <f>VLOOKUP(A672,Marks!$A$2:$B$1001,2,FALSE())</f>
        <v/>
      </c>
      <c r="C672" s="54">
        <f>VLOOKUP(A672,Marks!$A$2:$C$1001,3,FALSE())</f>
        <v/>
      </c>
      <c r="D672" s="55" t="inlineStr">
        <is>
          <t>Nikhil Naidu</t>
        </is>
      </c>
      <c r="E672" s="55" t="inlineStr">
        <is>
          <t>Ira Naidu</t>
        </is>
      </c>
      <c r="F672" s="57" t="n">
        <v>43048</v>
      </c>
      <c r="G672" s="54">
        <f>DATEDIF(F672,TODAY(),"Y")</f>
        <v/>
      </c>
      <c r="H672" s="54" t="inlineStr">
        <is>
          <t>A-</t>
        </is>
      </c>
      <c r="I672" s="54" t="inlineStr">
        <is>
          <t>73694 60934</t>
        </is>
      </c>
      <c r="J672" s="62">
        <f>HYPERLINK("https://wa.me/91"&amp;SUBSTITUTE(I672," ",""),"Chat on WhatsApp")</f>
        <v/>
      </c>
      <c r="K672" s="54" t="inlineStr">
        <is>
          <t>nikhil.naidu90@outlook.com</t>
        </is>
      </c>
      <c r="L672" s="62">
        <f>HYPERLINK("mailto:"&amp;K672,"Send Email")</f>
        <v/>
      </c>
      <c r="M672" s="55" t="inlineStr">
        <is>
          <t>177, College Road, Guwahati</t>
        </is>
      </c>
      <c r="N672" s="54" t="inlineStr">
        <is>
          <t>Guwahati</t>
        </is>
      </c>
      <c r="O672" s="54">
        <f>VLOOKUP(N672,Lists!$A$2:$B$36,2,FALSE())</f>
        <v/>
      </c>
      <c r="P672" s="54" t="inlineStr">
        <is>
          <t>325079</t>
        </is>
      </c>
      <c r="Q672" s="54" t="inlineStr">
        <is>
          <t>72783 70294</t>
        </is>
      </c>
    </row>
    <row r="673" ht="15" customHeight="1" s="39">
      <c r="A673" s="54" t="inlineStr">
        <is>
          <t>STU0672</t>
        </is>
      </c>
      <c r="B673" s="55">
        <f>VLOOKUP(A673,Marks!$A$2:$B$1001,2,FALSE())</f>
        <v/>
      </c>
      <c r="C673" s="54">
        <f>VLOOKUP(A673,Marks!$A$2:$C$1001,3,FALSE())</f>
        <v/>
      </c>
      <c r="D673" s="55" t="inlineStr">
        <is>
          <t>Atharv Srivastava</t>
        </is>
      </c>
      <c r="E673" s="55" t="inlineStr">
        <is>
          <t>Navya Srivastava</t>
        </is>
      </c>
      <c r="F673" s="57" t="n">
        <v>41278</v>
      </c>
      <c r="G673" s="54">
        <f>DATEDIF(F673,TODAY(),"Y")</f>
        <v/>
      </c>
      <c r="H673" s="54" t="inlineStr">
        <is>
          <t>O+</t>
        </is>
      </c>
      <c r="I673" s="54" t="inlineStr">
        <is>
          <t>92760 32257</t>
        </is>
      </c>
      <c r="J673" s="62">
        <f>HYPERLINK("https://wa.me/91"&amp;SUBSTITUTE(I673," ",""),"Chat on WhatsApp")</f>
        <v/>
      </c>
      <c r="K673" s="54" t="inlineStr">
        <is>
          <t>atharv.srivastava45@gmail.com</t>
        </is>
      </c>
      <c r="L673" s="62">
        <f>HYPERLINK("mailto:"&amp;K673,"Send Email")</f>
        <v/>
      </c>
      <c r="M673" s="55" t="inlineStr">
        <is>
          <t>59, College Road, Jaipur</t>
        </is>
      </c>
      <c r="N673" s="54" t="inlineStr">
        <is>
          <t>Jaipur</t>
        </is>
      </c>
      <c r="O673" s="54">
        <f>VLOOKUP(N673,Lists!$A$2:$B$36,2,FALSE())</f>
        <v/>
      </c>
      <c r="P673" s="54" t="inlineStr">
        <is>
          <t>368892</t>
        </is>
      </c>
      <c r="Q673" s="54" t="inlineStr">
        <is>
          <t>81555 20656</t>
        </is>
      </c>
    </row>
    <row r="674" ht="15" customHeight="1" s="39">
      <c r="A674" s="54" t="inlineStr">
        <is>
          <t>STU0673</t>
        </is>
      </c>
      <c r="B674" s="55">
        <f>VLOOKUP(A674,Marks!$A$2:$B$1001,2,FALSE())</f>
        <v/>
      </c>
      <c r="C674" s="54">
        <f>VLOOKUP(A674,Marks!$A$2:$C$1001,3,FALSE())</f>
        <v/>
      </c>
      <c r="D674" s="55" t="inlineStr">
        <is>
          <t>Arjun Chowdhury</t>
        </is>
      </c>
      <c r="E674" s="55" t="inlineStr">
        <is>
          <t>Siya Chowdhury</t>
        </is>
      </c>
      <c r="F674" s="57" t="n">
        <v>41683</v>
      </c>
      <c r="G674" s="54">
        <f>DATEDIF(F674,TODAY(),"Y")</f>
        <v/>
      </c>
      <c r="H674" s="54" t="inlineStr">
        <is>
          <t>A-</t>
        </is>
      </c>
      <c r="I674" s="54" t="inlineStr">
        <is>
          <t>65635 85804</t>
        </is>
      </c>
      <c r="J674" s="62">
        <f>HYPERLINK("https://wa.me/91"&amp;SUBSTITUTE(I674," ",""),"Chat on WhatsApp")</f>
        <v/>
      </c>
      <c r="K674" s="54" t="inlineStr">
        <is>
          <t>arjun.chowdhury84@gmail.com</t>
        </is>
      </c>
      <c r="L674" s="62">
        <f>HYPERLINK("mailto:"&amp;K674,"Send Email")</f>
        <v/>
      </c>
      <c r="M674" s="55" t="inlineStr">
        <is>
          <t>396, MG Road, Nagpur</t>
        </is>
      </c>
      <c r="N674" s="54" t="inlineStr">
        <is>
          <t>Nagpur</t>
        </is>
      </c>
      <c r="O674" s="54">
        <f>VLOOKUP(N674,Lists!$A$2:$B$36,2,FALSE())</f>
        <v/>
      </c>
      <c r="P674" s="54" t="inlineStr">
        <is>
          <t>159871</t>
        </is>
      </c>
      <c r="Q674" s="54" t="inlineStr">
        <is>
          <t>83646 15066</t>
        </is>
      </c>
    </row>
    <row r="675" ht="15" customHeight="1" s="39">
      <c r="A675" s="54" t="inlineStr">
        <is>
          <t>STU0674</t>
        </is>
      </c>
      <c r="B675" s="55">
        <f>VLOOKUP(A675,Marks!$A$2:$B$1001,2,FALSE())</f>
        <v/>
      </c>
      <c r="C675" s="54">
        <f>VLOOKUP(A675,Marks!$A$2:$C$1001,3,FALSE())</f>
        <v/>
      </c>
      <c r="D675" s="55" t="inlineStr">
        <is>
          <t>Om Patel</t>
        </is>
      </c>
      <c r="E675" s="55" t="inlineStr">
        <is>
          <t>Kiara Patel</t>
        </is>
      </c>
      <c r="F675" s="57" t="n">
        <v>43648</v>
      </c>
      <c r="G675" s="54">
        <f>DATEDIF(F675,TODAY(),"Y")</f>
        <v/>
      </c>
      <c r="H675" s="54" t="inlineStr">
        <is>
          <t>A+</t>
        </is>
      </c>
      <c r="I675" s="54" t="inlineStr">
        <is>
          <t>92575 73656</t>
        </is>
      </c>
      <c r="J675" s="62">
        <f>HYPERLINK("https://wa.me/91"&amp;SUBSTITUTE(I675," ",""),"Chat on WhatsApp")</f>
        <v/>
      </c>
      <c r="K675" s="54" t="inlineStr">
        <is>
          <t>om.patel76@gmail.com</t>
        </is>
      </c>
      <c r="L675" s="62">
        <f>HYPERLINK("mailto:"&amp;K675,"Send Email")</f>
        <v/>
      </c>
      <c r="M675" s="55" t="inlineStr">
        <is>
          <t>106, College Road, Jaipur</t>
        </is>
      </c>
      <c r="N675" s="54" t="inlineStr">
        <is>
          <t>Jaipur</t>
        </is>
      </c>
      <c r="O675" s="54">
        <f>VLOOKUP(N675,Lists!$A$2:$B$36,2,FALSE())</f>
        <v/>
      </c>
      <c r="P675" s="54" t="inlineStr">
        <is>
          <t>171616</t>
        </is>
      </c>
      <c r="Q675" s="54" t="inlineStr">
        <is>
          <t>66307 72986</t>
        </is>
      </c>
    </row>
    <row r="676" ht="15" customHeight="1" s="39">
      <c r="A676" s="54" t="inlineStr">
        <is>
          <t>STU0675</t>
        </is>
      </c>
      <c r="B676" s="55">
        <f>VLOOKUP(A676,Marks!$A$2:$B$1001,2,FALSE())</f>
        <v/>
      </c>
      <c r="C676" s="54">
        <f>VLOOKUP(A676,Marks!$A$2:$C$1001,3,FALSE())</f>
        <v/>
      </c>
      <c r="D676" s="55" t="inlineStr">
        <is>
          <t>Siddharth Yadav</t>
        </is>
      </c>
      <c r="E676" s="55" t="inlineStr">
        <is>
          <t>Aisha Yadav</t>
        </is>
      </c>
      <c r="F676" s="57" t="n">
        <v>43621</v>
      </c>
      <c r="G676" s="54">
        <f>DATEDIF(F676,TODAY(),"Y")</f>
        <v/>
      </c>
      <c r="H676" s="54" t="inlineStr">
        <is>
          <t>AB+</t>
        </is>
      </c>
      <c r="I676" s="54" t="inlineStr">
        <is>
          <t>92230 89635</t>
        </is>
      </c>
      <c r="J676" s="62">
        <f>HYPERLINK("https://wa.me/91"&amp;SUBSTITUTE(I676," ",""),"Chat on WhatsApp")</f>
        <v/>
      </c>
      <c r="K676" s="54" t="inlineStr">
        <is>
          <t>siddharth.yadav28@rediffmail.com</t>
        </is>
      </c>
      <c r="L676" s="62">
        <f>HYPERLINK("mailto:"&amp;K676,"Send Email")</f>
        <v/>
      </c>
      <c r="M676" s="55" t="inlineStr">
        <is>
          <t>244, Temple Road, Shimla</t>
        </is>
      </c>
      <c r="N676" s="54" t="inlineStr">
        <is>
          <t>Shimla</t>
        </is>
      </c>
      <c r="O676" s="54">
        <f>VLOOKUP(N676,Lists!$A$2:$B$36,2,FALSE())</f>
        <v/>
      </c>
      <c r="P676" s="54" t="inlineStr">
        <is>
          <t>624704</t>
        </is>
      </c>
      <c r="Q676" s="54" t="inlineStr">
        <is>
          <t>95826 66190</t>
        </is>
      </c>
    </row>
    <row r="677" ht="15" customHeight="1" s="39">
      <c r="A677" s="54" t="inlineStr">
        <is>
          <t>STU0676</t>
        </is>
      </c>
      <c r="B677" s="55">
        <f>VLOOKUP(A677,Marks!$A$2:$B$1001,2,FALSE())</f>
        <v/>
      </c>
      <c r="C677" s="54">
        <f>VLOOKUP(A677,Marks!$A$2:$C$1001,3,FALSE())</f>
        <v/>
      </c>
      <c r="D677" s="55" t="inlineStr">
        <is>
          <t>Gaurav Menon</t>
        </is>
      </c>
      <c r="E677" s="55" t="inlineStr">
        <is>
          <t>Ira Menon</t>
        </is>
      </c>
      <c r="F677" s="57" t="n">
        <v>43510</v>
      </c>
      <c r="G677" s="54">
        <f>DATEDIF(F677,TODAY(),"Y")</f>
        <v/>
      </c>
      <c r="H677" s="54" t="inlineStr">
        <is>
          <t>O-</t>
        </is>
      </c>
      <c r="I677" s="54" t="inlineStr">
        <is>
          <t>86642 54188</t>
        </is>
      </c>
      <c r="J677" s="62">
        <f>HYPERLINK("https://wa.me/91"&amp;SUBSTITUTE(I677," ",""),"Chat on WhatsApp")</f>
        <v/>
      </c>
      <c r="K677" s="54" t="inlineStr">
        <is>
          <t>gaurav.menon22@outlook.com</t>
        </is>
      </c>
      <c r="L677" s="62">
        <f>HYPERLINK("mailto:"&amp;K677,"Send Email")</f>
        <v/>
      </c>
      <c r="M677" s="55" t="inlineStr">
        <is>
          <t>90, Shastri Nagar, Thiruvananthapuram</t>
        </is>
      </c>
      <c r="N677" s="54" t="inlineStr">
        <is>
          <t>Thiruvananthapuram</t>
        </is>
      </c>
      <c r="O677" s="54">
        <f>VLOOKUP(N677,Lists!$A$2:$B$36,2,FALSE())</f>
        <v/>
      </c>
      <c r="P677" s="54" t="inlineStr">
        <is>
          <t>437039</t>
        </is>
      </c>
      <c r="Q677" s="54" t="inlineStr">
        <is>
          <t>61033 28209</t>
        </is>
      </c>
    </row>
    <row r="678" ht="15" customHeight="1" s="39">
      <c r="A678" s="54" t="inlineStr">
        <is>
          <t>STU0677</t>
        </is>
      </c>
      <c r="B678" s="55">
        <f>VLOOKUP(A678,Marks!$A$2:$B$1001,2,FALSE())</f>
        <v/>
      </c>
      <c r="C678" s="54">
        <f>VLOOKUP(A678,Marks!$A$2:$C$1001,3,FALSE())</f>
        <v/>
      </c>
      <c r="D678" s="55" t="inlineStr">
        <is>
          <t>Rishabh Mishra</t>
        </is>
      </c>
      <c r="E678" s="55" t="inlineStr">
        <is>
          <t>Divya Mishra</t>
        </is>
      </c>
      <c r="F678" s="57" t="n">
        <v>40280</v>
      </c>
      <c r="G678" s="54">
        <f>DATEDIF(F678,TODAY(),"Y")</f>
        <v/>
      </c>
      <c r="H678" s="54" t="inlineStr">
        <is>
          <t>A+</t>
        </is>
      </c>
      <c r="I678" s="54" t="inlineStr">
        <is>
          <t>89271 48829</t>
        </is>
      </c>
      <c r="J678" s="62">
        <f>HYPERLINK("https://wa.me/91"&amp;SUBSTITUTE(I678," ",""),"Chat on WhatsApp")</f>
        <v/>
      </c>
      <c r="K678" s="54" t="inlineStr">
        <is>
          <t>rishabh.mishra19@yahoo.com</t>
        </is>
      </c>
      <c r="L678" s="62">
        <f>HYPERLINK("mailto:"&amp;K678,"Send Email")</f>
        <v/>
      </c>
      <c r="M678" s="55" t="inlineStr">
        <is>
          <t>230, Gandhi Chowk, Thiruvananthapuram</t>
        </is>
      </c>
      <c r="N678" s="54" t="inlineStr">
        <is>
          <t>Thiruvananthapuram</t>
        </is>
      </c>
      <c r="O678" s="54">
        <f>VLOOKUP(N678,Lists!$A$2:$B$36,2,FALSE())</f>
        <v/>
      </c>
      <c r="P678" s="54" t="inlineStr">
        <is>
          <t>587821</t>
        </is>
      </c>
      <c r="Q678" s="54" t="inlineStr">
        <is>
          <t>77385 62980</t>
        </is>
      </c>
    </row>
    <row r="679" ht="15" customHeight="1" s="39">
      <c r="A679" s="54" t="inlineStr">
        <is>
          <t>STU0678</t>
        </is>
      </c>
      <c r="B679" s="55">
        <f>VLOOKUP(A679,Marks!$A$2:$B$1001,2,FALSE())</f>
        <v/>
      </c>
      <c r="C679" s="54">
        <f>VLOOKUP(A679,Marks!$A$2:$C$1001,3,FALSE())</f>
        <v/>
      </c>
      <c r="D679" s="55" t="inlineStr">
        <is>
          <t>Aarav Patel</t>
        </is>
      </c>
      <c r="E679" s="55" t="inlineStr">
        <is>
          <t>Aadhya Patel</t>
        </is>
      </c>
      <c r="F679" s="57" t="n">
        <v>43664</v>
      </c>
      <c r="G679" s="54">
        <f>DATEDIF(F679,TODAY(),"Y")</f>
        <v/>
      </c>
      <c r="H679" s="54" t="inlineStr">
        <is>
          <t>B+</t>
        </is>
      </c>
      <c r="I679" s="54" t="inlineStr">
        <is>
          <t>65455 23145</t>
        </is>
      </c>
      <c r="J679" s="62">
        <f>HYPERLINK("https://wa.me/91"&amp;SUBSTITUTE(I679," ",""),"Chat on WhatsApp")</f>
        <v/>
      </c>
      <c r="K679" s="54" t="inlineStr">
        <is>
          <t>aarav.patel63@yahoo.com</t>
        </is>
      </c>
      <c r="L679" s="62">
        <f>HYPERLINK("mailto:"&amp;K679,"Send Email")</f>
        <v/>
      </c>
      <c r="M679" s="55" t="inlineStr">
        <is>
          <t>275, Church Street, Chennai</t>
        </is>
      </c>
      <c r="N679" s="54" t="inlineStr">
        <is>
          <t>Chennai</t>
        </is>
      </c>
      <c r="O679" s="54">
        <f>VLOOKUP(N679,Lists!$A$2:$B$36,2,FALSE())</f>
        <v/>
      </c>
      <c r="P679" s="54" t="inlineStr">
        <is>
          <t>118083</t>
        </is>
      </c>
      <c r="Q679" s="54" t="inlineStr">
        <is>
          <t>97678 32085</t>
        </is>
      </c>
    </row>
    <row r="680" ht="15" customHeight="1" s="39">
      <c r="A680" s="54" t="inlineStr">
        <is>
          <t>STU0679</t>
        </is>
      </c>
      <c r="B680" s="55">
        <f>VLOOKUP(A680,Marks!$A$2:$B$1001,2,FALSE())</f>
        <v/>
      </c>
      <c r="C680" s="54">
        <f>VLOOKUP(A680,Marks!$A$2:$C$1001,3,FALSE())</f>
        <v/>
      </c>
      <c r="D680" s="55" t="inlineStr">
        <is>
          <t>Aakash Chauhan</t>
        </is>
      </c>
      <c r="E680" s="55" t="inlineStr">
        <is>
          <t>Trisha Chauhan</t>
        </is>
      </c>
      <c r="F680" s="57" t="n">
        <v>40909</v>
      </c>
      <c r="G680" s="54">
        <f>DATEDIF(F680,TODAY(),"Y")</f>
        <v/>
      </c>
      <c r="H680" s="54" t="inlineStr">
        <is>
          <t>B+</t>
        </is>
      </c>
      <c r="I680" s="54" t="inlineStr">
        <is>
          <t>82511 15113</t>
        </is>
      </c>
      <c r="J680" s="62">
        <f>HYPERLINK("https://wa.me/91"&amp;SUBSTITUTE(I680," ",""),"Chat on WhatsApp")</f>
        <v/>
      </c>
      <c r="K680" s="54" t="inlineStr">
        <is>
          <t>aakash.chauhan93@outlook.com</t>
        </is>
      </c>
      <c r="L680" s="62">
        <f>HYPERLINK("mailto:"&amp;K680,"Send Email")</f>
        <v/>
      </c>
      <c r="M680" s="55" t="inlineStr">
        <is>
          <t>232, Station Road, Indore</t>
        </is>
      </c>
      <c r="N680" s="54" t="inlineStr">
        <is>
          <t>Indore</t>
        </is>
      </c>
      <c r="O680" s="54">
        <f>VLOOKUP(N680,Lists!$A$2:$B$36,2,FALSE())</f>
        <v/>
      </c>
      <c r="P680" s="54" t="inlineStr">
        <is>
          <t>349257</t>
        </is>
      </c>
      <c r="Q680" s="54" t="inlineStr">
        <is>
          <t>82667 25133</t>
        </is>
      </c>
    </row>
    <row r="681" ht="15" customHeight="1" s="39">
      <c r="A681" s="54" t="inlineStr">
        <is>
          <t>STU0680</t>
        </is>
      </c>
      <c r="B681" s="55">
        <f>VLOOKUP(A681,Marks!$A$2:$B$1001,2,FALSE())</f>
        <v/>
      </c>
      <c r="C681" s="54">
        <f>VLOOKUP(A681,Marks!$A$2:$C$1001,3,FALSE())</f>
        <v/>
      </c>
      <c r="D681" s="55" t="inlineStr">
        <is>
          <t>Rudra Gupta</t>
        </is>
      </c>
      <c r="E681" s="55" t="inlineStr">
        <is>
          <t>Ananya Gupta</t>
        </is>
      </c>
      <c r="F681" s="57" t="n">
        <v>40787</v>
      </c>
      <c r="G681" s="54">
        <f>DATEDIF(F681,TODAY(),"Y")</f>
        <v/>
      </c>
      <c r="H681" s="54" t="inlineStr">
        <is>
          <t>AB-</t>
        </is>
      </c>
      <c r="I681" s="54" t="inlineStr">
        <is>
          <t>61388 49334</t>
        </is>
      </c>
      <c r="J681" s="62">
        <f>HYPERLINK("https://wa.me/91"&amp;SUBSTITUTE(I681," ",""),"Chat on WhatsApp")</f>
        <v/>
      </c>
      <c r="K681" s="54" t="inlineStr">
        <is>
          <t>rudra.gupta14@outlook.com</t>
        </is>
      </c>
      <c r="L681" s="62">
        <f>HYPERLINK("mailto:"&amp;K681,"Send Email")</f>
        <v/>
      </c>
      <c r="M681" s="55" t="inlineStr">
        <is>
          <t>466, Lake View, Panaji</t>
        </is>
      </c>
      <c r="N681" s="54" t="inlineStr">
        <is>
          <t>Panaji</t>
        </is>
      </c>
      <c r="O681" s="54">
        <f>VLOOKUP(N681,Lists!$A$2:$B$36,2,FALSE())</f>
        <v/>
      </c>
      <c r="P681" s="54" t="inlineStr">
        <is>
          <t>364369</t>
        </is>
      </c>
      <c r="Q681" s="54" t="inlineStr">
        <is>
          <t>82264 90381</t>
        </is>
      </c>
    </row>
    <row r="682" ht="15" customHeight="1" s="39">
      <c r="A682" s="54" t="inlineStr">
        <is>
          <t>STU0681</t>
        </is>
      </c>
      <c r="B682" s="55">
        <f>VLOOKUP(A682,Marks!$A$2:$B$1001,2,FALSE())</f>
        <v/>
      </c>
      <c r="C682" s="54">
        <f>VLOOKUP(A682,Marks!$A$2:$C$1001,3,FALSE())</f>
        <v/>
      </c>
      <c r="D682" s="55" t="inlineStr">
        <is>
          <t>Zaid Reddy</t>
        </is>
      </c>
      <c r="E682" s="55" t="inlineStr">
        <is>
          <t>Fatima Reddy</t>
        </is>
      </c>
      <c r="F682" s="57" t="n">
        <v>43412</v>
      </c>
      <c r="G682" s="54">
        <f>DATEDIF(F682,TODAY(),"Y")</f>
        <v/>
      </c>
      <c r="H682" s="54" t="inlineStr">
        <is>
          <t>O+</t>
        </is>
      </c>
      <c r="I682" s="54" t="inlineStr">
        <is>
          <t>92890 97508</t>
        </is>
      </c>
      <c r="J682" s="62">
        <f>HYPERLINK("https://wa.me/91"&amp;SUBSTITUTE(I682," ",""),"Chat on WhatsApp")</f>
        <v/>
      </c>
      <c r="K682" s="54" t="inlineStr">
        <is>
          <t>zaid.reddy19@gmail.com</t>
        </is>
      </c>
      <c r="L682" s="62">
        <f>HYPERLINK("mailto:"&amp;K682,"Send Email")</f>
        <v/>
      </c>
      <c r="M682" s="55" t="inlineStr">
        <is>
          <t>114, Green Park, Dehradun</t>
        </is>
      </c>
      <c r="N682" s="54" t="inlineStr">
        <is>
          <t>Dehradun</t>
        </is>
      </c>
      <c r="O682" s="54">
        <f>VLOOKUP(N682,Lists!$A$2:$B$36,2,FALSE())</f>
        <v/>
      </c>
      <c r="P682" s="54" t="inlineStr">
        <is>
          <t>372754</t>
        </is>
      </c>
      <c r="Q682" s="54" t="inlineStr">
        <is>
          <t>77594 88153</t>
        </is>
      </c>
    </row>
    <row r="683" ht="15" customHeight="1" s="39">
      <c r="A683" s="54" t="inlineStr">
        <is>
          <t>STU0682</t>
        </is>
      </c>
      <c r="B683" s="55">
        <f>VLOOKUP(A683,Marks!$A$2:$B$1001,2,FALSE())</f>
        <v/>
      </c>
      <c r="C683" s="54">
        <f>VLOOKUP(A683,Marks!$A$2:$C$1001,3,FALSE())</f>
        <v/>
      </c>
      <c r="D683" s="55" t="inlineStr">
        <is>
          <t>Manav Chauhan</t>
        </is>
      </c>
      <c r="E683" s="55" t="inlineStr">
        <is>
          <t>Kavya Chauhan</t>
        </is>
      </c>
      <c r="F683" s="57" t="n">
        <v>41466</v>
      </c>
      <c r="G683" s="54">
        <f>DATEDIF(F683,TODAY(),"Y")</f>
        <v/>
      </c>
      <c r="H683" s="54" t="inlineStr">
        <is>
          <t>O+</t>
        </is>
      </c>
      <c r="I683" s="54" t="inlineStr">
        <is>
          <t>98531 41534</t>
        </is>
      </c>
      <c r="J683" s="62">
        <f>HYPERLINK("https://wa.me/91"&amp;SUBSTITUTE(I683," ",""),"Chat on WhatsApp")</f>
        <v/>
      </c>
      <c r="K683" s="54" t="inlineStr">
        <is>
          <t>manav.chauhan30@rediffmail.com</t>
        </is>
      </c>
      <c r="L683" s="62">
        <f>HYPERLINK("mailto:"&amp;K683,"Send Email")</f>
        <v/>
      </c>
      <c r="M683" s="55" t="inlineStr">
        <is>
          <t>388, Sector 12, Mumbai</t>
        </is>
      </c>
      <c r="N683" s="54" t="inlineStr">
        <is>
          <t>Mumbai</t>
        </is>
      </c>
      <c r="O683" s="54">
        <f>VLOOKUP(N683,Lists!$A$2:$B$36,2,FALSE())</f>
        <v/>
      </c>
      <c r="P683" s="54" t="inlineStr">
        <is>
          <t>499289</t>
        </is>
      </c>
      <c r="Q683" s="54" t="inlineStr">
        <is>
          <t>91708 20878</t>
        </is>
      </c>
    </row>
    <row r="684" ht="15" customHeight="1" s="39">
      <c r="A684" s="54" t="inlineStr">
        <is>
          <t>STU0683</t>
        </is>
      </c>
      <c r="B684" s="55">
        <f>VLOOKUP(A684,Marks!$A$2:$B$1001,2,FALSE())</f>
        <v/>
      </c>
      <c r="C684" s="54">
        <f>VLOOKUP(A684,Marks!$A$2:$C$1001,3,FALSE())</f>
        <v/>
      </c>
      <c r="D684" s="55" t="inlineStr">
        <is>
          <t>Aarush Bhatia</t>
        </is>
      </c>
      <c r="E684" s="55" t="inlineStr">
        <is>
          <t>Yashvi Bhatia</t>
        </is>
      </c>
      <c r="F684" s="57" t="n">
        <v>42975</v>
      </c>
      <c r="G684" s="54">
        <f>DATEDIF(F684,TODAY(),"Y")</f>
        <v/>
      </c>
      <c r="H684" s="54" t="inlineStr">
        <is>
          <t>AB-</t>
        </is>
      </c>
      <c r="I684" s="54" t="inlineStr">
        <is>
          <t>76293 11199</t>
        </is>
      </c>
      <c r="J684" s="62">
        <f>HYPERLINK("https://wa.me/91"&amp;SUBSTITUTE(I684," ",""),"Chat on WhatsApp")</f>
        <v/>
      </c>
      <c r="K684" s="54" t="inlineStr">
        <is>
          <t>aarush.bhatia69@outlook.com</t>
        </is>
      </c>
      <c r="L684" s="62">
        <f>HYPERLINK("mailto:"&amp;K684,"Send Email")</f>
        <v/>
      </c>
      <c r="M684" s="55" t="inlineStr">
        <is>
          <t>346, Ring Road, Kolkata</t>
        </is>
      </c>
      <c r="N684" s="54" t="inlineStr">
        <is>
          <t>Kolkata</t>
        </is>
      </c>
      <c r="O684" s="54">
        <f>VLOOKUP(N684,Lists!$A$2:$B$36,2,FALSE())</f>
        <v/>
      </c>
      <c r="P684" s="54" t="inlineStr">
        <is>
          <t>362066</t>
        </is>
      </c>
      <c r="Q684" s="54" t="inlineStr">
        <is>
          <t>75104 32820</t>
        </is>
      </c>
    </row>
    <row r="685" ht="15" customHeight="1" s="39">
      <c r="A685" s="54" t="inlineStr">
        <is>
          <t>STU0684</t>
        </is>
      </c>
      <c r="B685" s="55">
        <f>VLOOKUP(A685,Marks!$A$2:$B$1001,2,FALSE())</f>
        <v/>
      </c>
      <c r="C685" s="54">
        <f>VLOOKUP(A685,Marks!$A$2:$C$1001,3,FALSE())</f>
        <v/>
      </c>
      <c r="D685" s="55" t="inlineStr">
        <is>
          <t>Uday Chopra</t>
        </is>
      </c>
      <c r="E685" s="55" t="inlineStr">
        <is>
          <t>Sanya Chopra</t>
        </is>
      </c>
      <c r="F685" s="57" t="n">
        <v>43471</v>
      </c>
      <c r="G685" s="54">
        <f>DATEDIF(F685,TODAY(),"Y")</f>
        <v/>
      </c>
      <c r="H685" s="54" t="inlineStr">
        <is>
          <t>B-</t>
        </is>
      </c>
      <c r="I685" s="54" t="inlineStr">
        <is>
          <t>83695 58355</t>
        </is>
      </c>
      <c r="J685" s="62">
        <f>HYPERLINK("https://wa.me/91"&amp;SUBSTITUTE(I685," ",""),"Chat on WhatsApp")</f>
        <v/>
      </c>
      <c r="K685" s="54" t="inlineStr">
        <is>
          <t>uday.chopra58@gmail.com</t>
        </is>
      </c>
      <c r="L685" s="62">
        <f>HYPERLINK("mailto:"&amp;K685,"Send Email")</f>
        <v/>
      </c>
      <c r="M685" s="55" t="inlineStr">
        <is>
          <t>123, Model Town, Surat</t>
        </is>
      </c>
      <c r="N685" s="54" t="inlineStr">
        <is>
          <t>Surat</t>
        </is>
      </c>
      <c r="O685" s="54">
        <f>VLOOKUP(N685,Lists!$A$2:$B$36,2,FALSE())</f>
        <v/>
      </c>
      <c r="P685" s="54" t="inlineStr">
        <is>
          <t>342389</t>
        </is>
      </c>
      <c r="Q685" s="54" t="inlineStr">
        <is>
          <t>76536 98559</t>
        </is>
      </c>
    </row>
    <row r="686" ht="15" customHeight="1" s="39">
      <c r="A686" s="54" t="inlineStr">
        <is>
          <t>STU0685</t>
        </is>
      </c>
      <c r="B686" s="55">
        <f>VLOOKUP(A686,Marks!$A$2:$B$1001,2,FALSE())</f>
        <v/>
      </c>
      <c r="C686" s="54">
        <f>VLOOKUP(A686,Marks!$A$2:$C$1001,3,FALSE())</f>
        <v/>
      </c>
      <c r="D686" s="55" t="inlineStr">
        <is>
          <t>Rohan Rathi</t>
        </is>
      </c>
      <c r="E686" s="55" t="inlineStr">
        <is>
          <t>Urvi Rathi</t>
        </is>
      </c>
      <c r="F686" s="57" t="n">
        <v>43525</v>
      </c>
      <c r="G686" s="54">
        <f>DATEDIF(F686,TODAY(),"Y")</f>
        <v/>
      </c>
      <c r="H686" s="54" t="inlineStr">
        <is>
          <t>B-</t>
        </is>
      </c>
      <c r="I686" s="54" t="inlineStr">
        <is>
          <t>82425 63381</t>
        </is>
      </c>
      <c r="J686" s="62">
        <f>HYPERLINK("https://wa.me/91"&amp;SUBSTITUTE(I686," ",""),"Chat on WhatsApp")</f>
        <v/>
      </c>
      <c r="K686" s="54" t="inlineStr">
        <is>
          <t>rohan.rathi60@yahoo.com</t>
        </is>
      </c>
      <c r="L686" s="62">
        <f>HYPERLINK("mailto:"&amp;K686,"Send Email")</f>
        <v/>
      </c>
      <c r="M686" s="55" t="inlineStr">
        <is>
          <t>464, Station Road, Kolkata</t>
        </is>
      </c>
      <c r="N686" s="54" t="inlineStr">
        <is>
          <t>Kolkata</t>
        </is>
      </c>
      <c r="O686" s="54">
        <f>VLOOKUP(N686,Lists!$A$2:$B$36,2,FALSE())</f>
        <v/>
      </c>
      <c r="P686" s="54" t="inlineStr">
        <is>
          <t>486631</t>
        </is>
      </c>
      <c r="Q686" s="54" t="inlineStr">
        <is>
          <t>73885 63230</t>
        </is>
      </c>
    </row>
    <row r="687" ht="15" customHeight="1" s="39">
      <c r="A687" s="54" t="inlineStr">
        <is>
          <t>STU0686</t>
        </is>
      </c>
      <c r="B687" s="55">
        <f>VLOOKUP(A687,Marks!$A$2:$B$1001,2,FALSE())</f>
        <v/>
      </c>
      <c r="C687" s="54">
        <f>VLOOKUP(A687,Marks!$A$2:$C$1001,3,FALSE())</f>
        <v/>
      </c>
      <c r="D687" s="55" t="inlineStr">
        <is>
          <t>Imran Saxena</t>
        </is>
      </c>
      <c r="E687" s="55" t="inlineStr">
        <is>
          <t>Pari Saxena</t>
        </is>
      </c>
      <c r="F687" s="57" t="n">
        <v>40645</v>
      </c>
      <c r="G687" s="54">
        <f>DATEDIF(F687,TODAY(),"Y")</f>
        <v/>
      </c>
      <c r="H687" s="54" t="inlineStr">
        <is>
          <t>O+</t>
        </is>
      </c>
      <c r="I687" s="54" t="inlineStr">
        <is>
          <t>79018 89193</t>
        </is>
      </c>
      <c r="J687" s="62">
        <f>HYPERLINK("https://wa.me/91"&amp;SUBSTITUTE(I687," ",""),"Chat on WhatsApp")</f>
        <v/>
      </c>
      <c r="K687" s="54" t="inlineStr">
        <is>
          <t>imran.saxena63@gmail.com</t>
        </is>
      </c>
      <c r="L687" s="62">
        <f>HYPERLINK("mailto:"&amp;K687,"Send Email")</f>
        <v/>
      </c>
      <c r="M687" s="55" t="inlineStr">
        <is>
          <t>310, Nehru Nagar, Chennai</t>
        </is>
      </c>
      <c r="N687" s="54" t="inlineStr">
        <is>
          <t>Chennai</t>
        </is>
      </c>
      <c r="O687" s="54">
        <f>VLOOKUP(N687,Lists!$A$2:$B$36,2,FALSE())</f>
        <v/>
      </c>
      <c r="P687" s="54" t="inlineStr">
        <is>
          <t>112162</t>
        </is>
      </c>
      <c r="Q687" s="54" t="inlineStr">
        <is>
          <t>61355 34091</t>
        </is>
      </c>
    </row>
    <row r="688" ht="15" customHeight="1" s="39">
      <c r="A688" s="54" t="inlineStr">
        <is>
          <t>STU0687</t>
        </is>
      </c>
      <c r="B688" s="55">
        <f>VLOOKUP(A688,Marks!$A$2:$B$1001,2,FALSE())</f>
        <v/>
      </c>
      <c r="C688" s="54">
        <f>VLOOKUP(A688,Marks!$A$2:$C$1001,3,FALSE())</f>
        <v/>
      </c>
      <c r="D688" s="55" t="inlineStr">
        <is>
          <t>Krishna Sharma</t>
        </is>
      </c>
      <c r="E688" s="55" t="inlineStr">
        <is>
          <t>Simran Sharma</t>
        </is>
      </c>
      <c r="F688" s="57" t="n">
        <v>42413</v>
      </c>
      <c r="G688" s="54">
        <f>DATEDIF(F688,TODAY(),"Y")</f>
        <v/>
      </c>
      <c r="H688" s="54" t="inlineStr">
        <is>
          <t>O-</t>
        </is>
      </c>
      <c r="I688" s="54" t="inlineStr">
        <is>
          <t>98626 80054</t>
        </is>
      </c>
      <c r="J688" s="62">
        <f>HYPERLINK("https://wa.me/91"&amp;SUBSTITUTE(I688," ",""),"Chat on WhatsApp")</f>
        <v/>
      </c>
      <c r="K688" s="54" t="inlineStr">
        <is>
          <t>krishna.sharma99@gmail.com</t>
        </is>
      </c>
      <c r="L688" s="62">
        <f>HYPERLINK("mailto:"&amp;K688,"Send Email")</f>
        <v/>
      </c>
      <c r="M688" s="55" t="inlineStr">
        <is>
          <t>146, Lake View, Jaipur</t>
        </is>
      </c>
      <c r="N688" s="54" t="inlineStr">
        <is>
          <t>Jaipur</t>
        </is>
      </c>
      <c r="O688" s="54">
        <f>VLOOKUP(N688,Lists!$A$2:$B$36,2,FALSE())</f>
        <v/>
      </c>
      <c r="P688" s="54" t="inlineStr">
        <is>
          <t>505151</t>
        </is>
      </c>
      <c r="Q688" s="54" t="inlineStr">
        <is>
          <t>88226 47740</t>
        </is>
      </c>
    </row>
    <row r="689" ht="15" customHeight="1" s="39">
      <c r="A689" s="54" t="inlineStr">
        <is>
          <t>STU0688</t>
        </is>
      </c>
      <c r="B689" s="55">
        <f>VLOOKUP(A689,Marks!$A$2:$B$1001,2,FALSE())</f>
        <v/>
      </c>
      <c r="C689" s="54">
        <f>VLOOKUP(A689,Marks!$A$2:$C$1001,3,FALSE())</f>
        <v/>
      </c>
      <c r="D689" s="55" t="inlineStr">
        <is>
          <t>Krishna Ghosh</t>
        </is>
      </c>
      <c r="E689" s="55" t="inlineStr">
        <is>
          <t>Ananya Ghosh</t>
        </is>
      </c>
      <c r="F689" s="57" t="n">
        <v>40424</v>
      </c>
      <c r="G689" s="54">
        <f>DATEDIF(F689,TODAY(),"Y")</f>
        <v/>
      </c>
      <c r="H689" s="54" t="inlineStr">
        <is>
          <t>AB+</t>
        </is>
      </c>
      <c r="I689" s="54" t="inlineStr">
        <is>
          <t>88811 81754</t>
        </is>
      </c>
      <c r="J689" s="62">
        <f>HYPERLINK("https://wa.me/91"&amp;SUBSTITUTE(I689," ",""),"Chat on WhatsApp")</f>
        <v/>
      </c>
      <c r="K689" s="54" t="inlineStr">
        <is>
          <t>krishna.ghosh8@rediffmail.com</t>
        </is>
      </c>
      <c r="L689" s="62">
        <f>HYPERLINK("mailto:"&amp;K689,"Send Email")</f>
        <v/>
      </c>
      <c r="M689" s="55" t="inlineStr">
        <is>
          <t>340, Gandhi Chowk, Bengaluru</t>
        </is>
      </c>
      <c r="N689" s="54" t="inlineStr">
        <is>
          <t>Bengaluru</t>
        </is>
      </c>
      <c r="O689" s="54">
        <f>VLOOKUP(N689,Lists!$A$2:$B$36,2,FALSE())</f>
        <v/>
      </c>
      <c r="P689" s="54" t="inlineStr">
        <is>
          <t>765306</t>
        </is>
      </c>
      <c r="Q689" s="54" t="inlineStr">
        <is>
          <t>63553 27307</t>
        </is>
      </c>
    </row>
    <row r="690" ht="15" customHeight="1" s="39">
      <c r="A690" s="54" t="inlineStr">
        <is>
          <t>STU0689</t>
        </is>
      </c>
      <c r="B690" s="55">
        <f>VLOOKUP(A690,Marks!$A$2:$B$1001,2,FALSE())</f>
        <v/>
      </c>
      <c r="C690" s="54">
        <f>VLOOKUP(A690,Marks!$A$2:$C$1001,3,FALSE())</f>
        <v/>
      </c>
      <c r="D690" s="55" t="inlineStr">
        <is>
          <t>Harsh Tiwari</t>
        </is>
      </c>
      <c r="E690" s="55" t="inlineStr">
        <is>
          <t>Heer Tiwari</t>
        </is>
      </c>
      <c r="F690" s="57" t="n">
        <v>41854</v>
      </c>
      <c r="G690" s="54">
        <f>DATEDIF(F690,TODAY(),"Y")</f>
        <v/>
      </c>
      <c r="H690" s="54" t="inlineStr">
        <is>
          <t>AB+</t>
        </is>
      </c>
      <c r="I690" s="54" t="inlineStr">
        <is>
          <t>65686 29952</t>
        </is>
      </c>
      <c r="J690" s="62">
        <f>HYPERLINK("https://wa.me/91"&amp;SUBSTITUTE(I690," ",""),"Chat on WhatsApp")</f>
        <v/>
      </c>
      <c r="K690" s="54" t="inlineStr">
        <is>
          <t>harsh.tiwari78@outlook.com</t>
        </is>
      </c>
      <c r="L690" s="62">
        <f>HYPERLINK("mailto:"&amp;K690,"Send Email")</f>
        <v/>
      </c>
      <c r="M690" s="55" t="inlineStr">
        <is>
          <t>99, MG Road, Raipur</t>
        </is>
      </c>
      <c r="N690" s="54" t="inlineStr">
        <is>
          <t>Raipur</t>
        </is>
      </c>
      <c r="O690" s="54">
        <f>VLOOKUP(N690,Lists!$A$2:$B$36,2,FALSE())</f>
        <v/>
      </c>
      <c r="P690" s="54" t="inlineStr">
        <is>
          <t>151988</t>
        </is>
      </c>
      <c r="Q690" s="54" t="inlineStr">
        <is>
          <t>65011 69448</t>
        </is>
      </c>
    </row>
    <row r="691" ht="15" customHeight="1" s="39">
      <c r="A691" s="54" t="inlineStr">
        <is>
          <t>STU0690</t>
        </is>
      </c>
      <c r="B691" s="55">
        <f>VLOOKUP(A691,Marks!$A$2:$B$1001,2,FALSE())</f>
        <v/>
      </c>
      <c r="C691" s="54">
        <f>VLOOKUP(A691,Marks!$A$2:$C$1001,3,FALSE())</f>
        <v/>
      </c>
      <c r="D691" s="55" t="inlineStr">
        <is>
          <t>Atharv Das</t>
        </is>
      </c>
      <c r="E691" s="55" t="inlineStr">
        <is>
          <t>Meera Das</t>
        </is>
      </c>
      <c r="F691" s="57" t="n">
        <v>41643</v>
      </c>
      <c r="G691" s="54">
        <f>DATEDIF(F691,TODAY(),"Y")</f>
        <v/>
      </c>
      <c r="H691" s="54" t="inlineStr">
        <is>
          <t>O+</t>
        </is>
      </c>
      <c r="I691" s="54" t="inlineStr">
        <is>
          <t>65502 97464</t>
        </is>
      </c>
      <c r="J691" s="62">
        <f>HYPERLINK("https://wa.me/91"&amp;SUBSTITUTE(I691," ",""),"Chat on WhatsApp")</f>
        <v/>
      </c>
      <c r="K691" s="54" t="inlineStr">
        <is>
          <t>atharv.das4@rediffmail.com</t>
        </is>
      </c>
      <c r="L691" s="62">
        <f>HYPERLINK("mailto:"&amp;K691,"Send Email")</f>
        <v/>
      </c>
      <c r="M691" s="55" t="inlineStr">
        <is>
          <t>412, Temple Road, Bengaluru</t>
        </is>
      </c>
      <c r="N691" s="54" t="inlineStr">
        <is>
          <t>Bengaluru</t>
        </is>
      </c>
      <c r="O691" s="54">
        <f>VLOOKUP(N691,Lists!$A$2:$B$36,2,FALSE())</f>
        <v/>
      </c>
      <c r="P691" s="54" t="inlineStr">
        <is>
          <t>281618</t>
        </is>
      </c>
      <c r="Q691" s="54" t="inlineStr">
        <is>
          <t>97437 48382</t>
        </is>
      </c>
    </row>
    <row r="692" ht="15" customHeight="1" s="39">
      <c r="A692" s="54" t="inlineStr">
        <is>
          <t>STU0691</t>
        </is>
      </c>
      <c r="B692" s="55">
        <f>VLOOKUP(A692,Marks!$A$2:$B$1001,2,FALSE())</f>
        <v/>
      </c>
      <c r="C692" s="54">
        <f>VLOOKUP(A692,Marks!$A$2:$C$1001,3,FALSE())</f>
        <v/>
      </c>
      <c r="D692" s="55" t="inlineStr">
        <is>
          <t>Yash Bhat</t>
        </is>
      </c>
      <c r="E692" s="55" t="inlineStr">
        <is>
          <t>Ojasvi Bhat</t>
        </is>
      </c>
      <c r="F692" s="57" t="n">
        <v>41527</v>
      </c>
      <c r="G692" s="54">
        <f>DATEDIF(F692,TODAY(),"Y")</f>
        <v/>
      </c>
      <c r="H692" s="54" t="inlineStr">
        <is>
          <t>AB+</t>
        </is>
      </c>
      <c r="I692" s="54" t="inlineStr">
        <is>
          <t>93617 31585</t>
        </is>
      </c>
      <c r="J692" s="62">
        <f>HYPERLINK("https://wa.me/91"&amp;SUBSTITUTE(I692," ",""),"Chat on WhatsApp")</f>
        <v/>
      </c>
      <c r="K692" s="54" t="inlineStr">
        <is>
          <t>yash.bhat36@outlook.com</t>
        </is>
      </c>
      <c r="L692" s="62">
        <f>HYPERLINK("mailto:"&amp;K692,"Send Email")</f>
        <v/>
      </c>
      <c r="M692" s="55" t="inlineStr">
        <is>
          <t>363, Temple Road, Kochi</t>
        </is>
      </c>
      <c r="N692" s="54" t="inlineStr">
        <is>
          <t>Kochi</t>
        </is>
      </c>
      <c r="O692" s="54">
        <f>VLOOKUP(N692,Lists!$A$2:$B$36,2,FALSE())</f>
        <v/>
      </c>
      <c r="P692" s="54" t="inlineStr">
        <is>
          <t>236159</t>
        </is>
      </c>
      <c r="Q692" s="54" t="inlineStr">
        <is>
          <t>66027 63319</t>
        </is>
      </c>
    </row>
    <row r="693" ht="15" customHeight="1" s="39">
      <c r="A693" s="54" t="inlineStr">
        <is>
          <t>STU0692</t>
        </is>
      </c>
      <c r="B693" s="55">
        <f>VLOOKUP(A693,Marks!$A$2:$B$1001,2,FALSE())</f>
        <v/>
      </c>
      <c r="C693" s="54">
        <f>VLOOKUP(A693,Marks!$A$2:$C$1001,3,FALSE())</f>
        <v/>
      </c>
      <c r="D693" s="55" t="inlineStr">
        <is>
          <t>Parth Pathak</t>
        </is>
      </c>
      <c r="E693" s="55" t="inlineStr">
        <is>
          <t>Aditi Pathak</t>
        </is>
      </c>
      <c r="F693" s="57" t="n">
        <v>41927</v>
      </c>
      <c r="G693" s="54">
        <f>DATEDIF(F693,TODAY(),"Y")</f>
        <v/>
      </c>
      <c r="H693" s="54" t="inlineStr">
        <is>
          <t>O+</t>
        </is>
      </c>
      <c r="I693" s="54" t="inlineStr">
        <is>
          <t>75217 99760</t>
        </is>
      </c>
      <c r="J693" s="62">
        <f>HYPERLINK("https://wa.me/91"&amp;SUBSTITUTE(I693," ",""),"Chat on WhatsApp")</f>
        <v/>
      </c>
      <c r="K693" s="54" t="inlineStr">
        <is>
          <t>parth.pathak35@yahoo.com</t>
        </is>
      </c>
      <c r="L693" s="62">
        <f>HYPERLINK("mailto:"&amp;K693,"Send Email")</f>
        <v/>
      </c>
      <c r="M693" s="55" t="inlineStr">
        <is>
          <t>38, Church Street, Udaipur</t>
        </is>
      </c>
      <c r="N693" s="54" t="inlineStr">
        <is>
          <t>Udaipur</t>
        </is>
      </c>
      <c r="O693" s="54">
        <f>VLOOKUP(N693,Lists!$A$2:$B$36,2,FALSE())</f>
        <v/>
      </c>
      <c r="P693" s="54" t="inlineStr">
        <is>
          <t>713485</t>
        </is>
      </c>
      <c r="Q693" s="54" t="inlineStr">
        <is>
          <t>65934 67289</t>
        </is>
      </c>
    </row>
    <row r="694" ht="15" customHeight="1" s="39">
      <c r="A694" s="54" t="inlineStr">
        <is>
          <t>STU0693</t>
        </is>
      </c>
      <c r="B694" s="55">
        <f>VLOOKUP(A694,Marks!$A$2:$B$1001,2,FALSE())</f>
        <v/>
      </c>
      <c r="C694" s="54">
        <f>VLOOKUP(A694,Marks!$A$2:$C$1001,3,FALSE())</f>
        <v/>
      </c>
      <c r="D694" s="55" t="inlineStr">
        <is>
          <t>Harsh Pillai</t>
        </is>
      </c>
      <c r="E694" s="55" t="inlineStr">
        <is>
          <t>Saanvi Pillai</t>
        </is>
      </c>
      <c r="F694" s="57" t="n">
        <v>41629</v>
      </c>
      <c r="G694" s="54">
        <f>DATEDIF(F694,TODAY(),"Y")</f>
        <v/>
      </c>
      <c r="H694" s="54" t="inlineStr">
        <is>
          <t>O-</t>
        </is>
      </c>
      <c r="I694" s="54" t="inlineStr">
        <is>
          <t>68519 13175</t>
        </is>
      </c>
      <c r="J694" s="62">
        <f>HYPERLINK("https://wa.me/91"&amp;SUBSTITUTE(I694," ",""),"Chat on WhatsApp")</f>
        <v/>
      </c>
      <c r="K694" s="54" t="inlineStr">
        <is>
          <t>harsh.pillai27@yahoo.com</t>
        </is>
      </c>
      <c r="L694" s="62">
        <f>HYPERLINK("mailto:"&amp;K694,"Send Email")</f>
        <v/>
      </c>
      <c r="M694" s="55" t="inlineStr">
        <is>
          <t>333, Church Street, Hyderabad</t>
        </is>
      </c>
      <c r="N694" s="54" t="inlineStr">
        <is>
          <t>Hyderabad</t>
        </is>
      </c>
      <c r="O694" s="54">
        <f>VLOOKUP(N694,Lists!$A$2:$B$36,2,FALSE())</f>
        <v/>
      </c>
      <c r="P694" s="54" t="inlineStr">
        <is>
          <t>208155</t>
        </is>
      </c>
      <c r="Q694" s="54" t="inlineStr">
        <is>
          <t>88418 82810</t>
        </is>
      </c>
    </row>
    <row r="695" ht="15" customHeight="1" s="39">
      <c r="A695" s="54" t="inlineStr">
        <is>
          <t>STU0694</t>
        </is>
      </c>
      <c r="B695" s="55">
        <f>VLOOKUP(A695,Marks!$A$2:$B$1001,2,FALSE())</f>
        <v/>
      </c>
      <c r="C695" s="54">
        <f>VLOOKUP(A695,Marks!$A$2:$C$1001,3,FALSE())</f>
        <v/>
      </c>
      <c r="D695" s="55" t="inlineStr">
        <is>
          <t>Ishaan Sharma</t>
        </is>
      </c>
      <c r="E695" s="55" t="inlineStr">
        <is>
          <t>Ananya Sharma</t>
        </is>
      </c>
      <c r="F695" s="57" t="n">
        <v>44187</v>
      </c>
      <c r="G695" s="54">
        <f>DATEDIF(F695,TODAY(),"Y")</f>
        <v/>
      </c>
      <c r="H695" s="54" t="inlineStr">
        <is>
          <t>AB-</t>
        </is>
      </c>
      <c r="I695" s="54" t="inlineStr">
        <is>
          <t>89247 45182</t>
        </is>
      </c>
      <c r="J695" s="62">
        <f>HYPERLINK("https://wa.me/91"&amp;SUBSTITUTE(I695," ",""),"Chat on WhatsApp")</f>
        <v/>
      </c>
      <c r="K695" s="54" t="inlineStr">
        <is>
          <t>ishaan.sharma17@rediffmail.com</t>
        </is>
      </c>
      <c r="L695" s="62">
        <f>HYPERLINK("mailto:"&amp;K695,"Send Email")</f>
        <v/>
      </c>
      <c r="M695" s="55" t="inlineStr">
        <is>
          <t>419, Sector 12, Hyderabad</t>
        </is>
      </c>
      <c r="N695" s="54" t="inlineStr">
        <is>
          <t>Hyderabad</t>
        </is>
      </c>
      <c r="O695" s="54">
        <f>VLOOKUP(N695,Lists!$A$2:$B$36,2,FALSE())</f>
        <v/>
      </c>
      <c r="P695" s="54" t="inlineStr">
        <is>
          <t>679521</t>
        </is>
      </c>
      <c r="Q695" s="54" t="inlineStr">
        <is>
          <t>74352 37854</t>
        </is>
      </c>
    </row>
    <row r="696" ht="15" customHeight="1" s="39">
      <c r="A696" s="54" t="inlineStr">
        <is>
          <t>STU0695</t>
        </is>
      </c>
      <c r="B696" s="55">
        <f>VLOOKUP(A696,Marks!$A$2:$B$1001,2,FALSE())</f>
        <v/>
      </c>
      <c r="C696" s="54">
        <f>VLOOKUP(A696,Marks!$A$2:$C$1001,3,FALSE())</f>
        <v/>
      </c>
      <c r="D696" s="55" t="inlineStr">
        <is>
          <t>Aarush Tiwari</t>
        </is>
      </c>
      <c r="E696" s="55" t="inlineStr">
        <is>
          <t>Sanya Tiwari</t>
        </is>
      </c>
      <c r="F696" s="57" t="n">
        <v>44255</v>
      </c>
      <c r="G696" s="54">
        <f>DATEDIF(F696,TODAY(),"Y")</f>
        <v/>
      </c>
      <c r="H696" s="54" t="inlineStr">
        <is>
          <t>AB+</t>
        </is>
      </c>
      <c r="I696" s="54" t="inlineStr">
        <is>
          <t>73385 44282</t>
        </is>
      </c>
      <c r="J696" s="62">
        <f>HYPERLINK("https://wa.me/91"&amp;SUBSTITUTE(I696," ",""),"Chat on WhatsApp")</f>
        <v/>
      </c>
      <c r="K696" s="54" t="inlineStr">
        <is>
          <t>aarush.tiwari80@outlook.com</t>
        </is>
      </c>
      <c r="L696" s="62">
        <f>HYPERLINK("mailto:"&amp;K696,"Send Email")</f>
        <v/>
      </c>
      <c r="M696" s="55" t="inlineStr">
        <is>
          <t>391, Gandhi Chowk, Kochi</t>
        </is>
      </c>
      <c r="N696" s="54" t="inlineStr">
        <is>
          <t>Kochi</t>
        </is>
      </c>
      <c r="O696" s="54">
        <f>VLOOKUP(N696,Lists!$A$2:$B$36,2,FALSE())</f>
        <v/>
      </c>
      <c r="P696" s="54" t="inlineStr">
        <is>
          <t>701319</t>
        </is>
      </c>
      <c r="Q696" s="54" t="inlineStr">
        <is>
          <t>77130 16542</t>
        </is>
      </c>
    </row>
    <row r="697" ht="15" customHeight="1" s="39">
      <c r="A697" s="54" t="inlineStr">
        <is>
          <t>STU0696</t>
        </is>
      </c>
      <c r="B697" s="55">
        <f>VLOOKUP(A697,Marks!$A$2:$B$1001,2,FALSE())</f>
        <v/>
      </c>
      <c r="C697" s="54">
        <f>VLOOKUP(A697,Marks!$A$2:$C$1001,3,FALSE())</f>
        <v/>
      </c>
      <c r="D697" s="55" t="inlineStr">
        <is>
          <t>Advait Patel</t>
        </is>
      </c>
      <c r="E697" s="55" t="inlineStr">
        <is>
          <t>Isha Patel</t>
        </is>
      </c>
      <c r="F697" s="57" t="n">
        <v>40271</v>
      </c>
      <c r="G697" s="54">
        <f>DATEDIF(F697,TODAY(),"Y")</f>
        <v/>
      </c>
      <c r="H697" s="54" t="inlineStr">
        <is>
          <t>A+</t>
        </is>
      </c>
      <c r="I697" s="54" t="inlineStr">
        <is>
          <t>87646 60457</t>
        </is>
      </c>
      <c r="J697" s="62">
        <f>HYPERLINK("https://wa.me/91"&amp;SUBSTITUTE(I697," ",""),"Chat on WhatsApp")</f>
        <v/>
      </c>
      <c r="K697" s="54" t="inlineStr">
        <is>
          <t>advait.patel66@outlook.com</t>
        </is>
      </c>
      <c r="L697" s="62">
        <f>HYPERLINK("mailto:"&amp;K697,"Send Email")</f>
        <v/>
      </c>
      <c r="M697" s="55" t="inlineStr">
        <is>
          <t>39, Model Town, New Delhi</t>
        </is>
      </c>
      <c r="N697" s="54" t="inlineStr">
        <is>
          <t>New Delhi</t>
        </is>
      </c>
      <c r="O697" s="54">
        <f>VLOOKUP(N697,Lists!$A$2:$B$36,2,FALSE())</f>
        <v/>
      </c>
      <c r="P697" s="54" t="inlineStr">
        <is>
          <t>456212</t>
        </is>
      </c>
      <c r="Q697" s="54" t="inlineStr">
        <is>
          <t>79559 93139</t>
        </is>
      </c>
    </row>
    <row r="698" ht="15" customHeight="1" s="39">
      <c r="A698" s="54" t="inlineStr">
        <is>
          <t>STU0697</t>
        </is>
      </c>
      <c r="B698" s="55">
        <f>VLOOKUP(A698,Marks!$A$2:$B$1001,2,FALSE())</f>
        <v/>
      </c>
      <c r="C698" s="54">
        <f>VLOOKUP(A698,Marks!$A$2:$C$1001,3,FALSE())</f>
        <v/>
      </c>
      <c r="D698" s="55" t="inlineStr">
        <is>
          <t>Aditya Pandey</t>
        </is>
      </c>
      <c r="E698" s="55" t="inlineStr">
        <is>
          <t>Myra Pandey</t>
        </is>
      </c>
      <c r="F698" s="57" t="n">
        <v>41713</v>
      </c>
      <c r="G698" s="54">
        <f>DATEDIF(F698,TODAY(),"Y")</f>
        <v/>
      </c>
      <c r="H698" s="54" t="inlineStr">
        <is>
          <t>AB+</t>
        </is>
      </c>
      <c r="I698" s="54" t="inlineStr">
        <is>
          <t>67632 89470</t>
        </is>
      </c>
      <c r="J698" s="62">
        <f>HYPERLINK("https://wa.me/91"&amp;SUBSTITUTE(I698," ",""),"Chat on WhatsApp")</f>
        <v/>
      </c>
      <c r="K698" s="54" t="inlineStr">
        <is>
          <t>aditya.pandey68@yahoo.com</t>
        </is>
      </c>
      <c r="L698" s="62">
        <f>HYPERLINK("mailto:"&amp;K698,"Send Email")</f>
        <v/>
      </c>
      <c r="M698" s="55" t="inlineStr">
        <is>
          <t>248, Station Road, Kanpur</t>
        </is>
      </c>
      <c r="N698" s="54" t="inlineStr">
        <is>
          <t>Kanpur</t>
        </is>
      </c>
      <c r="O698" s="54">
        <f>VLOOKUP(N698,Lists!$A$2:$B$36,2,FALSE())</f>
        <v/>
      </c>
      <c r="P698" s="54" t="inlineStr">
        <is>
          <t>567108</t>
        </is>
      </c>
      <c r="Q698" s="54" t="inlineStr">
        <is>
          <t>62748 57947</t>
        </is>
      </c>
    </row>
    <row r="699" ht="15" customHeight="1" s="39">
      <c r="A699" s="54" t="inlineStr">
        <is>
          <t>STU0698</t>
        </is>
      </c>
      <c r="B699" s="55">
        <f>VLOOKUP(A699,Marks!$A$2:$B$1001,2,FALSE())</f>
        <v/>
      </c>
      <c r="C699" s="54">
        <f>VLOOKUP(A699,Marks!$A$2:$C$1001,3,FALSE())</f>
        <v/>
      </c>
      <c r="D699" s="55" t="inlineStr">
        <is>
          <t>Aryan Menon</t>
        </is>
      </c>
      <c r="E699" s="55" t="inlineStr">
        <is>
          <t>Siya Menon</t>
        </is>
      </c>
      <c r="F699" s="57" t="n">
        <v>41231</v>
      </c>
      <c r="G699" s="54">
        <f>DATEDIF(F699,TODAY(),"Y")</f>
        <v/>
      </c>
      <c r="H699" s="54" t="inlineStr">
        <is>
          <t>A-</t>
        </is>
      </c>
      <c r="I699" s="54" t="inlineStr">
        <is>
          <t>66697 65310</t>
        </is>
      </c>
      <c r="J699" s="62">
        <f>HYPERLINK("https://wa.me/91"&amp;SUBSTITUTE(I699," ",""),"Chat on WhatsApp")</f>
        <v/>
      </c>
      <c r="K699" s="54" t="inlineStr">
        <is>
          <t>aryan.menon42@rediffmail.com</t>
        </is>
      </c>
      <c r="L699" s="62">
        <f>HYPERLINK("mailto:"&amp;K699,"Send Email")</f>
        <v/>
      </c>
      <c r="M699" s="55" t="inlineStr">
        <is>
          <t>362, Church Street, Chandigarh</t>
        </is>
      </c>
      <c r="N699" s="54" t="inlineStr">
        <is>
          <t>Chandigarh</t>
        </is>
      </c>
      <c r="O699" s="54">
        <f>VLOOKUP(N699,Lists!$A$2:$B$36,2,FALSE())</f>
        <v/>
      </c>
      <c r="P699" s="54" t="inlineStr">
        <is>
          <t>681928</t>
        </is>
      </c>
      <c r="Q699" s="54" t="inlineStr">
        <is>
          <t>85045 57807</t>
        </is>
      </c>
    </row>
    <row r="700" ht="15" customHeight="1" s="39">
      <c r="A700" s="54" t="inlineStr">
        <is>
          <t>STU0699</t>
        </is>
      </c>
      <c r="B700" s="55">
        <f>VLOOKUP(A700,Marks!$A$2:$B$1001,2,FALSE())</f>
        <v/>
      </c>
      <c r="C700" s="54">
        <f>VLOOKUP(A700,Marks!$A$2:$C$1001,3,FALSE())</f>
        <v/>
      </c>
      <c r="D700" s="55" t="inlineStr">
        <is>
          <t>Sahil Malhotra</t>
        </is>
      </c>
      <c r="E700" s="55" t="inlineStr">
        <is>
          <t>Kiara Malhotra</t>
        </is>
      </c>
      <c r="F700" s="57" t="n">
        <v>41724</v>
      </c>
      <c r="G700" s="54">
        <f>DATEDIF(F700,TODAY(),"Y")</f>
        <v/>
      </c>
      <c r="H700" s="54" t="inlineStr">
        <is>
          <t>O+</t>
        </is>
      </c>
      <c r="I700" s="54" t="inlineStr">
        <is>
          <t>84350 30655</t>
        </is>
      </c>
      <c r="J700" s="62">
        <f>HYPERLINK("https://wa.me/91"&amp;SUBSTITUTE(I700," ",""),"Chat on WhatsApp")</f>
        <v/>
      </c>
      <c r="K700" s="54" t="inlineStr">
        <is>
          <t>sahil.malhotra60@yahoo.com</t>
        </is>
      </c>
      <c r="L700" s="62">
        <f>HYPERLINK("mailto:"&amp;K700,"Send Email")</f>
        <v/>
      </c>
      <c r="M700" s="55" t="inlineStr">
        <is>
          <t>246, College Road, Mumbai</t>
        </is>
      </c>
      <c r="N700" s="54" t="inlineStr">
        <is>
          <t>Mumbai</t>
        </is>
      </c>
      <c r="O700" s="54">
        <f>VLOOKUP(N700,Lists!$A$2:$B$36,2,FALSE())</f>
        <v/>
      </c>
      <c r="P700" s="54" t="inlineStr">
        <is>
          <t>560886</t>
        </is>
      </c>
      <c r="Q700" s="54" t="inlineStr">
        <is>
          <t>75178 51504</t>
        </is>
      </c>
    </row>
    <row r="701" ht="15" customHeight="1" s="39">
      <c r="A701" s="54" t="inlineStr">
        <is>
          <t>STU0700</t>
        </is>
      </c>
      <c r="B701" s="55">
        <f>VLOOKUP(A701,Marks!$A$2:$B$1001,2,FALSE())</f>
        <v/>
      </c>
      <c r="C701" s="54">
        <f>VLOOKUP(A701,Marks!$A$2:$C$1001,3,FALSE())</f>
        <v/>
      </c>
      <c r="D701" s="55" t="inlineStr">
        <is>
          <t>Zaid Thakur</t>
        </is>
      </c>
      <c r="E701" s="55" t="inlineStr">
        <is>
          <t>Pooja Thakur</t>
        </is>
      </c>
      <c r="F701" s="57" t="n">
        <v>44069</v>
      </c>
      <c r="G701" s="54">
        <f>DATEDIF(F701,TODAY(),"Y")</f>
        <v/>
      </c>
      <c r="H701" s="54" t="inlineStr">
        <is>
          <t>B+</t>
        </is>
      </c>
      <c r="I701" s="54" t="inlineStr">
        <is>
          <t>98686 69753</t>
        </is>
      </c>
      <c r="J701" s="62">
        <f>HYPERLINK("https://wa.me/91"&amp;SUBSTITUTE(I701," ",""),"Chat on WhatsApp")</f>
        <v/>
      </c>
      <c r="K701" s="54" t="inlineStr">
        <is>
          <t>zaid.thakur96@gmail.com</t>
        </is>
      </c>
      <c r="L701" s="62">
        <f>HYPERLINK("mailto:"&amp;K701,"Send Email")</f>
        <v/>
      </c>
      <c r="M701" s="55" t="inlineStr">
        <is>
          <t>62, Park Street, Udaipur</t>
        </is>
      </c>
      <c r="N701" s="54" t="inlineStr">
        <is>
          <t>Udaipur</t>
        </is>
      </c>
      <c r="O701" s="54">
        <f>VLOOKUP(N701,Lists!$A$2:$B$36,2,FALSE())</f>
        <v/>
      </c>
      <c r="P701" s="54" t="inlineStr">
        <is>
          <t>257020</t>
        </is>
      </c>
      <c r="Q701" s="54" t="inlineStr">
        <is>
          <t>83101 73010</t>
        </is>
      </c>
    </row>
    <row r="702" ht="15" customHeight="1" s="39">
      <c r="A702" s="54" t="inlineStr">
        <is>
          <t>STU0701</t>
        </is>
      </c>
      <c r="B702" s="55">
        <f>VLOOKUP(A702,Marks!$A$2:$B$1001,2,FALSE())</f>
        <v/>
      </c>
      <c r="C702" s="54">
        <f>VLOOKUP(A702,Marks!$A$2:$C$1001,3,FALSE())</f>
        <v/>
      </c>
      <c r="D702" s="55" t="inlineStr">
        <is>
          <t>Lakshay Srivastava</t>
        </is>
      </c>
      <c r="E702" s="55" t="inlineStr">
        <is>
          <t>Sana Srivastava</t>
        </is>
      </c>
      <c r="F702" s="57" t="n">
        <v>43681</v>
      </c>
      <c r="G702" s="54">
        <f>DATEDIF(F702,TODAY(),"Y")</f>
        <v/>
      </c>
      <c r="H702" s="54" t="inlineStr">
        <is>
          <t>O+</t>
        </is>
      </c>
      <c r="I702" s="54" t="inlineStr">
        <is>
          <t>92971 98847</t>
        </is>
      </c>
      <c r="J702" s="62">
        <f>HYPERLINK("https://wa.me/91"&amp;SUBSTITUTE(I702," ",""),"Chat on WhatsApp")</f>
        <v/>
      </c>
      <c r="K702" s="54" t="inlineStr">
        <is>
          <t>lakshay.srivastava75@rediffmail.com</t>
        </is>
      </c>
      <c r="L702" s="62">
        <f>HYPERLINK("mailto:"&amp;K702,"Send Email")</f>
        <v/>
      </c>
      <c r="M702" s="55" t="inlineStr">
        <is>
          <t>56, College Road, Ranchi</t>
        </is>
      </c>
      <c r="N702" s="54" t="inlineStr">
        <is>
          <t>Ranchi</t>
        </is>
      </c>
      <c r="O702" s="54">
        <f>VLOOKUP(N702,Lists!$A$2:$B$36,2,FALSE())</f>
        <v/>
      </c>
      <c r="P702" s="54" t="inlineStr">
        <is>
          <t>492484</t>
        </is>
      </c>
      <c r="Q702" s="54" t="inlineStr">
        <is>
          <t>96732 62266</t>
        </is>
      </c>
    </row>
    <row r="703" ht="15" customHeight="1" s="39">
      <c r="A703" s="54" t="inlineStr">
        <is>
          <t>STU0702</t>
        </is>
      </c>
      <c r="B703" s="55">
        <f>VLOOKUP(A703,Marks!$A$2:$B$1001,2,FALSE())</f>
        <v/>
      </c>
      <c r="C703" s="54">
        <f>VLOOKUP(A703,Marks!$A$2:$C$1001,3,FALSE())</f>
        <v/>
      </c>
      <c r="D703" s="55" t="inlineStr">
        <is>
          <t>Abhinav Pathak</t>
        </is>
      </c>
      <c r="E703" s="55" t="inlineStr">
        <is>
          <t>Kiara Pathak</t>
        </is>
      </c>
      <c r="F703" s="57" t="n">
        <v>42090</v>
      </c>
      <c r="G703" s="54">
        <f>DATEDIF(F703,TODAY(),"Y")</f>
        <v/>
      </c>
      <c r="H703" s="54" t="inlineStr">
        <is>
          <t>O-</t>
        </is>
      </c>
      <c r="I703" s="54" t="inlineStr">
        <is>
          <t>62244 43865</t>
        </is>
      </c>
      <c r="J703" s="62">
        <f>HYPERLINK("https://wa.me/91"&amp;SUBSTITUTE(I703," ",""),"Chat on WhatsApp")</f>
        <v/>
      </c>
      <c r="K703" s="54" t="inlineStr">
        <is>
          <t>abhinav.pathak32@gmail.com</t>
        </is>
      </c>
      <c r="L703" s="62">
        <f>HYPERLINK("mailto:"&amp;K703,"Send Email")</f>
        <v/>
      </c>
      <c r="M703" s="55" t="inlineStr">
        <is>
          <t>235, MG Road, Bhubaneswar</t>
        </is>
      </c>
      <c r="N703" s="54" t="inlineStr">
        <is>
          <t>Bhubaneswar</t>
        </is>
      </c>
      <c r="O703" s="54">
        <f>VLOOKUP(N703,Lists!$A$2:$B$36,2,FALSE())</f>
        <v/>
      </c>
      <c r="P703" s="54" t="inlineStr">
        <is>
          <t>489423</t>
        </is>
      </c>
      <c r="Q703" s="54" t="inlineStr">
        <is>
          <t>88835 98049</t>
        </is>
      </c>
    </row>
    <row r="704" ht="15" customHeight="1" s="39">
      <c r="A704" s="54" t="inlineStr">
        <is>
          <t>STU0703</t>
        </is>
      </c>
      <c r="B704" s="55">
        <f>VLOOKUP(A704,Marks!$A$2:$B$1001,2,FALSE())</f>
        <v/>
      </c>
      <c r="C704" s="54">
        <f>VLOOKUP(A704,Marks!$A$2:$C$1001,3,FALSE())</f>
        <v/>
      </c>
      <c r="D704" s="55" t="inlineStr">
        <is>
          <t>Siddharth Naidu</t>
        </is>
      </c>
      <c r="E704" s="55" t="inlineStr">
        <is>
          <t>Bhavya Naidu</t>
        </is>
      </c>
      <c r="F704" s="57" t="n">
        <v>41910</v>
      </c>
      <c r="G704" s="54">
        <f>DATEDIF(F704,TODAY(),"Y")</f>
        <v/>
      </c>
      <c r="H704" s="54" t="inlineStr">
        <is>
          <t>AB+</t>
        </is>
      </c>
      <c r="I704" s="54" t="inlineStr">
        <is>
          <t>74615 51765</t>
        </is>
      </c>
      <c r="J704" s="62">
        <f>HYPERLINK("https://wa.me/91"&amp;SUBSTITUTE(I704," ",""),"Chat on WhatsApp")</f>
        <v/>
      </c>
      <c r="K704" s="54" t="inlineStr">
        <is>
          <t>siddharth.naidu37@yahoo.com</t>
        </is>
      </c>
      <c r="L704" s="62">
        <f>HYPERLINK("mailto:"&amp;K704,"Send Email")</f>
        <v/>
      </c>
      <c r="M704" s="55" t="inlineStr">
        <is>
          <t>184, Shastri Nagar, Kanpur</t>
        </is>
      </c>
      <c r="N704" s="54" t="inlineStr">
        <is>
          <t>Kanpur</t>
        </is>
      </c>
      <c r="O704" s="54">
        <f>VLOOKUP(N704,Lists!$A$2:$B$36,2,FALSE())</f>
        <v/>
      </c>
      <c r="P704" s="54" t="inlineStr">
        <is>
          <t>203595</t>
        </is>
      </c>
      <c r="Q704" s="54" t="inlineStr">
        <is>
          <t>72766 47183</t>
        </is>
      </c>
    </row>
    <row r="705" ht="15" customHeight="1" s="39">
      <c r="A705" s="54" t="inlineStr">
        <is>
          <t>STU0704</t>
        </is>
      </c>
      <c r="B705" s="55">
        <f>VLOOKUP(A705,Marks!$A$2:$B$1001,2,FALSE())</f>
        <v/>
      </c>
      <c r="C705" s="54">
        <f>VLOOKUP(A705,Marks!$A$2:$C$1001,3,FALSE())</f>
        <v/>
      </c>
      <c r="D705" s="55" t="inlineStr">
        <is>
          <t>Nikhil Iyer</t>
        </is>
      </c>
      <c r="E705" s="55" t="inlineStr">
        <is>
          <t>Pihu Iyer</t>
        </is>
      </c>
      <c r="F705" s="57" t="n">
        <v>43248</v>
      </c>
      <c r="G705" s="54">
        <f>DATEDIF(F705,TODAY(),"Y")</f>
        <v/>
      </c>
      <c r="H705" s="54" t="inlineStr">
        <is>
          <t>A+</t>
        </is>
      </c>
      <c r="I705" s="54" t="inlineStr">
        <is>
          <t>79160 97793</t>
        </is>
      </c>
      <c r="J705" s="62">
        <f>HYPERLINK("https://wa.me/91"&amp;SUBSTITUTE(I705," ",""),"Chat on WhatsApp")</f>
        <v/>
      </c>
      <c r="K705" s="54" t="inlineStr">
        <is>
          <t>nikhil.iyer17@outlook.com</t>
        </is>
      </c>
      <c r="L705" s="62">
        <f>HYPERLINK("mailto:"&amp;K705,"Send Email")</f>
        <v/>
      </c>
      <c r="M705" s="55" t="inlineStr">
        <is>
          <t>2, Nehru Nagar, Howrah</t>
        </is>
      </c>
      <c r="N705" s="54" t="inlineStr">
        <is>
          <t>Howrah</t>
        </is>
      </c>
      <c r="O705" s="54">
        <f>VLOOKUP(N705,Lists!$A$2:$B$36,2,FALSE())</f>
        <v/>
      </c>
      <c r="P705" s="54" t="inlineStr">
        <is>
          <t>146053</t>
        </is>
      </c>
      <c r="Q705" s="54" t="inlineStr">
        <is>
          <t>71340 81578</t>
        </is>
      </c>
    </row>
    <row r="706" ht="15" customHeight="1" s="39">
      <c r="A706" s="54" t="inlineStr">
        <is>
          <t>STU0705</t>
        </is>
      </c>
      <c r="B706" s="55">
        <f>VLOOKUP(A706,Marks!$A$2:$B$1001,2,FALSE())</f>
        <v/>
      </c>
      <c r="C706" s="54">
        <f>VLOOKUP(A706,Marks!$A$2:$C$1001,3,FALSE())</f>
        <v/>
      </c>
      <c r="D706" s="55" t="inlineStr">
        <is>
          <t>Rudra Ahluwalia</t>
        </is>
      </c>
      <c r="E706" s="55" t="inlineStr">
        <is>
          <t>Aditi Ahluwalia</t>
        </is>
      </c>
      <c r="F706" s="57" t="n">
        <v>42681</v>
      </c>
      <c r="G706" s="54">
        <f>DATEDIF(F706,TODAY(),"Y")</f>
        <v/>
      </c>
      <c r="H706" s="54" t="inlineStr">
        <is>
          <t>B+</t>
        </is>
      </c>
      <c r="I706" s="54" t="inlineStr">
        <is>
          <t>94289 11686</t>
        </is>
      </c>
      <c r="J706" s="62">
        <f>HYPERLINK("https://wa.me/91"&amp;SUBSTITUTE(I706," ",""),"Chat on WhatsApp")</f>
        <v/>
      </c>
      <c r="K706" s="54" t="inlineStr">
        <is>
          <t>rudra.ahluwalia12@gmail.com</t>
        </is>
      </c>
      <c r="L706" s="62">
        <f>HYPERLINK("mailto:"&amp;K706,"Send Email")</f>
        <v/>
      </c>
      <c r="M706" s="55" t="inlineStr">
        <is>
          <t>30, Nehru Nagar, Vadodara</t>
        </is>
      </c>
      <c r="N706" s="54" t="inlineStr">
        <is>
          <t>Vadodara</t>
        </is>
      </c>
      <c r="O706" s="54">
        <f>VLOOKUP(N706,Lists!$A$2:$B$36,2,FALSE())</f>
        <v/>
      </c>
      <c r="P706" s="54" t="inlineStr">
        <is>
          <t>727961</t>
        </is>
      </c>
      <c r="Q706" s="54" t="inlineStr">
        <is>
          <t>69623 88012</t>
        </is>
      </c>
    </row>
    <row r="707" ht="15" customHeight="1" s="39">
      <c r="A707" s="54" t="inlineStr">
        <is>
          <t>STU0706</t>
        </is>
      </c>
      <c r="B707" s="55">
        <f>VLOOKUP(A707,Marks!$A$2:$B$1001,2,FALSE())</f>
        <v/>
      </c>
      <c r="C707" s="54">
        <f>VLOOKUP(A707,Marks!$A$2:$C$1001,3,FALSE())</f>
        <v/>
      </c>
      <c r="D707" s="55" t="inlineStr">
        <is>
          <t>Mohit Rawat</t>
        </is>
      </c>
      <c r="E707" s="55" t="inlineStr">
        <is>
          <t>Navya Rawat</t>
        </is>
      </c>
      <c r="F707" s="57" t="n">
        <v>42565</v>
      </c>
      <c r="G707" s="54">
        <f>DATEDIF(F707,TODAY(),"Y")</f>
        <v/>
      </c>
      <c r="H707" s="54" t="inlineStr">
        <is>
          <t>A+</t>
        </is>
      </c>
      <c r="I707" s="54" t="inlineStr">
        <is>
          <t>64972 64720</t>
        </is>
      </c>
      <c r="J707" s="62">
        <f>HYPERLINK("https://wa.me/91"&amp;SUBSTITUTE(I707," ",""),"Chat on WhatsApp")</f>
        <v/>
      </c>
      <c r="K707" s="54" t="inlineStr">
        <is>
          <t>mohit.rawat51@yahoo.com</t>
        </is>
      </c>
      <c r="L707" s="62">
        <f>HYPERLINK("mailto:"&amp;K707,"Send Email")</f>
        <v/>
      </c>
      <c r="M707" s="55" t="inlineStr">
        <is>
          <t>274, MG Road, Kanpur</t>
        </is>
      </c>
      <c r="N707" s="54" t="inlineStr">
        <is>
          <t>Kanpur</t>
        </is>
      </c>
      <c r="O707" s="54">
        <f>VLOOKUP(N707,Lists!$A$2:$B$36,2,FALSE())</f>
        <v/>
      </c>
      <c r="P707" s="54" t="inlineStr">
        <is>
          <t>646709</t>
        </is>
      </c>
      <c r="Q707" s="54" t="inlineStr">
        <is>
          <t>63299 27970</t>
        </is>
      </c>
    </row>
    <row r="708" ht="15" customHeight="1" s="39">
      <c r="A708" s="54" t="inlineStr">
        <is>
          <t>STU0707</t>
        </is>
      </c>
      <c r="B708" s="55">
        <f>VLOOKUP(A708,Marks!$A$2:$B$1001,2,FALSE())</f>
        <v/>
      </c>
      <c r="C708" s="54">
        <f>VLOOKUP(A708,Marks!$A$2:$C$1001,3,FALSE())</f>
        <v/>
      </c>
      <c r="D708" s="55" t="inlineStr">
        <is>
          <t>Abhinav Kulkarni</t>
        </is>
      </c>
      <c r="E708" s="55" t="inlineStr">
        <is>
          <t>Ishita Kulkarni</t>
        </is>
      </c>
      <c r="F708" s="57" t="n">
        <v>39558</v>
      </c>
      <c r="G708" s="54">
        <f>DATEDIF(F708,TODAY(),"Y")</f>
        <v/>
      </c>
      <c r="H708" s="54" t="inlineStr">
        <is>
          <t>AB+</t>
        </is>
      </c>
      <c r="I708" s="54" t="inlineStr">
        <is>
          <t>99254 48039</t>
        </is>
      </c>
      <c r="J708" s="62">
        <f>HYPERLINK("https://wa.me/91"&amp;SUBSTITUTE(I708," ",""),"Chat on WhatsApp")</f>
        <v/>
      </c>
      <c r="K708" s="54" t="inlineStr">
        <is>
          <t>abhinav.kulkarni18@gmail.com</t>
        </is>
      </c>
      <c r="L708" s="62">
        <f>HYPERLINK("mailto:"&amp;K708,"Send Email")</f>
        <v/>
      </c>
      <c r="M708" s="55" t="inlineStr">
        <is>
          <t>286, Station Road, Mumbai</t>
        </is>
      </c>
      <c r="N708" s="54" t="inlineStr">
        <is>
          <t>Mumbai</t>
        </is>
      </c>
      <c r="O708" s="54">
        <f>VLOOKUP(N708,Lists!$A$2:$B$36,2,FALSE())</f>
        <v/>
      </c>
      <c r="P708" s="54" t="inlineStr">
        <is>
          <t>433407</t>
        </is>
      </c>
      <c r="Q708" s="54" t="inlineStr">
        <is>
          <t>77917 89482</t>
        </is>
      </c>
    </row>
    <row r="709" ht="15" customHeight="1" s="39">
      <c r="A709" s="54" t="inlineStr">
        <is>
          <t>STU0708</t>
        </is>
      </c>
      <c r="B709" s="55">
        <f>VLOOKUP(A709,Marks!$A$2:$B$1001,2,FALSE())</f>
        <v/>
      </c>
      <c r="C709" s="54">
        <f>VLOOKUP(A709,Marks!$A$2:$C$1001,3,FALSE())</f>
        <v/>
      </c>
      <c r="D709" s="55" t="inlineStr">
        <is>
          <t>Sai Kapoor</t>
        </is>
      </c>
      <c r="E709" s="55" t="inlineStr">
        <is>
          <t>Nisha Kapoor</t>
        </is>
      </c>
      <c r="F709" s="57" t="n">
        <v>40853</v>
      </c>
      <c r="G709" s="54">
        <f>DATEDIF(F709,TODAY(),"Y")</f>
        <v/>
      </c>
      <c r="H709" s="54" t="inlineStr">
        <is>
          <t>A-</t>
        </is>
      </c>
      <c r="I709" s="54" t="inlineStr">
        <is>
          <t>97578 32530</t>
        </is>
      </c>
      <c r="J709" s="62">
        <f>HYPERLINK("https://wa.me/91"&amp;SUBSTITUTE(I709," ",""),"Chat on WhatsApp")</f>
        <v/>
      </c>
      <c r="K709" s="54" t="inlineStr">
        <is>
          <t>sai.kapoor76@yahoo.com</t>
        </is>
      </c>
      <c r="L709" s="62">
        <f>HYPERLINK("mailto:"&amp;K709,"Send Email")</f>
        <v/>
      </c>
      <c r="M709" s="55" t="inlineStr">
        <is>
          <t>95, Market Yard, Pune</t>
        </is>
      </c>
      <c r="N709" s="54" t="inlineStr">
        <is>
          <t>Pune</t>
        </is>
      </c>
      <c r="O709" s="54">
        <f>VLOOKUP(N709,Lists!$A$2:$B$36,2,FALSE())</f>
        <v/>
      </c>
      <c r="P709" s="54" t="inlineStr">
        <is>
          <t>563253</t>
        </is>
      </c>
      <c r="Q709" s="54" t="inlineStr">
        <is>
          <t>98272 77465</t>
        </is>
      </c>
    </row>
    <row r="710" ht="15" customHeight="1" s="39">
      <c r="A710" s="54" t="inlineStr">
        <is>
          <t>STU0709</t>
        </is>
      </c>
      <c r="B710" s="55">
        <f>VLOOKUP(A710,Marks!$A$2:$B$1001,2,FALSE())</f>
        <v/>
      </c>
      <c r="C710" s="54">
        <f>VLOOKUP(A710,Marks!$A$2:$C$1001,3,FALSE())</f>
        <v/>
      </c>
      <c r="D710" s="55" t="inlineStr">
        <is>
          <t>Imran Trivedi</t>
        </is>
      </c>
      <c r="E710" s="55" t="inlineStr">
        <is>
          <t>Pihu Trivedi</t>
        </is>
      </c>
      <c r="F710" s="57" t="n">
        <v>40979</v>
      </c>
      <c r="G710" s="54">
        <f>DATEDIF(F710,TODAY(),"Y")</f>
        <v/>
      </c>
      <c r="H710" s="54" t="inlineStr">
        <is>
          <t>O+</t>
        </is>
      </c>
      <c r="I710" s="54" t="inlineStr">
        <is>
          <t>88808 72950</t>
        </is>
      </c>
      <c r="J710" s="62">
        <f>HYPERLINK("https://wa.me/91"&amp;SUBSTITUTE(I710," ",""),"Chat on WhatsApp")</f>
        <v/>
      </c>
      <c r="K710" s="54" t="inlineStr">
        <is>
          <t>imran.trivedi60@yahoo.com</t>
        </is>
      </c>
      <c r="L710" s="62">
        <f>HYPERLINK("mailto:"&amp;K710,"Send Email")</f>
        <v/>
      </c>
      <c r="M710" s="55" t="inlineStr">
        <is>
          <t>223, Lake View, Patna</t>
        </is>
      </c>
      <c r="N710" s="54" t="inlineStr">
        <is>
          <t>Patna</t>
        </is>
      </c>
      <c r="O710" s="54">
        <f>VLOOKUP(N710,Lists!$A$2:$B$36,2,FALSE())</f>
        <v/>
      </c>
      <c r="P710" s="54" t="inlineStr">
        <is>
          <t>742566</t>
        </is>
      </c>
      <c r="Q710" s="54" t="inlineStr">
        <is>
          <t>97228 48847</t>
        </is>
      </c>
    </row>
    <row r="711" ht="15" customHeight="1" s="39">
      <c r="A711" s="54" t="inlineStr">
        <is>
          <t>STU0710</t>
        </is>
      </c>
      <c r="B711" s="55">
        <f>VLOOKUP(A711,Marks!$A$2:$B$1001,2,FALSE())</f>
        <v/>
      </c>
      <c r="C711" s="54">
        <f>VLOOKUP(A711,Marks!$A$2:$C$1001,3,FALSE())</f>
        <v/>
      </c>
      <c r="D711" s="55" t="inlineStr">
        <is>
          <t>Yug Pillai</t>
        </is>
      </c>
      <c r="E711" s="55" t="inlineStr">
        <is>
          <t>Pihu Pillai</t>
        </is>
      </c>
      <c r="F711" s="57" t="n">
        <v>41326</v>
      </c>
      <c r="G711" s="54">
        <f>DATEDIF(F711,TODAY(),"Y")</f>
        <v/>
      </c>
      <c r="H711" s="54" t="inlineStr">
        <is>
          <t>B-</t>
        </is>
      </c>
      <c r="I711" s="54" t="inlineStr">
        <is>
          <t>66052 78889</t>
        </is>
      </c>
      <c r="J711" s="62">
        <f>HYPERLINK("https://wa.me/91"&amp;SUBSTITUTE(I711," ",""),"Chat on WhatsApp")</f>
        <v/>
      </c>
      <c r="K711" s="54" t="inlineStr">
        <is>
          <t>yug.pillai55@gmail.com</t>
        </is>
      </c>
      <c r="L711" s="62">
        <f>HYPERLINK("mailto:"&amp;K711,"Send Email")</f>
        <v/>
      </c>
      <c r="M711" s="55" t="inlineStr">
        <is>
          <t>29, Temple Road, Mysuru</t>
        </is>
      </c>
      <c r="N711" s="54" t="inlineStr">
        <is>
          <t>Mysuru</t>
        </is>
      </c>
      <c r="O711" s="54">
        <f>VLOOKUP(N711,Lists!$A$2:$B$36,2,FALSE())</f>
        <v/>
      </c>
      <c r="P711" s="54" t="inlineStr">
        <is>
          <t>155705</t>
        </is>
      </c>
      <c r="Q711" s="54" t="inlineStr">
        <is>
          <t>64008 44326</t>
        </is>
      </c>
    </row>
    <row r="712" ht="15" customHeight="1" s="39">
      <c r="A712" s="54" t="inlineStr">
        <is>
          <t>STU0711</t>
        </is>
      </c>
      <c r="B712" s="55">
        <f>VLOOKUP(A712,Marks!$A$2:$B$1001,2,FALSE())</f>
        <v/>
      </c>
      <c r="C712" s="54">
        <f>VLOOKUP(A712,Marks!$A$2:$C$1001,3,FALSE())</f>
        <v/>
      </c>
      <c r="D712" s="55" t="inlineStr">
        <is>
          <t>Uday Ahluwalia</t>
        </is>
      </c>
      <c r="E712" s="55" t="inlineStr">
        <is>
          <t>Tara Ahluwalia</t>
        </is>
      </c>
      <c r="F712" s="57" t="n">
        <v>41207</v>
      </c>
      <c r="G712" s="54">
        <f>DATEDIF(F712,TODAY(),"Y")</f>
        <v/>
      </c>
      <c r="H712" s="54" t="inlineStr">
        <is>
          <t>B-</t>
        </is>
      </c>
      <c r="I712" s="54" t="inlineStr">
        <is>
          <t>67578 96712</t>
        </is>
      </c>
      <c r="J712" s="62">
        <f>HYPERLINK("https://wa.me/91"&amp;SUBSTITUTE(I712," ",""),"Chat on WhatsApp")</f>
        <v/>
      </c>
      <c r="K712" s="54" t="inlineStr">
        <is>
          <t>uday.ahluwalia83@outlook.com</t>
        </is>
      </c>
      <c r="L712" s="62">
        <f>HYPERLINK("mailto:"&amp;K712,"Send Email")</f>
        <v/>
      </c>
      <c r="M712" s="55" t="inlineStr">
        <is>
          <t>77, Ring Road, Nagpur</t>
        </is>
      </c>
      <c r="N712" s="54" t="inlineStr">
        <is>
          <t>Nagpur</t>
        </is>
      </c>
      <c r="O712" s="54">
        <f>VLOOKUP(N712,Lists!$A$2:$B$36,2,FALSE())</f>
        <v/>
      </c>
      <c r="P712" s="54" t="inlineStr">
        <is>
          <t>279923</t>
        </is>
      </c>
      <c r="Q712" s="54" t="inlineStr">
        <is>
          <t>74097 63487</t>
        </is>
      </c>
    </row>
    <row r="713" ht="15" customHeight="1" s="39">
      <c r="A713" s="54" t="inlineStr">
        <is>
          <t>STU0712</t>
        </is>
      </c>
      <c r="B713" s="55">
        <f>VLOOKUP(A713,Marks!$A$2:$B$1001,2,FALSE())</f>
        <v/>
      </c>
      <c r="C713" s="54">
        <f>VLOOKUP(A713,Marks!$A$2:$C$1001,3,FALSE())</f>
        <v/>
      </c>
      <c r="D713" s="55" t="inlineStr">
        <is>
          <t>Lakshay Shah</t>
        </is>
      </c>
      <c r="E713" s="55" t="inlineStr">
        <is>
          <t>Aditi Shah</t>
        </is>
      </c>
      <c r="F713" s="57" t="n">
        <v>41246</v>
      </c>
      <c r="G713" s="54">
        <f>DATEDIF(F713,TODAY(),"Y")</f>
        <v/>
      </c>
      <c r="H713" s="54" t="inlineStr">
        <is>
          <t>O+</t>
        </is>
      </c>
      <c r="I713" s="54" t="inlineStr">
        <is>
          <t>85998 61252</t>
        </is>
      </c>
      <c r="J713" s="62">
        <f>HYPERLINK("https://wa.me/91"&amp;SUBSTITUTE(I713," ",""),"Chat on WhatsApp")</f>
        <v/>
      </c>
      <c r="K713" s="54" t="inlineStr">
        <is>
          <t>lakshay.shah85@outlook.com</t>
        </is>
      </c>
      <c r="L713" s="62">
        <f>HYPERLINK("mailto:"&amp;K713,"Send Email")</f>
        <v/>
      </c>
      <c r="M713" s="55" t="inlineStr">
        <is>
          <t>462, Market Yard, Pune</t>
        </is>
      </c>
      <c r="N713" s="54" t="inlineStr">
        <is>
          <t>Pune</t>
        </is>
      </c>
      <c r="O713" s="54">
        <f>VLOOKUP(N713,Lists!$A$2:$B$36,2,FALSE())</f>
        <v/>
      </c>
      <c r="P713" s="54" t="inlineStr">
        <is>
          <t>821238</t>
        </is>
      </c>
      <c r="Q713" s="54" t="inlineStr">
        <is>
          <t>95189 16514</t>
        </is>
      </c>
    </row>
    <row r="714" ht="15" customHeight="1" s="39">
      <c r="A714" s="54" t="inlineStr">
        <is>
          <t>STU0713</t>
        </is>
      </c>
      <c r="B714" s="55">
        <f>VLOOKUP(A714,Marks!$A$2:$B$1001,2,FALSE())</f>
        <v/>
      </c>
      <c r="C714" s="54">
        <f>VLOOKUP(A714,Marks!$A$2:$C$1001,3,FALSE())</f>
        <v/>
      </c>
      <c r="D714" s="55" t="inlineStr">
        <is>
          <t>Aryan Sen</t>
        </is>
      </c>
      <c r="E714" s="55" t="inlineStr">
        <is>
          <t>Vanya Sen</t>
        </is>
      </c>
      <c r="F714" s="57" t="n">
        <v>43051</v>
      </c>
      <c r="G714" s="54">
        <f>DATEDIF(F714,TODAY(),"Y")</f>
        <v/>
      </c>
      <c r="H714" s="54" t="inlineStr">
        <is>
          <t>B-</t>
        </is>
      </c>
      <c r="I714" s="54" t="inlineStr">
        <is>
          <t>93621 64590</t>
        </is>
      </c>
      <c r="J714" s="62">
        <f>HYPERLINK("https://wa.me/91"&amp;SUBSTITUTE(I714," ",""),"Chat on WhatsApp")</f>
        <v/>
      </c>
      <c r="K714" s="54" t="inlineStr">
        <is>
          <t>aryan.sen64@yahoo.com</t>
        </is>
      </c>
      <c r="L714" s="62">
        <f>HYPERLINK("mailto:"&amp;K714,"Send Email")</f>
        <v/>
      </c>
      <c r="M714" s="55" t="inlineStr">
        <is>
          <t>223, College Road, Raipur</t>
        </is>
      </c>
      <c r="N714" s="54" t="inlineStr">
        <is>
          <t>Raipur</t>
        </is>
      </c>
      <c r="O714" s="54">
        <f>VLOOKUP(N714,Lists!$A$2:$B$36,2,FALSE())</f>
        <v/>
      </c>
      <c r="P714" s="54" t="inlineStr">
        <is>
          <t>424273</t>
        </is>
      </c>
      <c r="Q714" s="54" t="inlineStr">
        <is>
          <t>84937 30218</t>
        </is>
      </c>
    </row>
    <row r="715" ht="15" customHeight="1" s="39">
      <c r="A715" s="54" t="inlineStr">
        <is>
          <t>STU0714</t>
        </is>
      </c>
      <c r="B715" s="55">
        <f>VLOOKUP(A715,Marks!$A$2:$B$1001,2,FALSE())</f>
        <v/>
      </c>
      <c r="C715" s="54">
        <f>VLOOKUP(A715,Marks!$A$2:$C$1001,3,FALSE())</f>
        <v/>
      </c>
      <c r="D715" s="55" t="inlineStr">
        <is>
          <t>Vivaan Dubey</t>
        </is>
      </c>
      <c r="E715" s="55" t="inlineStr">
        <is>
          <t>Tanvi Dubey</t>
        </is>
      </c>
      <c r="F715" s="57" t="n">
        <v>42181</v>
      </c>
      <c r="G715" s="54">
        <f>DATEDIF(F715,TODAY(),"Y")</f>
        <v/>
      </c>
      <c r="H715" s="54" t="inlineStr">
        <is>
          <t>AB-</t>
        </is>
      </c>
      <c r="I715" s="54" t="inlineStr">
        <is>
          <t>66917 14178</t>
        </is>
      </c>
      <c r="J715" s="62">
        <f>HYPERLINK("https://wa.me/91"&amp;SUBSTITUTE(I715," ",""),"Chat on WhatsApp")</f>
        <v/>
      </c>
      <c r="K715" s="54" t="inlineStr">
        <is>
          <t>vivaan.dubey77@yahoo.com</t>
        </is>
      </c>
      <c r="L715" s="62">
        <f>HYPERLINK("mailto:"&amp;K715,"Send Email")</f>
        <v/>
      </c>
      <c r="M715" s="55" t="inlineStr">
        <is>
          <t>273, Sector 12, Indore</t>
        </is>
      </c>
      <c r="N715" s="54" t="inlineStr">
        <is>
          <t>Indore</t>
        </is>
      </c>
      <c r="O715" s="54">
        <f>VLOOKUP(N715,Lists!$A$2:$B$36,2,FALSE())</f>
        <v/>
      </c>
      <c r="P715" s="54" t="inlineStr">
        <is>
          <t>530367</t>
        </is>
      </c>
      <c r="Q715" s="54" t="inlineStr">
        <is>
          <t>93706 11073</t>
        </is>
      </c>
    </row>
    <row r="716" ht="15" customHeight="1" s="39">
      <c r="A716" s="54" t="inlineStr">
        <is>
          <t>STU0715</t>
        </is>
      </c>
      <c r="B716" s="55">
        <f>VLOOKUP(A716,Marks!$A$2:$B$1001,2,FALSE())</f>
        <v/>
      </c>
      <c r="C716" s="54">
        <f>VLOOKUP(A716,Marks!$A$2:$C$1001,3,FALSE())</f>
        <v/>
      </c>
      <c r="D716" s="55" t="inlineStr">
        <is>
          <t>Zaid Sethi</t>
        </is>
      </c>
      <c r="E716" s="55" t="inlineStr">
        <is>
          <t>Ananya Sethi</t>
        </is>
      </c>
      <c r="F716" s="57" t="n">
        <v>40729</v>
      </c>
      <c r="G716" s="54">
        <f>DATEDIF(F716,TODAY(),"Y")</f>
        <v/>
      </c>
      <c r="H716" s="54" t="inlineStr">
        <is>
          <t>B+</t>
        </is>
      </c>
      <c r="I716" s="54" t="inlineStr">
        <is>
          <t>86753 24409</t>
        </is>
      </c>
      <c r="J716" s="62">
        <f>HYPERLINK("https://wa.me/91"&amp;SUBSTITUTE(I716," ",""),"Chat on WhatsApp")</f>
        <v/>
      </c>
      <c r="K716" s="54" t="inlineStr">
        <is>
          <t>zaid.sethi46@gmail.com</t>
        </is>
      </c>
      <c r="L716" s="62">
        <f>HYPERLINK("mailto:"&amp;K716,"Send Email")</f>
        <v/>
      </c>
      <c r="M716" s="55" t="inlineStr">
        <is>
          <t>347, Church Street, Lucknow</t>
        </is>
      </c>
      <c r="N716" s="54" t="inlineStr">
        <is>
          <t>Lucknow</t>
        </is>
      </c>
      <c r="O716" s="54">
        <f>VLOOKUP(N716,Lists!$A$2:$B$36,2,FALSE())</f>
        <v/>
      </c>
      <c r="P716" s="54" t="inlineStr">
        <is>
          <t>832603</t>
        </is>
      </c>
      <c r="Q716" s="54" t="inlineStr">
        <is>
          <t>65913 55022</t>
        </is>
      </c>
    </row>
    <row r="717" ht="15" customHeight="1" s="39">
      <c r="A717" s="54" t="inlineStr">
        <is>
          <t>STU0716</t>
        </is>
      </c>
      <c r="B717" s="55">
        <f>VLOOKUP(A717,Marks!$A$2:$B$1001,2,FALSE())</f>
        <v/>
      </c>
      <c r="C717" s="54">
        <f>VLOOKUP(A717,Marks!$A$2:$C$1001,3,FALSE())</f>
        <v/>
      </c>
      <c r="D717" s="55" t="inlineStr">
        <is>
          <t>Ishaan Yadav</t>
        </is>
      </c>
      <c r="E717" s="55" t="inlineStr">
        <is>
          <t>Pari Yadav</t>
        </is>
      </c>
      <c r="F717" s="57" t="n">
        <v>40087</v>
      </c>
      <c r="G717" s="54">
        <f>DATEDIF(F717,TODAY(),"Y")</f>
        <v/>
      </c>
      <c r="H717" s="54" t="inlineStr">
        <is>
          <t>B-</t>
        </is>
      </c>
      <c r="I717" s="54" t="inlineStr">
        <is>
          <t>83733 62573</t>
        </is>
      </c>
      <c r="J717" s="62">
        <f>HYPERLINK("https://wa.me/91"&amp;SUBSTITUTE(I717," ",""),"Chat on WhatsApp")</f>
        <v/>
      </c>
      <c r="K717" s="54" t="inlineStr">
        <is>
          <t>ishaan.yadav46@yahoo.com</t>
        </is>
      </c>
      <c r="L717" s="62">
        <f>HYPERLINK("mailto:"&amp;K717,"Send Email")</f>
        <v/>
      </c>
      <c r="M717" s="55" t="inlineStr">
        <is>
          <t>454, Green Park, Coimbatore</t>
        </is>
      </c>
      <c r="N717" s="54" t="inlineStr">
        <is>
          <t>Coimbatore</t>
        </is>
      </c>
      <c r="O717" s="54">
        <f>VLOOKUP(N717,Lists!$A$2:$B$36,2,FALSE())</f>
        <v/>
      </c>
      <c r="P717" s="54" t="inlineStr">
        <is>
          <t>387026</t>
        </is>
      </c>
      <c r="Q717" s="54" t="inlineStr">
        <is>
          <t>78112 98558</t>
        </is>
      </c>
    </row>
    <row r="718" ht="15" customHeight="1" s="39">
      <c r="A718" s="54" t="inlineStr">
        <is>
          <t>STU0717</t>
        </is>
      </c>
      <c r="B718" s="55">
        <f>VLOOKUP(A718,Marks!$A$2:$B$1001,2,FALSE())</f>
        <v/>
      </c>
      <c r="C718" s="54">
        <f>VLOOKUP(A718,Marks!$A$2:$C$1001,3,FALSE())</f>
        <v/>
      </c>
      <c r="D718" s="55" t="inlineStr">
        <is>
          <t>Om Arora</t>
        </is>
      </c>
      <c r="E718" s="55" t="inlineStr">
        <is>
          <t>Riya Arora</t>
        </is>
      </c>
      <c r="F718" s="57" t="n">
        <v>40777</v>
      </c>
      <c r="G718" s="54">
        <f>DATEDIF(F718,TODAY(),"Y")</f>
        <v/>
      </c>
      <c r="H718" s="54" t="inlineStr">
        <is>
          <t>O+</t>
        </is>
      </c>
      <c r="I718" s="54" t="inlineStr">
        <is>
          <t>86636 56855</t>
        </is>
      </c>
      <c r="J718" s="62">
        <f>HYPERLINK("https://wa.me/91"&amp;SUBSTITUTE(I718," ",""),"Chat on WhatsApp")</f>
        <v/>
      </c>
      <c r="K718" s="54" t="inlineStr">
        <is>
          <t>om.arora41@yahoo.com</t>
        </is>
      </c>
      <c r="L718" s="62">
        <f>HYPERLINK("mailto:"&amp;K718,"Send Email")</f>
        <v/>
      </c>
      <c r="M718" s="55" t="inlineStr">
        <is>
          <t>353, Green Park, Udaipur</t>
        </is>
      </c>
      <c r="N718" s="54" t="inlineStr">
        <is>
          <t>Udaipur</t>
        </is>
      </c>
      <c r="O718" s="54">
        <f>VLOOKUP(N718,Lists!$A$2:$B$36,2,FALSE())</f>
        <v/>
      </c>
      <c r="P718" s="54" t="inlineStr">
        <is>
          <t>842470</t>
        </is>
      </c>
      <c r="Q718" s="54" t="inlineStr">
        <is>
          <t>67846 27788</t>
        </is>
      </c>
    </row>
    <row r="719" ht="15" customHeight="1" s="39">
      <c r="A719" s="54" t="inlineStr">
        <is>
          <t>STU0718</t>
        </is>
      </c>
      <c r="B719" s="55">
        <f>VLOOKUP(A719,Marks!$A$2:$B$1001,2,FALSE())</f>
        <v/>
      </c>
      <c r="C719" s="54">
        <f>VLOOKUP(A719,Marks!$A$2:$C$1001,3,FALSE())</f>
        <v/>
      </c>
      <c r="D719" s="55" t="inlineStr">
        <is>
          <t>Rajat Chowdhury</t>
        </is>
      </c>
      <c r="E719" s="55" t="inlineStr">
        <is>
          <t>Ishita Chowdhury</t>
        </is>
      </c>
      <c r="F719" s="57" t="n">
        <v>42987</v>
      </c>
      <c r="G719" s="54">
        <f>DATEDIF(F719,TODAY(),"Y")</f>
        <v/>
      </c>
      <c r="H719" s="54" t="inlineStr">
        <is>
          <t>A-</t>
        </is>
      </c>
      <c r="I719" s="54" t="inlineStr">
        <is>
          <t>69374 95852</t>
        </is>
      </c>
      <c r="J719" s="62">
        <f>HYPERLINK("https://wa.me/91"&amp;SUBSTITUTE(I719," ",""),"Chat on WhatsApp")</f>
        <v/>
      </c>
      <c r="K719" s="54" t="inlineStr">
        <is>
          <t>rajat.chowdhury57@rediffmail.com</t>
        </is>
      </c>
      <c r="L719" s="62">
        <f>HYPERLINK("mailto:"&amp;K719,"Send Email")</f>
        <v/>
      </c>
      <c r="M719" s="55" t="inlineStr">
        <is>
          <t>82, MG Road, Surat</t>
        </is>
      </c>
      <c r="N719" s="54" t="inlineStr">
        <is>
          <t>Surat</t>
        </is>
      </c>
      <c r="O719" s="54">
        <f>VLOOKUP(N719,Lists!$A$2:$B$36,2,FALSE())</f>
        <v/>
      </c>
      <c r="P719" s="54" t="inlineStr">
        <is>
          <t>727775</t>
        </is>
      </c>
      <c r="Q719" s="54" t="inlineStr">
        <is>
          <t>67945 84844</t>
        </is>
      </c>
    </row>
    <row r="720" ht="15" customHeight="1" s="39">
      <c r="A720" s="54" t="inlineStr">
        <is>
          <t>STU0719</t>
        </is>
      </c>
      <c r="B720" s="55">
        <f>VLOOKUP(A720,Marks!$A$2:$B$1001,2,FALSE())</f>
        <v/>
      </c>
      <c r="C720" s="54">
        <f>VLOOKUP(A720,Marks!$A$2:$C$1001,3,FALSE())</f>
        <v/>
      </c>
      <c r="D720" s="55" t="inlineStr">
        <is>
          <t>Kartik Srivastava</t>
        </is>
      </c>
      <c r="E720" s="55" t="inlineStr">
        <is>
          <t>Zoya Srivastava</t>
        </is>
      </c>
      <c r="F720" s="57" t="n">
        <v>40262</v>
      </c>
      <c r="G720" s="54">
        <f>DATEDIF(F720,TODAY(),"Y")</f>
        <v/>
      </c>
      <c r="H720" s="54" t="inlineStr">
        <is>
          <t>B+</t>
        </is>
      </c>
      <c r="I720" s="54" t="inlineStr">
        <is>
          <t>75594 40035</t>
        </is>
      </c>
      <c r="J720" s="62">
        <f>HYPERLINK("https://wa.me/91"&amp;SUBSTITUTE(I720," ",""),"Chat on WhatsApp")</f>
        <v/>
      </c>
      <c r="K720" s="54" t="inlineStr">
        <is>
          <t>kartik.srivastava68@gmail.com</t>
        </is>
      </c>
      <c r="L720" s="62">
        <f>HYPERLINK("mailto:"&amp;K720,"Send Email")</f>
        <v/>
      </c>
      <c r="M720" s="55" t="inlineStr">
        <is>
          <t>158, Temple Road, Guwahati</t>
        </is>
      </c>
      <c r="N720" s="54" t="inlineStr">
        <is>
          <t>Guwahati</t>
        </is>
      </c>
      <c r="O720" s="54">
        <f>VLOOKUP(N720,Lists!$A$2:$B$36,2,FALSE())</f>
        <v/>
      </c>
      <c r="P720" s="54" t="inlineStr">
        <is>
          <t>204846</t>
        </is>
      </c>
      <c r="Q720" s="54" t="inlineStr">
        <is>
          <t>83494 17495</t>
        </is>
      </c>
    </row>
    <row r="721" ht="15" customHeight="1" s="39">
      <c r="A721" s="54" t="inlineStr">
        <is>
          <t>STU0720</t>
        </is>
      </c>
      <c r="B721" s="55">
        <f>VLOOKUP(A721,Marks!$A$2:$B$1001,2,FALSE())</f>
        <v/>
      </c>
      <c r="C721" s="54">
        <f>VLOOKUP(A721,Marks!$A$2:$C$1001,3,FALSE())</f>
        <v/>
      </c>
      <c r="D721" s="55" t="inlineStr">
        <is>
          <t>Chirag Menon</t>
        </is>
      </c>
      <c r="E721" s="55" t="inlineStr">
        <is>
          <t>Siya Menon</t>
        </is>
      </c>
      <c r="F721" s="57" t="n">
        <v>42417</v>
      </c>
      <c r="G721" s="54">
        <f>DATEDIF(F721,TODAY(),"Y")</f>
        <v/>
      </c>
      <c r="H721" s="54" t="inlineStr">
        <is>
          <t>B+</t>
        </is>
      </c>
      <c r="I721" s="54" t="inlineStr">
        <is>
          <t>75901 42601</t>
        </is>
      </c>
      <c r="J721" s="62">
        <f>HYPERLINK("https://wa.me/91"&amp;SUBSTITUTE(I721," ",""),"Chat on WhatsApp")</f>
        <v/>
      </c>
      <c r="K721" s="54" t="inlineStr">
        <is>
          <t>chirag.menon56@outlook.com</t>
        </is>
      </c>
      <c r="L721" s="62">
        <f>HYPERLINK("mailto:"&amp;K721,"Send Email")</f>
        <v/>
      </c>
      <c r="M721" s="55" t="inlineStr">
        <is>
          <t>116, Gandhi Chowk, Kolkata</t>
        </is>
      </c>
      <c r="N721" s="54" t="inlineStr">
        <is>
          <t>Kolkata</t>
        </is>
      </c>
      <c r="O721" s="54">
        <f>VLOOKUP(N721,Lists!$A$2:$B$36,2,FALSE())</f>
        <v/>
      </c>
      <c r="P721" s="54" t="inlineStr">
        <is>
          <t>149988</t>
        </is>
      </c>
      <c r="Q721" s="54" t="inlineStr">
        <is>
          <t>78926 73392</t>
        </is>
      </c>
    </row>
    <row r="722" ht="15" customHeight="1" s="39">
      <c r="A722" s="54" t="inlineStr">
        <is>
          <t>STU0721</t>
        </is>
      </c>
      <c r="B722" s="55">
        <f>VLOOKUP(A722,Marks!$A$2:$B$1001,2,FALSE())</f>
        <v/>
      </c>
      <c r="C722" s="54">
        <f>VLOOKUP(A722,Marks!$A$2:$C$1001,3,FALSE())</f>
        <v/>
      </c>
      <c r="D722" s="55" t="inlineStr">
        <is>
          <t>Naveen Srivastava</t>
        </is>
      </c>
      <c r="E722" s="55" t="inlineStr">
        <is>
          <t>Neha Srivastava</t>
        </is>
      </c>
      <c r="F722" s="57" t="n">
        <v>40295</v>
      </c>
      <c r="G722" s="54">
        <f>DATEDIF(F722,TODAY(),"Y")</f>
        <v/>
      </c>
      <c r="H722" s="54" t="inlineStr">
        <is>
          <t>AB-</t>
        </is>
      </c>
      <c r="I722" s="54" t="inlineStr">
        <is>
          <t>73567 22838</t>
        </is>
      </c>
      <c r="J722" s="62">
        <f>HYPERLINK("https://wa.me/91"&amp;SUBSTITUTE(I722," ",""),"Chat on WhatsApp")</f>
        <v/>
      </c>
      <c r="K722" s="54" t="inlineStr">
        <is>
          <t>naveen.srivastava76@yahoo.com</t>
        </is>
      </c>
      <c r="L722" s="62">
        <f>HYPERLINK("mailto:"&amp;K722,"Send Email")</f>
        <v/>
      </c>
      <c r="M722" s="55" t="inlineStr">
        <is>
          <t>204, Gandhi Chowk, New Delhi</t>
        </is>
      </c>
      <c r="N722" s="54" t="inlineStr">
        <is>
          <t>New Delhi</t>
        </is>
      </c>
      <c r="O722" s="54">
        <f>VLOOKUP(N722,Lists!$A$2:$B$36,2,FALSE())</f>
        <v/>
      </c>
      <c r="P722" s="54" t="inlineStr">
        <is>
          <t>447918</t>
        </is>
      </c>
      <c r="Q722" s="54" t="inlineStr">
        <is>
          <t>94568 99049</t>
        </is>
      </c>
    </row>
    <row r="723" ht="15" customHeight="1" s="39">
      <c r="A723" s="54" t="inlineStr">
        <is>
          <t>STU0722</t>
        </is>
      </c>
      <c r="B723" s="55">
        <f>VLOOKUP(A723,Marks!$A$2:$B$1001,2,FALSE())</f>
        <v/>
      </c>
      <c r="C723" s="54">
        <f>VLOOKUP(A723,Marks!$A$2:$C$1001,3,FALSE())</f>
        <v/>
      </c>
      <c r="D723" s="55" t="inlineStr">
        <is>
          <t>Kabir Desai</t>
        </is>
      </c>
      <c r="E723" s="55" t="inlineStr">
        <is>
          <t>Aadhya Desai</t>
        </is>
      </c>
      <c r="F723" s="57" t="n">
        <v>42321</v>
      </c>
      <c r="G723" s="54">
        <f>DATEDIF(F723,TODAY(),"Y")</f>
        <v/>
      </c>
      <c r="H723" s="54" t="inlineStr">
        <is>
          <t>A+</t>
        </is>
      </c>
      <c r="I723" s="54" t="inlineStr">
        <is>
          <t>79099 82738</t>
        </is>
      </c>
      <c r="J723" s="62">
        <f>HYPERLINK("https://wa.me/91"&amp;SUBSTITUTE(I723," ",""),"Chat on WhatsApp")</f>
        <v/>
      </c>
      <c r="K723" s="54" t="inlineStr">
        <is>
          <t>kabir.desai79@gmail.com</t>
        </is>
      </c>
      <c r="L723" s="62">
        <f>HYPERLINK("mailto:"&amp;K723,"Send Email")</f>
        <v/>
      </c>
      <c r="M723" s="55" t="inlineStr">
        <is>
          <t>455, Model Town, Mumbai</t>
        </is>
      </c>
      <c r="N723" s="54" t="inlineStr">
        <is>
          <t>Mumbai</t>
        </is>
      </c>
      <c r="O723" s="54">
        <f>VLOOKUP(N723,Lists!$A$2:$B$36,2,FALSE())</f>
        <v/>
      </c>
      <c r="P723" s="54" t="inlineStr">
        <is>
          <t>434722</t>
        </is>
      </c>
      <c r="Q723" s="54" t="inlineStr">
        <is>
          <t>81905 32295</t>
        </is>
      </c>
    </row>
    <row r="724" ht="15" customHeight="1" s="39">
      <c r="A724" s="54" t="inlineStr">
        <is>
          <t>STU0723</t>
        </is>
      </c>
      <c r="B724" s="55">
        <f>VLOOKUP(A724,Marks!$A$2:$B$1001,2,FALSE())</f>
        <v/>
      </c>
      <c r="C724" s="54">
        <f>VLOOKUP(A724,Marks!$A$2:$C$1001,3,FALSE())</f>
        <v/>
      </c>
      <c r="D724" s="55" t="inlineStr">
        <is>
          <t>Arjun Chowdhury</t>
        </is>
      </c>
      <c r="E724" s="55" t="inlineStr">
        <is>
          <t>Pari Chowdhury</t>
        </is>
      </c>
      <c r="F724" s="57" t="n">
        <v>41127</v>
      </c>
      <c r="G724" s="54">
        <f>DATEDIF(F724,TODAY(),"Y")</f>
        <v/>
      </c>
      <c r="H724" s="54" t="inlineStr">
        <is>
          <t>O-</t>
        </is>
      </c>
      <c r="I724" s="54" t="inlineStr">
        <is>
          <t>61794 51100</t>
        </is>
      </c>
      <c r="J724" s="62">
        <f>HYPERLINK("https://wa.me/91"&amp;SUBSTITUTE(I724," ",""),"Chat on WhatsApp")</f>
        <v/>
      </c>
      <c r="K724" s="54" t="inlineStr">
        <is>
          <t>arjun.chowdhury13@yahoo.com</t>
        </is>
      </c>
      <c r="L724" s="62">
        <f>HYPERLINK("mailto:"&amp;K724,"Send Email")</f>
        <v/>
      </c>
      <c r="M724" s="55" t="inlineStr">
        <is>
          <t>126, Sector 12, Nagpur</t>
        </is>
      </c>
      <c r="N724" s="54" t="inlineStr">
        <is>
          <t>Nagpur</t>
        </is>
      </c>
      <c r="O724" s="54">
        <f>VLOOKUP(N724,Lists!$A$2:$B$36,2,FALSE())</f>
        <v/>
      </c>
      <c r="P724" s="54" t="inlineStr">
        <is>
          <t>503528</t>
        </is>
      </c>
      <c r="Q724" s="54" t="inlineStr">
        <is>
          <t>62647 81498</t>
        </is>
      </c>
    </row>
    <row r="725" ht="15" customHeight="1" s="39">
      <c r="A725" s="54" t="inlineStr">
        <is>
          <t>STU0724</t>
        </is>
      </c>
      <c r="B725" s="55">
        <f>VLOOKUP(A725,Marks!$A$2:$B$1001,2,FALSE())</f>
        <v/>
      </c>
      <c r="C725" s="54">
        <f>VLOOKUP(A725,Marks!$A$2:$C$1001,3,FALSE())</f>
        <v/>
      </c>
      <c r="D725" s="55" t="inlineStr">
        <is>
          <t>Imran Rao</t>
        </is>
      </c>
      <c r="E725" s="55" t="inlineStr">
        <is>
          <t>Zoya Rao</t>
        </is>
      </c>
      <c r="F725" s="57" t="n">
        <v>44523</v>
      </c>
      <c r="G725" s="54">
        <f>DATEDIF(F725,TODAY(),"Y")</f>
        <v/>
      </c>
      <c r="H725" s="54" t="inlineStr">
        <is>
          <t>O+</t>
        </is>
      </c>
      <c r="I725" s="54" t="inlineStr">
        <is>
          <t>95022 59856</t>
        </is>
      </c>
      <c r="J725" s="62">
        <f>HYPERLINK("https://wa.me/91"&amp;SUBSTITUTE(I725," ",""),"Chat on WhatsApp")</f>
        <v/>
      </c>
      <c r="K725" s="54" t="inlineStr">
        <is>
          <t>imran.rao77@gmail.com</t>
        </is>
      </c>
      <c r="L725" s="62">
        <f>HYPERLINK("mailto:"&amp;K725,"Send Email")</f>
        <v/>
      </c>
      <c r="M725" s="55" t="inlineStr">
        <is>
          <t>239, Park Street, Shimla</t>
        </is>
      </c>
      <c r="N725" s="54" t="inlineStr">
        <is>
          <t>Shimla</t>
        </is>
      </c>
      <c r="O725" s="54">
        <f>VLOOKUP(N725,Lists!$A$2:$B$36,2,FALSE())</f>
        <v/>
      </c>
      <c r="P725" s="54" t="inlineStr">
        <is>
          <t>789495</t>
        </is>
      </c>
      <c r="Q725" s="54" t="inlineStr">
        <is>
          <t>98019 73195</t>
        </is>
      </c>
    </row>
    <row r="726" ht="15" customHeight="1" s="39">
      <c r="A726" s="54" t="inlineStr">
        <is>
          <t>STU0725</t>
        </is>
      </c>
      <c r="B726" s="55">
        <f>VLOOKUP(A726,Marks!$A$2:$B$1001,2,FALSE())</f>
        <v/>
      </c>
      <c r="C726" s="54">
        <f>VLOOKUP(A726,Marks!$A$2:$C$1001,3,FALSE())</f>
        <v/>
      </c>
      <c r="D726" s="55" t="inlineStr">
        <is>
          <t>Kabir Ahluwalia</t>
        </is>
      </c>
      <c r="E726" s="55" t="inlineStr">
        <is>
          <t>Meera Ahluwalia</t>
        </is>
      </c>
      <c r="F726" s="57" t="n">
        <v>39830</v>
      </c>
      <c r="G726" s="54">
        <f>DATEDIF(F726,TODAY(),"Y")</f>
        <v/>
      </c>
      <c r="H726" s="54" t="inlineStr">
        <is>
          <t>A-</t>
        </is>
      </c>
      <c r="I726" s="54" t="inlineStr">
        <is>
          <t>82325 24434</t>
        </is>
      </c>
      <c r="J726" s="62">
        <f>HYPERLINK("https://wa.me/91"&amp;SUBSTITUTE(I726," ",""),"Chat on WhatsApp")</f>
        <v/>
      </c>
      <c r="K726" s="54" t="inlineStr">
        <is>
          <t>kabir.ahluwalia75@gmail.com</t>
        </is>
      </c>
      <c r="L726" s="62">
        <f>HYPERLINK("mailto:"&amp;K726,"Send Email")</f>
        <v/>
      </c>
      <c r="M726" s="55" t="inlineStr">
        <is>
          <t>319, Sector 12, Chennai</t>
        </is>
      </c>
      <c r="N726" s="54" t="inlineStr">
        <is>
          <t>Chennai</t>
        </is>
      </c>
      <c r="O726" s="54">
        <f>VLOOKUP(N726,Lists!$A$2:$B$36,2,FALSE())</f>
        <v/>
      </c>
      <c r="P726" s="54" t="inlineStr">
        <is>
          <t>783797</t>
        </is>
      </c>
      <c r="Q726" s="54" t="inlineStr">
        <is>
          <t>86927 44018</t>
        </is>
      </c>
    </row>
    <row r="727" ht="15" customHeight="1" s="39">
      <c r="A727" s="54" t="inlineStr">
        <is>
          <t>STU0726</t>
        </is>
      </c>
      <c r="B727" s="55">
        <f>VLOOKUP(A727,Marks!$A$2:$B$1001,2,FALSE())</f>
        <v/>
      </c>
      <c r="C727" s="54">
        <f>VLOOKUP(A727,Marks!$A$2:$C$1001,3,FALSE())</f>
        <v/>
      </c>
      <c r="D727" s="55" t="inlineStr">
        <is>
          <t>Nikhil Chauhan</t>
        </is>
      </c>
      <c r="E727" s="55" t="inlineStr">
        <is>
          <t>Riya Chauhan</t>
        </is>
      </c>
      <c r="F727" s="57" t="n">
        <v>41986</v>
      </c>
      <c r="G727" s="54">
        <f>DATEDIF(F727,TODAY(),"Y")</f>
        <v/>
      </c>
      <c r="H727" s="54" t="inlineStr">
        <is>
          <t>AB+</t>
        </is>
      </c>
      <c r="I727" s="54" t="inlineStr">
        <is>
          <t>98219 81290</t>
        </is>
      </c>
      <c r="J727" s="62">
        <f>HYPERLINK("https://wa.me/91"&amp;SUBSTITUTE(I727," ",""),"Chat on WhatsApp")</f>
        <v/>
      </c>
      <c r="K727" s="54" t="inlineStr">
        <is>
          <t>nikhil.chauhan29@gmail.com</t>
        </is>
      </c>
      <c r="L727" s="62">
        <f>HYPERLINK("mailto:"&amp;K727,"Send Email")</f>
        <v/>
      </c>
      <c r="M727" s="55" t="inlineStr">
        <is>
          <t>191, Temple Road, Indore</t>
        </is>
      </c>
      <c r="N727" s="54" t="inlineStr">
        <is>
          <t>Indore</t>
        </is>
      </c>
      <c r="O727" s="54">
        <f>VLOOKUP(N727,Lists!$A$2:$B$36,2,FALSE())</f>
        <v/>
      </c>
      <c r="P727" s="54" t="inlineStr">
        <is>
          <t>628436</t>
        </is>
      </c>
      <c r="Q727" s="54" t="inlineStr">
        <is>
          <t>78516 22903</t>
        </is>
      </c>
    </row>
    <row r="728" ht="15" customHeight="1" s="39">
      <c r="A728" s="54" t="inlineStr">
        <is>
          <t>STU0727</t>
        </is>
      </c>
      <c r="B728" s="55">
        <f>VLOOKUP(A728,Marks!$A$2:$B$1001,2,FALSE())</f>
        <v/>
      </c>
      <c r="C728" s="54">
        <f>VLOOKUP(A728,Marks!$A$2:$C$1001,3,FALSE())</f>
        <v/>
      </c>
      <c r="D728" s="55" t="inlineStr">
        <is>
          <t>Siddharth Trivedi</t>
        </is>
      </c>
      <c r="E728" s="55" t="inlineStr">
        <is>
          <t>Heer Trivedi</t>
        </is>
      </c>
      <c r="F728" s="57" t="n">
        <v>40857</v>
      </c>
      <c r="G728" s="54">
        <f>DATEDIF(F728,TODAY(),"Y")</f>
        <v/>
      </c>
      <c r="H728" s="54" t="inlineStr">
        <is>
          <t>AB+</t>
        </is>
      </c>
      <c r="I728" s="54" t="inlineStr">
        <is>
          <t>72675 59098</t>
        </is>
      </c>
      <c r="J728" s="62">
        <f>HYPERLINK("https://wa.me/91"&amp;SUBSTITUTE(I728," ",""),"Chat on WhatsApp")</f>
        <v/>
      </c>
      <c r="K728" s="54" t="inlineStr">
        <is>
          <t>siddharth.trivedi24@outlook.com</t>
        </is>
      </c>
      <c r="L728" s="62">
        <f>HYPERLINK("mailto:"&amp;K728,"Send Email")</f>
        <v/>
      </c>
      <c r="M728" s="55" t="inlineStr">
        <is>
          <t>262, Civil Lines, Bengaluru</t>
        </is>
      </c>
      <c r="N728" s="54" t="inlineStr">
        <is>
          <t>Bengaluru</t>
        </is>
      </c>
      <c r="O728" s="54">
        <f>VLOOKUP(N728,Lists!$A$2:$B$36,2,FALSE())</f>
        <v/>
      </c>
      <c r="P728" s="54" t="inlineStr">
        <is>
          <t>228169</t>
        </is>
      </c>
      <c r="Q728" s="54" t="inlineStr">
        <is>
          <t>99714 65246</t>
        </is>
      </c>
    </row>
    <row r="729" ht="15" customHeight="1" s="39">
      <c r="A729" s="54" t="inlineStr">
        <is>
          <t>STU0728</t>
        </is>
      </c>
      <c r="B729" s="55">
        <f>VLOOKUP(A729,Marks!$A$2:$B$1001,2,FALSE())</f>
        <v/>
      </c>
      <c r="C729" s="54">
        <f>VLOOKUP(A729,Marks!$A$2:$C$1001,3,FALSE())</f>
        <v/>
      </c>
      <c r="D729" s="55" t="inlineStr">
        <is>
          <t>Naveen Arora</t>
        </is>
      </c>
      <c r="E729" s="55" t="inlineStr">
        <is>
          <t>Navya Arora</t>
        </is>
      </c>
      <c r="F729" s="57" t="n">
        <v>40713</v>
      </c>
      <c r="G729" s="54">
        <f>DATEDIF(F729,TODAY(),"Y")</f>
        <v/>
      </c>
      <c r="H729" s="54" t="inlineStr">
        <is>
          <t>A-</t>
        </is>
      </c>
      <c r="I729" s="54" t="inlineStr">
        <is>
          <t>73375 87838</t>
        </is>
      </c>
      <c r="J729" s="62">
        <f>HYPERLINK("https://wa.me/91"&amp;SUBSTITUTE(I729," ",""),"Chat on WhatsApp")</f>
        <v/>
      </c>
      <c r="K729" s="54" t="inlineStr">
        <is>
          <t>naveen.arora15@yahoo.com</t>
        </is>
      </c>
      <c r="L729" s="62">
        <f>HYPERLINK("mailto:"&amp;K729,"Send Email")</f>
        <v/>
      </c>
      <c r="M729" s="55" t="inlineStr">
        <is>
          <t>248, Nehru Nagar, Ludhiana</t>
        </is>
      </c>
      <c r="N729" s="54" t="inlineStr">
        <is>
          <t>Ludhiana</t>
        </is>
      </c>
      <c r="O729" s="54">
        <f>VLOOKUP(N729,Lists!$A$2:$B$36,2,FALSE())</f>
        <v/>
      </c>
      <c r="P729" s="54" t="inlineStr">
        <is>
          <t>511922</t>
        </is>
      </c>
      <c r="Q729" s="54" t="inlineStr">
        <is>
          <t>84654 46721</t>
        </is>
      </c>
    </row>
    <row r="730" ht="15" customHeight="1" s="39">
      <c r="A730" s="54" t="inlineStr">
        <is>
          <t>STU0729</t>
        </is>
      </c>
      <c r="B730" s="55">
        <f>VLOOKUP(A730,Marks!$A$2:$B$1001,2,FALSE())</f>
        <v/>
      </c>
      <c r="C730" s="54">
        <f>VLOOKUP(A730,Marks!$A$2:$C$1001,3,FALSE())</f>
        <v/>
      </c>
      <c r="D730" s="55" t="inlineStr">
        <is>
          <t>Tejas Pandey</t>
        </is>
      </c>
      <c r="E730" s="55" t="inlineStr">
        <is>
          <t>Bhavya Pandey</t>
        </is>
      </c>
      <c r="F730" s="57" t="n">
        <v>41172</v>
      </c>
      <c r="G730" s="54">
        <f>DATEDIF(F730,TODAY(),"Y")</f>
        <v/>
      </c>
      <c r="H730" s="54" t="inlineStr">
        <is>
          <t>A-</t>
        </is>
      </c>
      <c r="I730" s="54" t="inlineStr">
        <is>
          <t>88816 47337</t>
        </is>
      </c>
      <c r="J730" s="62">
        <f>HYPERLINK("https://wa.me/91"&amp;SUBSTITUTE(I730," ",""),"Chat on WhatsApp")</f>
        <v/>
      </c>
      <c r="K730" s="54" t="inlineStr">
        <is>
          <t>tejas.pandey75@rediffmail.com</t>
        </is>
      </c>
      <c r="L730" s="62">
        <f>HYPERLINK("mailto:"&amp;K730,"Send Email")</f>
        <v/>
      </c>
      <c r="M730" s="55" t="inlineStr">
        <is>
          <t>320, Nehru Nagar, New Delhi</t>
        </is>
      </c>
      <c r="N730" s="54" t="inlineStr">
        <is>
          <t>New Delhi</t>
        </is>
      </c>
      <c r="O730" s="54">
        <f>VLOOKUP(N730,Lists!$A$2:$B$36,2,FALSE())</f>
        <v/>
      </c>
      <c r="P730" s="54" t="inlineStr">
        <is>
          <t>441061</t>
        </is>
      </c>
      <c r="Q730" s="54" t="inlineStr">
        <is>
          <t>73208 23953</t>
        </is>
      </c>
    </row>
    <row r="731" ht="15" customHeight="1" s="39">
      <c r="A731" s="54" t="inlineStr">
        <is>
          <t>STU0730</t>
        </is>
      </c>
      <c r="B731" s="55">
        <f>VLOOKUP(A731,Marks!$A$2:$B$1001,2,FALSE())</f>
        <v/>
      </c>
      <c r="C731" s="54">
        <f>VLOOKUP(A731,Marks!$A$2:$C$1001,3,FALSE())</f>
        <v/>
      </c>
      <c r="D731" s="55" t="inlineStr">
        <is>
          <t>Harsh Jain</t>
        </is>
      </c>
      <c r="E731" s="55" t="inlineStr">
        <is>
          <t>Divya Jain</t>
        </is>
      </c>
      <c r="F731" s="57" t="n">
        <v>43183</v>
      </c>
      <c r="G731" s="54">
        <f>DATEDIF(F731,TODAY(),"Y")</f>
        <v/>
      </c>
      <c r="H731" s="54" t="inlineStr">
        <is>
          <t>A+</t>
        </is>
      </c>
      <c r="I731" s="54" t="inlineStr">
        <is>
          <t>92693 64860</t>
        </is>
      </c>
      <c r="J731" s="62">
        <f>HYPERLINK("https://wa.me/91"&amp;SUBSTITUTE(I731," ",""),"Chat on WhatsApp")</f>
        <v/>
      </c>
      <c r="K731" s="54" t="inlineStr">
        <is>
          <t>harsh.jain77@outlook.com</t>
        </is>
      </c>
      <c r="L731" s="62">
        <f>HYPERLINK("mailto:"&amp;K731,"Send Email")</f>
        <v/>
      </c>
      <c r="M731" s="55" t="inlineStr">
        <is>
          <t>312, Market Yard, Bhubaneswar</t>
        </is>
      </c>
      <c r="N731" s="54" t="inlineStr">
        <is>
          <t>Bhubaneswar</t>
        </is>
      </c>
      <c r="O731" s="54">
        <f>VLOOKUP(N731,Lists!$A$2:$B$36,2,FALSE())</f>
        <v/>
      </c>
      <c r="P731" s="54" t="inlineStr">
        <is>
          <t>338505</t>
        </is>
      </c>
      <c r="Q731" s="54" t="inlineStr">
        <is>
          <t>99308 19310</t>
        </is>
      </c>
    </row>
    <row r="732" ht="15" customHeight="1" s="39">
      <c r="A732" s="54" t="inlineStr">
        <is>
          <t>STU0731</t>
        </is>
      </c>
      <c r="B732" s="55">
        <f>VLOOKUP(A732,Marks!$A$2:$B$1001,2,FALSE())</f>
        <v/>
      </c>
      <c r="C732" s="54">
        <f>VLOOKUP(A732,Marks!$A$2:$C$1001,3,FALSE())</f>
        <v/>
      </c>
      <c r="D732" s="55" t="inlineStr">
        <is>
          <t>Rudra Dubey</t>
        </is>
      </c>
      <c r="E732" s="55" t="inlineStr">
        <is>
          <t>Kavya Dubey</t>
        </is>
      </c>
      <c r="F732" s="57" t="n">
        <v>42671</v>
      </c>
      <c r="G732" s="54">
        <f>DATEDIF(F732,TODAY(),"Y")</f>
        <v/>
      </c>
      <c r="H732" s="54" t="inlineStr">
        <is>
          <t>A-</t>
        </is>
      </c>
      <c r="I732" s="54" t="inlineStr">
        <is>
          <t>85386 85811</t>
        </is>
      </c>
      <c r="J732" s="62">
        <f>HYPERLINK("https://wa.me/91"&amp;SUBSTITUTE(I732," ",""),"Chat on WhatsApp")</f>
        <v/>
      </c>
      <c r="K732" s="54" t="inlineStr">
        <is>
          <t>rudra.dubey5@gmail.com</t>
        </is>
      </c>
      <c r="L732" s="62">
        <f>HYPERLINK("mailto:"&amp;K732,"Send Email")</f>
        <v/>
      </c>
      <c r="M732" s="55" t="inlineStr">
        <is>
          <t>159, Nehru Nagar, Coimbatore</t>
        </is>
      </c>
      <c r="N732" s="54" t="inlineStr">
        <is>
          <t>Coimbatore</t>
        </is>
      </c>
      <c r="O732" s="54">
        <f>VLOOKUP(N732,Lists!$A$2:$B$36,2,FALSE())</f>
        <v/>
      </c>
      <c r="P732" s="54" t="inlineStr">
        <is>
          <t>364461</t>
        </is>
      </c>
      <c r="Q732" s="54" t="inlineStr">
        <is>
          <t>93676 88823</t>
        </is>
      </c>
    </row>
    <row r="733" ht="15" customHeight="1" s="39">
      <c r="A733" s="54" t="inlineStr">
        <is>
          <t>STU0732</t>
        </is>
      </c>
      <c r="B733" s="55">
        <f>VLOOKUP(A733,Marks!$A$2:$B$1001,2,FALSE())</f>
        <v/>
      </c>
      <c r="C733" s="54">
        <f>VLOOKUP(A733,Marks!$A$2:$C$1001,3,FALSE())</f>
        <v/>
      </c>
      <c r="D733" s="55" t="inlineStr">
        <is>
          <t>Om Banerjee</t>
        </is>
      </c>
      <c r="E733" s="55" t="inlineStr">
        <is>
          <t>Radha Banerjee</t>
        </is>
      </c>
      <c r="F733" s="57" t="n">
        <v>43063</v>
      </c>
      <c r="G733" s="54">
        <f>DATEDIF(F733,TODAY(),"Y")</f>
        <v/>
      </c>
      <c r="H733" s="54" t="inlineStr">
        <is>
          <t>B-</t>
        </is>
      </c>
      <c r="I733" s="54" t="inlineStr">
        <is>
          <t>89086 65177</t>
        </is>
      </c>
      <c r="J733" s="62">
        <f>HYPERLINK("https://wa.me/91"&amp;SUBSTITUTE(I733," ",""),"Chat on WhatsApp")</f>
        <v/>
      </c>
      <c r="K733" s="54" t="inlineStr">
        <is>
          <t>om.banerjee23@gmail.com</t>
        </is>
      </c>
      <c r="L733" s="62">
        <f>HYPERLINK("mailto:"&amp;K733,"Send Email")</f>
        <v/>
      </c>
      <c r="M733" s="55" t="inlineStr">
        <is>
          <t>420, Ring Road, Surat</t>
        </is>
      </c>
      <c r="N733" s="54" t="inlineStr">
        <is>
          <t>Surat</t>
        </is>
      </c>
      <c r="O733" s="54">
        <f>VLOOKUP(N733,Lists!$A$2:$B$36,2,FALSE())</f>
        <v/>
      </c>
      <c r="P733" s="54" t="inlineStr">
        <is>
          <t>850996</t>
        </is>
      </c>
      <c r="Q733" s="54" t="inlineStr">
        <is>
          <t>77648 14891</t>
        </is>
      </c>
    </row>
    <row r="734" ht="15" customHeight="1" s="39">
      <c r="A734" s="54" t="inlineStr">
        <is>
          <t>STU0733</t>
        </is>
      </c>
      <c r="B734" s="55">
        <f>VLOOKUP(A734,Marks!$A$2:$B$1001,2,FALSE())</f>
        <v/>
      </c>
      <c r="C734" s="54">
        <f>VLOOKUP(A734,Marks!$A$2:$C$1001,3,FALSE())</f>
        <v/>
      </c>
      <c r="D734" s="55" t="inlineStr">
        <is>
          <t>Gaurav Ghosh</t>
        </is>
      </c>
      <c r="E734" s="55" t="inlineStr">
        <is>
          <t>Simran Ghosh</t>
        </is>
      </c>
      <c r="F734" s="57" t="n">
        <v>40818</v>
      </c>
      <c r="G734" s="54">
        <f>DATEDIF(F734,TODAY(),"Y")</f>
        <v/>
      </c>
      <c r="H734" s="54" t="inlineStr">
        <is>
          <t>B-</t>
        </is>
      </c>
      <c r="I734" s="54" t="inlineStr">
        <is>
          <t>96011 57495</t>
        </is>
      </c>
      <c r="J734" s="62">
        <f>HYPERLINK("https://wa.me/91"&amp;SUBSTITUTE(I734," ",""),"Chat on WhatsApp")</f>
        <v/>
      </c>
      <c r="K734" s="54" t="inlineStr">
        <is>
          <t>gaurav.ghosh75@rediffmail.com</t>
        </is>
      </c>
      <c r="L734" s="62">
        <f>HYPERLINK("mailto:"&amp;K734,"Send Email")</f>
        <v/>
      </c>
      <c r="M734" s="55" t="inlineStr">
        <is>
          <t>70, Sector 12, Panaji</t>
        </is>
      </c>
      <c r="N734" s="54" t="inlineStr">
        <is>
          <t>Panaji</t>
        </is>
      </c>
      <c r="O734" s="54">
        <f>VLOOKUP(N734,Lists!$A$2:$B$36,2,FALSE())</f>
        <v/>
      </c>
      <c r="P734" s="54" t="inlineStr">
        <is>
          <t>143671</t>
        </is>
      </c>
      <c r="Q734" s="54" t="inlineStr">
        <is>
          <t>72763 70411</t>
        </is>
      </c>
    </row>
    <row r="735" ht="15" customHeight="1" s="39">
      <c r="A735" s="54" t="inlineStr">
        <is>
          <t>STU0734</t>
        </is>
      </c>
      <c r="B735" s="55">
        <f>VLOOKUP(A735,Marks!$A$2:$B$1001,2,FALSE())</f>
        <v/>
      </c>
      <c r="C735" s="54">
        <f>VLOOKUP(A735,Marks!$A$2:$C$1001,3,FALSE())</f>
        <v/>
      </c>
      <c r="D735" s="55" t="inlineStr">
        <is>
          <t>Deepak Agarwal</t>
        </is>
      </c>
      <c r="E735" s="55" t="inlineStr">
        <is>
          <t>Anika Agarwal</t>
        </is>
      </c>
      <c r="F735" s="57" t="n">
        <v>42423</v>
      </c>
      <c r="G735" s="54">
        <f>DATEDIF(F735,TODAY(),"Y")</f>
        <v/>
      </c>
      <c r="H735" s="54" t="inlineStr">
        <is>
          <t>B+</t>
        </is>
      </c>
      <c r="I735" s="54" t="inlineStr">
        <is>
          <t>72004 63974</t>
        </is>
      </c>
      <c r="J735" s="62">
        <f>HYPERLINK("https://wa.me/91"&amp;SUBSTITUTE(I735," ",""),"Chat on WhatsApp")</f>
        <v/>
      </c>
      <c r="K735" s="54" t="inlineStr">
        <is>
          <t>deepak.agarwal87@yahoo.com</t>
        </is>
      </c>
      <c r="L735" s="62">
        <f>HYPERLINK("mailto:"&amp;K735,"Send Email")</f>
        <v/>
      </c>
      <c r="M735" s="55" t="inlineStr">
        <is>
          <t>95, Civil Lines, Ahmedabad</t>
        </is>
      </c>
      <c r="N735" s="54" t="inlineStr">
        <is>
          <t>Ahmedabad</t>
        </is>
      </c>
      <c r="O735" s="54">
        <f>VLOOKUP(N735,Lists!$A$2:$B$36,2,FALSE())</f>
        <v/>
      </c>
      <c r="P735" s="54" t="inlineStr">
        <is>
          <t>564956</t>
        </is>
      </c>
      <c r="Q735" s="54" t="inlineStr">
        <is>
          <t>86055 11889</t>
        </is>
      </c>
    </row>
    <row r="736" ht="15" customHeight="1" s="39">
      <c r="A736" s="54" t="inlineStr">
        <is>
          <t>STU0735</t>
        </is>
      </c>
      <c r="B736" s="55">
        <f>VLOOKUP(A736,Marks!$A$2:$B$1001,2,FALSE())</f>
        <v/>
      </c>
      <c r="C736" s="54">
        <f>VLOOKUP(A736,Marks!$A$2:$C$1001,3,FALSE())</f>
        <v/>
      </c>
      <c r="D736" s="55" t="inlineStr">
        <is>
          <t>Pranav Dubey</t>
        </is>
      </c>
      <c r="E736" s="55" t="inlineStr">
        <is>
          <t>Divya Dubey</t>
        </is>
      </c>
      <c r="F736" s="57" t="n">
        <v>40961</v>
      </c>
      <c r="G736" s="54">
        <f>DATEDIF(F736,TODAY(),"Y")</f>
        <v/>
      </c>
      <c r="H736" s="54" t="inlineStr">
        <is>
          <t>B+</t>
        </is>
      </c>
      <c r="I736" s="54" t="inlineStr">
        <is>
          <t>92067 54087</t>
        </is>
      </c>
      <c r="J736" s="62">
        <f>HYPERLINK("https://wa.me/91"&amp;SUBSTITUTE(I736," ",""),"Chat on WhatsApp")</f>
        <v/>
      </c>
      <c r="K736" s="54" t="inlineStr">
        <is>
          <t>pranav.dubey54@outlook.com</t>
        </is>
      </c>
      <c r="L736" s="62">
        <f>HYPERLINK("mailto:"&amp;K736,"Send Email")</f>
        <v/>
      </c>
      <c r="M736" s="55" t="inlineStr">
        <is>
          <t>5, Park Street, Guwahati</t>
        </is>
      </c>
      <c r="N736" s="54" t="inlineStr">
        <is>
          <t>Guwahati</t>
        </is>
      </c>
      <c r="O736" s="54">
        <f>VLOOKUP(N736,Lists!$A$2:$B$36,2,FALSE())</f>
        <v/>
      </c>
      <c r="P736" s="54" t="inlineStr">
        <is>
          <t>218056</t>
        </is>
      </c>
      <c r="Q736" s="54" t="inlineStr">
        <is>
          <t>89109 56078</t>
        </is>
      </c>
    </row>
    <row r="737" ht="15" customHeight="1" s="39">
      <c r="A737" s="54" t="inlineStr">
        <is>
          <t>STU0736</t>
        </is>
      </c>
      <c r="B737" s="55">
        <f>VLOOKUP(A737,Marks!$A$2:$B$1001,2,FALSE())</f>
        <v/>
      </c>
      <c r="C737" s="54">
        <f>VLOOKUP(A737,Marks!$A$2:$C$1001,3,FALSE())</f>
        <v/>
      </c>
      <c r="D737" s="55" t="inlineStr">
        <is>
          <t>Om Ahluwalia</t>
        </is>
      </c>
      <c r="E737" s="55" t="inlineStr">
        <is>
          <t>Vidhi Ahluwalia</t>
        </is>
      </c>
      <c r="F737" s="57" t="n">
        <v>42818</v>
      </c>
      <c r="G737" s="54">
        <f>DATEDIF(F737,TODAY(),"Y")</f>
        <v/>
      </c>
      <c r="H737" s="54" t="inlineStr">
        <is>
          <t>A-</t>
        </is>
      </c>
      <c r="I737" s="54" t="inlineStr">
        <is>
          <t>71577 93122</t>
        </is>
      </c>
      <c r="J737" s="62">
        <f>HYPERLINK("https://wa.me/91"&amp;SUBSTITUTE(I737," ",""),"Chat on WhatsApp")</f>
        <v/>
      </c>
      <c r="K737" s="54" t="inlineStr">
        <is>
          <t>om.ahluwalia23@yahoo.com</t>
        </is>
      </c>
      <c r="L737" s="62">
        <f>HYPERLINK("mailto:"&amp;K737,"Send Email")</f>
        <v/>
      </c>
      <c r="M737" s="55" t="inlineStr">
        <is>
          <t>246, College Road, Amritsar</t>
        </is>
      </c>
      <c r="N737" s="54" t="inlineStr">
        <is>
          <t>Amritsar</t>
        </is>
      </c>
      <c r="O737" s="54">
        <f>VLOOKUP(N737,Lists!$A$2:$B$36,2,FALSE())</f>
        <v/>
      </c>
      <c r="P737" s="54" t="inlineStr">
        <is>
          <t>855669</t>
        </is>
      </c>
      <c r="Q737" s="54" t="inlineStr">
        <is>
          <t>98090 86426</t>
        </is>
      </c>
    </row>
    <row r="738" ht="15" customHeight="1" s="39">
      <c r="A738" s="54" t="inlineStr">
        <is>
          <t>STU0737</t>
        </is>
      </c>
      <c r="B738" s="55">
        <f>VLOOKUP(A738,Marks!$A$2:$B$1001,2,FALSE())</f>
        <v/>
      </c>
      <c r="C738" s="54">
        <f>VLOOKUP(A738,Marks!$A$2:$C$1001,3,FALSE())</f>
        <v/>
      </c>
      <c r="D738" s="55" t="inlineStr">
        <is>
          <t>Deepak Mehta</t>
        </is>
      </c>
      <c r="E738" s="55" t="inlineStr">
        <is>
          <t>Aisha Mehta</t>
        </is>
      </c>
      <c r="F738" s="57" t="n">
        <v>42491</v>
      </c>
      <c r="G738" s="54">
        <f>DATEDIF(F738,TODAY(),"Y")</f>
        <v/>
      </c>
      <c r="H738" s="54" t="inlineStr">
        <is>
          <t>AB+</t>
        </is>
      </c>
      <c r="I738" s="54" t="inlineStr">
        <is>
          <t>97957 98257</t>
        </is>
      </c>
      <c r="J738" s="62">
        <f>HYPERLINK("https://wa.me/91"&amp;SUBSTITUTE(I738," ",""),"Chat on WhatsApp")</f>
        <v/>
      </c>
      <c r="K738" s="54" t="inlineStr">
        <is>
          <t>deepak.mehta23@yahoo.com</t>
        </is>
      </c>
      <c r="L738" s="62">
        <f>HYPERLINK("mailto:"&amp;K738,"Send Email")</f>
        <v/>
      </c>
      <c r="M738" s="55" t="inlineStr">
        <is>
          <t>139, Market Yard, Varanasi</t>
        </is>
      </c>
      <c r="N738" s="54" t="inlineStr">
        <is>
          <t>Varanasi</t>
        </is>
      </c>
      <c r="O738" s="54">
        <f>VLOOKUP(N738,Lists!$A$2:$B$36,2,FALSE())</f>
        <v/>
      </c>
      <c r="P738" s="54" t="inlineStr">
        <is>
          <t>310609</t>
        </is>
      </c>
      <c r="Q738" s="54" t="inlineStr">
        <is>
          <t>75913 98414</t>
        </is>
      </c>
    </row>
    <row r="739" ht="15" customHeight="1" s="39">
      <c r="A739" s="54" t="inlineStr">
        <is>
          <t>STU0738</t>
        </is>
      </c>
      <c r="B739" s="55">
        <f>VLOOKUP(A739,Marks!$A$2:$B$1001,2,FALSE())</f>
        <v/>
      </c>
      <c r="C739" s="54">
        <f>VLOOKUP(A739,Marks!$A$2:$C$1001,3,FALSE())</f>
        <v/>
      </c>
      <c r="D739" s="55" t="inlineStr">
        <is>
          <t>Vivaan Bhatia</t>
        </is>
      </c>
      <c r="E739" s="55" t="inlineStr">
        <is>
          <t>Jiya Bhatia</t>
        </is>
      </c>
      <c r="F739" s="57" t="n">
        <v>43201</v>
      </c>
      <c r="G739" s="54">
        <f>DATEDIF(F739,TODAY(),"Y")</f>
        <v/>
      </c>
      <c r="H739" s="54" t="inlineStr">
        <is>
          <t>AB-</t>
        </is>
      </c>
      <c r="I739" s="54" t="inlineStr">
        <is>
          <t>66691 31376</t>
        </is>
      </c>
      <c r="J739" s="62">
        <f>HYPERLINK("https://wa.me/91"&amp;SUBSTITUTE(I739," ",""),"Chat on WhatsApp")</f>
        <v/>
      </c>
      <c r="K739" s="54" t="inlineStr">
        <is>
          <t>vivaan.bhatia98@outlook.com</t>
        </is>
      </c>
      <c r="L739" s="62">
        <f>HYPERLINK("mailto:"&amp;K739,"Send Email")</f>
        <v/>
      </c>
      <c r="M739" s="55" t="inlineStr">
        <is>
          <t>312, Sector 12, Bhopal</t>
        </is>
      </c>
      <c r="N739" s="54" t="inlineStr">
        <is>
          <t>Bhopal</t>
        </is>
      </c>
      <c r="O739" s="54">
        <f>VLOOKUP(N739,Lists!$A$2:$B$36,2,FALSE())</f>
        <v/>
      </c>
      <c r="P739" s="54" t="inlineStr">
        <is>
          <t>612902</t>
        </is>
      </c>
      <c r="Q739" s="54" t="inlineStr">
        <is>
          <t>65075 84621</t>
        </is>
      </c>
    </row>
    <row r="740" ht="15" customHeight="1" s="39">
      <c r="A740" s="54" t="inlineStr">
        <is>
          <t>STU0739</t>
        </is>
      </c>
      <c r="B740" s="55">
        <f>VLOOKUP(A740,Marks!$A$2:$B$1001,2,FALSE())</f>
        <v/>
      </c>
      <c r="C740" s="54">
        <f>VLOOKUP(A740,Marks!$A$2:$C$1001,3,FALSE())</f>
        <v/>
      </c>
      <c r="D740" s="55" t="inlineStr">
        <is>
          <t>Aarush Tiwari</t>
        </is>
      </c>
      <c r="E740" s="55" t="inlineStr">
        <is>
          <t>Vanya Tiwari</t>
        </is>
      </c>
      <c r="F740" s="57" t="n">
        <v>40860</v>
      </c>
      <c r="G740" s="54">
        <f>DATEDIF(F740,TODAY(),"Y")</f>
        <v/>
      </c>
      <c r="H740" s="54" t="inlineStr">
        <is>
          <t>A+</t>
        </is>
      </c>
      <c r="I740" s="54" t="inlineStr">
        <is>
          <t>98040 68978</t>
        </is>
      </c>
      <c r="J740" s="62">
        <f>HYPERLINK("https://wa.me/91"&amp;SUBSTITUTE(I740," ",""),"Chat on WhatsApp")</f>
        <v/>
      </c>
      <c r="K740" s="54" t="inlineStr">
        <is>
          <t>aarush.tiwari76@outlook.com</t>
        </is>
      </c>
      <c r="L740" s="62">
        <f>HYPERLINK("mailto:"&amp;K740,"Send Email")</f>
        <v/>
      </c>
      <c r="M740" s="55" t="inlineStr">
        <is>
          <t>234, MG Road, Jaipur</t>
        </is>
      </c>
      <c r="N740" s="54" t="inlineStr">
        <is>
          <t>Jaipur</t>
        </is>
      </c>
      <c r="O740" s="54">
        <f>VLOOKUP(N740,Lists!$A$2:$B$36,2,FALSE())</f>
        <v/>
      </c>
      <c r="P740" s="54" t="inlineStr">
        <is>
          <t>538431</t>
        </is>
      </c>
      <c r="Q740" s="54" t="inlineStr">
        <is>
          <t>68496 94210</t>
        </is>
      </c>
    </row>
    <row r="741" ht="15" customHeight="1" s="39">
      <c r="A741" s="54" t="inlineStr">
        <is>
          <t>STU0740</t>
        </is>
      </c>
      <c r="B741" s="55">
        <f>VLOOKUP(A741,Marks!$A$2:$B$1001,2,FALSE())</f>
        <v/>
      </c>
      <c r="C741" s="54">
        <f>VLOOKUP(A741,Marks!$A$2:$C$1001,3,FALSE())</f>
        <v/>
      </c>
      <c r="D741" s="55" t="inlineStr">
        <is>
          <t>Yug Nair</t>
        </is>
      </c>
      <c r="E741" s="55" t="inlineStr">
        <is>
          <t>Nisha Nair</t>
        </is>
      </c>
      <c r="F741" s="57" t="n">
        <v>43487</v>
      </c>
      <c r="G741" s="54">
        <f>DATEDIF(F741,TODAY(),"Y")</f>
        <v/>
      </c>
      <c r="H741" s="54" t="inlineStr">
        <is>
          <t>AB+</t>
        </is>
      </c>
      <c r="I741" s="54" t="inlineStr">
        <is>
          <t>67297 74408</t>
        </is>
      </c>
      <c r="J741" s="62">
        <f>HYPERLINK("https://wa.me/91"&amp;SUBSTITUTE(I741," ",""),"Chat on WhatsApp")</f>
        <v/>
      </c>
      <c r="K741" s="54" t="inlineStr">
        <is>
          <t>yug.nair85@outlook.com</t>
        </is>
      </c>
      <c r="L741" s="62">
        <f>HYPERLINK("mailto:"&amp;K741,"Send Email")</f>
        <v/>
      </c>
      <c r="M741" s="55" t="inlineStr">
        <is>
          <t>134, Ring Road, Bengaluru</t>
        </is>
      </c>
      <c r="N741" s="54" t="inlineStr">
        <is>
          <t>Bengaluru</t>
        </is>
      </c>
      <c r="O741" s="54">
        <f>VLOOKUP(N741,Lists!$A$2:$B$36,2,FALSE())</f>
        <v/>
      </c>
      <c r="P741" s="54" t="inlineStr">
        <is>
          <t>324340</t>
        </is>
      </c>
      <c r="Q741" s="54" t="inlineStr">
        <is>
          <t>84399 58226</t>
        </is>
      </c>
    </row>
    <row r="742" ht="15" customHeight="1" s="39">
      <c r="A742" s="54" t="inlineStr">
        <is>
          <t>STU0741</t>
        </is>
      </c>
      <c r="B742" s="55">
        <f>VLOOKUP(A742,Marks!$A$2:$B$1001,2,FALSE())</f>
        <v/>
      </c>
      <c r="C742" s="54">
        <f>VLOOKUP(A742,Marks!$A$2:$C$1001,3,FALSE())</f>
        <v/>
      </c>
      <c r="D742" s="55" t="inlineStr">
        <is>
          <t>Farhan Chowdhury</t>
        </is>
      </c>
      <c r="E742" s="55" t="inlineStr">
        <is>
          <t>Anika Chowdhury</t>
        </is>
      </c>
      <c r="F742" s="57" t="n">
        <v>43681</v>
      </c>
      <c r="G742" s="54">
        <f>DATEDIF(F742,TODAY(),"Y")</f>
        <v/>
      </c>
      <c r="H742" s="54" t="inlineStr">
        <is>
          <t>B-</t>
        </is>
      </c>
      <c r="I742" s="54" t="inlineStr">
        <is>
          <t>81545 27046</t>
        </is>
      </c>
      <c r="J742" s="62">
        <f>HYPERLINK("https://wa.me/91"&amp;SUBSTITUTE(I742," ",""),"Chat on WhatsApp")</f>
        <v/>
      </c>
      <c r="K742" s="54" t="inlineStr">
        <is>
          <t>farhan.chowdhury43@gmail.com</t>
        </is>
      </c>
      <c r="L742" s="62">
        <f>HYPERLINK("mailto:"&amp;K742,"Send Email")</f>
        <v/>
      </c>
      <c r="M742" s="55" t="inlineStr">
        <is>
          <t>442, Civil Lines, Shimla</t>
        </is>
      </c>
      <c r="N742" s="54" t="inlineStr">
        <is>
          <t>Shimla</t>
        </is>
      </c>
      <c r="O742" s="54">
        <f>VLOOKUP(N742,Lists!$A$2:$B$36,2,FALSE())</f>
        <v/>
      </c>
      <c r="P742" s="54" t="inlineStr">
        <is>
          <t>675096</t>
        </is>
      </c>
      <c r="Q742" s="54" t="inlineStr">
        <is>
          <t>89036 66076</t>
        </is>
      </c>
    </row>
    <row r="743" ht="15" customHeight="1" s="39">
      <c r="A743" s="54" t="inlineStr">
        <is>
          <t>STU0742</t>
        </is>
      </c>
      <c r="B743" s="55">
        <f>VLOOKUP(A743,Marks!$A$2:$B$1001,2,FALSE())</f>
        <v/>
      </c>
      <c r="C743" s="54">
        <f>VLOOKUP(A743,Marks!$A$2:$C$1001,3,FALSE())</f>
        <v/>
      </c>
      <c r="D743" s="55" t="inlineStr">
        <is>
          <t>Sai Malhotra</t>
        </is>
      </c>
      <c r="E743" s="55" t="inlineStr">
        <is>
          <t>Vidhi Malhotra</t>
        </is>
      </c>
      <c r="F743" s="57" t="n">
        <v>40568</v>
      </c>
      <c r="G743" s="54">
        <f>DATEDIF(F743,TODAY(),"Y")</f>
        <v/>
      </c>
      <c r="H743" s="54" t="inlineStr">
        <is>
          <t>O+</t>
        </is>
      </c>
      <c r="I743" s="54" t="inlineStr">
        <is>
          <t>89252 58348</t>
        </is>
      </c>
      <c r="J743" s="62">
        <f>HYPERLINK("https://wa.me/91"&amp;SUBSTITUTE(I743," ",""),"Chat on WhatsApp")</f>
        <v/>
      </c>
      <c r="K743" s="54" t="inlineStr">
        <is>
          <t>sai.malhotra19@rediffmail.com</t>
        </is>
      </c>
      <c r="L743" s="62">
        <f>HYPERLINK("mailto:"&amp;K743,"Send Email")</f>
        <v/>
      </c>
      <c r="M743" s="55" t="inlineStr">
        <is>
          <t>236, Temple Road, Bhopal</t>
        </is>
      </c>
      <c r="N743" s="54" t="inlineStr">
        <is>
          <t>Bhopal</t>
        </is>
      </c>
      <c r="O743" s="54">
        <f>VLOOKUP(N743,Lists!$A$2:$B$36,2,FALSE())</f>
        <v/>
      </c>
      <c r="P743" s="54" t="inlineStr">
        <is>
          <t>659644</t>
        </is>
      </c>
      <c r="Q743" s="54" t="inlineStr">
        <is>
          <t>98779 16392</t>
        </is>
      </c>
    </row>
    <row r="744" ht="15" customHeight="1" s="39">
      <c r="A744" s="54" t="inlineStr">
        <is>
          <t>STU0743</t>
        </is>
      </c>
      <c r="B744" s="55">
        <f>VLOOKUP(A744,Marks!$A$2:$B$1001,2,FALSE())</f>
        <v/>
      </c>
      <c r="C744" s="54">
        <f>VLOOKUP(A744,Marks!$A$2:$C$1001,3,FALSE())</f>
        <v/>
      </c>
      <c r="D744" s="55" t="inlineStr">
        <is>
          <t>Aryan Mishra</t>
        </is>
      </c>
      <c r="E744" s="55" t="inlineStr">
        <is>
          <t>Navya Mishra</t>
        </is>
      </c>
      <c r="F744" s="57" t="n">
        <v>41143</v>
      </c>
      <c r="G744" s="54">
        <f>DATEDIF(F744,TODAY(),"Y")</f>
        <v/>
      </c>
      <c r="H744" s="54" t="inlineStr">
        <is>
          <t>AB+</t>
        </is>
      </c>
      <c r="I744" s="54" t="inlineStr">
        <is>
          <t>92454 72492</t>
        </is>
      </c>
      <c r="J744" s="62">
        <f>HYPERLINK("https://wa.me/91"&amp;SUBSTITUTE(I744," ",""),"Chat on WhatsApp")</f>
        <v/>
      </c>
      <c r="K744" s="54" t="inlineStr">
        <is>
          <t>aryan.mishra92@gmail.com</t>
        </is>
      </c>
      <c r="L744" s="62">
        <f>HYPERLINK("mailto:"&amp;K744,"Send Email")</f>
        <v/>
      </c>
      <c r="M744" s="55" t="inlineStr">
        <is>
          <t>230, Civil Lines, Warangal</t>
        </is>
      </c>
      <c r="N744" s="54" t="inlineStr">
        <is>
          <t>Warangal</t>
        </is>
      </c>
      <c r="O744" s="54">
        <f>VLOOKUP(N744,Lists!$A$2:$B$36,2,FALSE())</f>
        <v/>
      </c>
      <c r="P744" s="54" t="inlineStr">
        <is>
          <t>240057</t>
        </is>
      </c>
      <c r="Q744" s="54" t="inlineStr">
        <is>
          <t>95939 46692</t>
        </is>
      </c>
    </row>
    <row r="745" ht="15" customHeight="1" s="39">
      <c r="A745" s="54" t="inlineStr">
        <is>
          <t>STU0744</t>
        </is>
      </c>
      <c r="B745" s="55">
        <f>VLOOKUP(A745,Marks!$A$2:$B$1001,2,FALSE())</f>
        <v/>
      </c>
      <c r="C745" s="54">
        <f>VLOOKUP(A745,Marks!$A$2:$C$1001,3,FALSE())</f>
        <v/>
      </c>
      <c r="D745" s="55" t="inlineStr">
        <is>
          <t>Deepak Iyer</t>
        </is>
      </c>
      <c r="E745" s="55" t="inlineStr">
        <is>
          <t>Pari Iyer</t>
        </is>
      </c>
      <c r="F745" s="57" t="n">
        <v>40809</v>
      </c>
      <c r="G745" s="54">
        <f>DATEDIF(F745,TODAY(),"Y")</f>
        <v/>
      </c>
      <c r="H745" s="54" t="inlineStr">
        <is>
          <t>AB-</t>
        </is>
      </c>
      <c r="I745" s="54" t="inlineStr">
        <is>
          <t>83266 86996</t>
        </is>
      </c>
      <c r="J745" s="62">
        <f>HYPERLINK("https://wa.me/91"&amp;SUBSTITUTE(I745," ",""),"Chat on WhatsApp")</f>
        <v/>
      </c>
      <c r="K745" s="54" t="inlineStr">
        <is>
          <t>deepak.iyer46@yahoo.com</t>
        </is>
      </c>
      <c r="L745" s="62">
        <f>HYPERLINK("mailto:"&amp;K745,"Send Email")</f>
        <v/>
      </c>
      <c r="M745" s="55" t="inlineStr">
        <is>
          <t>229, Green Park, Kolkata</t>
        </is>
      </c>
      <c r="N745" s="54" t="inlineStr">
        <is>
          <t>Kolkata</t>
        </is>
      </c>
      <c r="O745" s="54">
        <f>VLOOKUP(N745,Lists!$A$2:$B$36,2,FALSE())</f>
        <v/>
      </c>
      <c r="P745" s="54" t="inlineStr">
        <is>
          <t>376077</t>
        </is>
      </c>
      <c r="Q745" s="54" t="inlineStr">
        <is>
          <t>64932 72416</t>
        </is>
      </c>
    </row>
    <row r="746" ht="15" customHeight="1" s="39">
      <c r="A746" s="54" t="inlineStr">
        <is>
          <t>STU0745</t>
        </is>
      </c>
      <c r="B746" s="55">
        <f>VLOOKUP(A746,Marks!$A$2:$B$1001,2,FALSE())</f>
        <v/>
      </c>
      <c r="C746" s="54">
        <f>VLOOKUP(A746,Marks!$A$2:$C$1001,3,FALSE())</f>
        <v/>
      </c>
      <c r="D746" s="55" t="inlineStr">
        <is>
          <t>Abhinav Ghosh</t>
        </is>
      </c>
      <c r="E746" s="55" t="inlineStr">
        <is>
          <t>Trisha Ghosh</t>
        </is>
      </c>
      <c r="F746" s="57" t="n">
        <v>43121</v>
      </c>
      <c r="G746" s="54">
        <f>DATEDIF(F746,TODAY(),"Y")</f>
        <v/>
      </c>
      <c r="H746" s="54" t="inlineStr">
        <is>
          <t>B+</t>
        </is>
      </c>
      <c r="I746" s="54" t="inlineStr">
        <is>
          <t>65550 14390</t>
        </is>
      </c>
      <c r="J746" s="62">
        <f>HYPERLINK("https://wa.me/91"&amp;SUBSTITUTE(I746," ",""),"Chat on WhatsApp")</f>
        <v/>
      </c>
      <c r="K746" s="54" t="inlineStr">
        <is>
          <t>abhinav.ghosh53@outlook.com</t>
        </is>
      </c>
      <c r="L746" s="62">
        <f>HYPERLINK("mailto:"&amp;K746,"Send Email")</f>
        <v/>
      </c>
      <c r="M746" s="55" t="inlineStr">
        <is>
          <t>204, Temple Road, New Delhi</t>
        </is>
      </c>
      <c r="N746" s="54" t="inlineStr">
        <is>
          <t>New Delhi</t>
        </is>
      </c>
      <c r="O746" s="54">
        <f>VLOOKUP(N746,Lists!$A$2:$B$36,2,FALSE())</f>
        <v/>
      </c>
      <c r="P746" s="54" t="inlineStr">
        <is>
          <t>640832</t>
        </is>
      </c>
      <c r="Q746" s="54" t="inlineStr">
        <is>
          <t>74967 48077</t>
        </is>
      </c>
    </row>
    <row r="747" ht="15" customHeight="1" s="39">
      <c r="A747" s="54" t="inlineStr">
        <is>
          <t>STU0746</t>
        </is>
      </c>
      <c r="B747" s="55">
        <f>VLOOKUP(A747,Marks!$A$2:$B$1001,2,FALSE())</f>
        <v/>
      </c>
      <c r="C747" s="54">
        <f>VLOOKUP(A747,Marks!$A$2:$C$1001,3,FALSE())</f>
        <v/>
      </c>
      <c r="D747" s="55" t="inlineStr">
        <is>
          <t>Vihaan Mukherjee</t>
        </is>
      </c>
      <c r="E747" s="55" t="inlineStr">
        <is>
          <t>Simran Mukherjee</t>
        </is>
      </c>
      <c r="F747" s="57" t="n">
        <v>43970</v>
      </c>
      <c r="G747" s="54">
        <f>DATEDIF(F747,TODAY(),"Y")</f>
        <v/>
      </c>
      <c r="H747" s="54" t="inlineStr">
        <is>
          <t>A-</t>
        </is>
      </c>
      <c r="I747" s="54" t="inlineStr">
        <is>
          <t>87904 20196</t>
        </is>
      </c>
      <c r="J747" s="62">
        <f>HYPERLINK("https://wa.me/91"&amp;SUBSTITUTE(I747," ",""),"Chat on WhatsApp")</f>
        <v/>
      </c>
      <c r="K747" s="54" t="inlineStr">
        <is>
          <t>vihaan.mukherjee11@rediffmail.com</t>
        </is>
      </c>
      <c r="L747" s="62">
        <f>HYPERLINK("mailto:"&amp;K747,"Send Email")</f>
        <v/>
      </c>
      <c r="M747" s="55" t="inlineStr">
        <is>
          <t>427, Lake View, Bengaluru</t>
        </is>
      </c>
      <c r="N747" s="54" t="inlineStr">
        <is>
          <t>Bengaluru</t>
        </is>
      </c>
      <c r="O747" s="54">
        <f>VLOOKUP(N747,Lists!$A$2:$B$36,2,FALSE())</f>
        <v/>
      </c>
      <c r="P747" s="54" t="inlineStr">
        <is>
          <t>194253</t>
        </is>
      </c>
      <c r="Q747" s="54" t="inlineStr">
        <is>
          <t>69972 23343</t>
        </is>
      </c>
    </row>
    <row r="748" ht="15" customHeight="1" s="39">
      <c r="A748" s="54" t="inlineStr">
        <is>
          <t>STU0747</t>
        </is>
      </c>
      <c r="B748" s="55">
        <f>VLOOKUP(A748,Marks!$A$2:$B$1001,2,FALSE())</f>
        <v/>
      </c>
      <c r="C748" s="54">
        <f>VLOOKUP(A748,Marks!$A$2:$C$1001,3,FALSE())</f>
        <v/>
      </c>
      <c r="D748" s="55" t="inlineStr">
        <is>
          <t>Nikhil Sharma</t>
        </is>
      </c>
      <c r="E748" s="55" t="inlineStr">
        <is>
          <t>Sana Sharma</t>
        </is>
      </c>
      <c r="F748" s="57" t="n">
        <v>42252</v>
      </c>
      <c r="G748" s="54">
        <f>DATEDIF(F748,TODAY(),"Y")</f>
        <v/>
      </c>
      <c r="H748" s="54" t="inlineStr">
        <is>
          <t>AB-</t>
        </is>
      </c>
      <c r="I748" s="54" t="inlineStr">
        <is>
          <t>67109 27454</t>
        </is>
      </c>
      <c r="J748" s="62">
        <f>HYPERLINK("https://wa.me/91"&amp;SUBSTITUTE(I748," ",""),"Chat on WhatsApp")</f>
        <v/>
      </c>
      <c r="K748" s="54" t="inlineStr">
        <is>
          <t>nikhil.sharma48@rediffmail.com</t>
        </is>
      </c>
      <c r="L748" s="62">
        <f>HYPERLINK("mailto:"&amp;K748,"Send Email")</f>
        <v/>
      </c>
      <c r="M748" s="55" t="inlineStr">
        <is>
          <t>176, Temple Road, Kochi</t>
        </is>
      </c>
      <c r="N748" s="54" t="inlineStr">
        <is>
          <t>Kochi</t>
        </is>
      </c>
      <c r="O748" s="54">
        <f>VLOOKUP(N748,Lists!$A$2:$B$36,2,FALSE())</f>
        <v/>
      </c>
      <c r="P748" s="54" t="inlineStr">
        <is>
          <t>127591</t>
        </is>
      </c>
      <c r="Q748" s="54" t="inlineStr">
        <is>
          <t>65525 31505</t>
        </is>
      </c>
    </row>
    <row r="749" ht="15" customHeight="1" s="39">
      <c r="A749" s="54" t="inlineStr">
        <is>
          <t>STU0748</t>
        </is>
      </c>
      <c r="B749" s="55">
        <f>VLOOKUP(A749,Marks!$A$2:$B$1001,2,FALSE())</f>
        <v/>
      </c>
      <c r="C749" s="54">
        <f>VLOOKUP(A749,Marks!$A$2:$C$1001,3,FALSE())</f>
        <v/>
      </c>
      <c r="D749" s="55" t="inlineStr">
        <is>
          <t>Sai Kumar</t>
        </is>
      </c>
      <c r="E749" s="55" t="inlineStr">
        <is>
          <t>Pihu Kumar</t>
        </is>
      </c>
      <c r="F749" s="57" t="n">
        <v>41822</v>
      </c>
      <c r="G749" s="54">
        <f>DATEDIF(F749,TODAY(),"Y")</f>
        <v/>
      </c>
      <c r="H749" s="54" t="inlineStr">
        <is>
          <t>O+</t>
        </is>
      </c>
      <c r="I749" s="54" t="inlineStr">
        <is>
          <t>88938 50308</t>
        </is>
      </c>
      <c r="J749" s="62">
        <f>HYPERLINK("https://wa.me/91"&amp;SUBSTITUTE(I749," ",""),"Chat on WhatsApp")</f>
        <v/>
      </c>
      <c r="K749" s="54" t="inlineStr">
        <is>
          <t>sai.kumar58@yahoo.com</t>
        </is>
      </c>
      <c r="L749" s="62">
        <f>HYPERLINK("mailto:"&amp;K749,"Send Email")</f>
        <v/>
      </c>
      <c r="M749" s="55" t="inlineStr">
        <is>
          <t>110, Gandhi Chowk, Jaipur</t>
        </is>
      </c>
      <c r="N749" s="54" t="inlineStr">
        <is>
          <t>Jaipur</t>
        </is>
      </c>
      <c r="O749" s="54">
        <f>VLOOKUP(N749,Lists!$A$2:$B$36,2,FALSE())</f>
        <v/>
      </c>
      <c r="P749" s="54" t="inlineStr">
        <is>
          <t>375637</t>
        </is>
      </c>
      <c r="Q749" s="54" t="inlineStr">
        <is>
          <t>99197 54509</t>
        </is>
      </c>
    </row>
    <row r="750" ht="15" customHeight="1" s="39">
      <c r="A750" s="54" t="inlineStr">
        <is>
          <t>STU0749</t>
        </is>
      </c>
      <c r="B750" s="55">
        <f>VLOOKUP(A750,Marks!$A$2:$B$1001,2,FALSE())</f>
        <v/>
      </c>
      <c r="C750" s="54">
        <f>VLOOKUP(A750,Marks!$A$2:$C$1001,3,FALSE())</f>
        <v/>
      </c>
      <c r="D750" s="55" t="inlineStr">
        <is>
          <t>Parth Mehta</t>
        </is>
      </c>
      <c r="E750" s="55" t="inlineStr">
        <is>
          <t>Zoya Mehta</t>
        </is>
      </c>
      <c r="F750" s="57" t="n">
        <v>41830</v>
      </c>
      <c r="G750" s="54">
        <f>DATEDIF(F750,TODAY(),"Y")</f>
        <v/>
      </c>
      <c r="H750" s="54" t="inlineStr">
        <is>
          <t>O-</t>
        </is>
      </c>
      <c r="I750" s="54" t="inlineStr">
        <is>
          <t>98849 49642</t>
        </is>
      </c>
      <c r="J750" s="62">
        <f>HYPERLINK("https://wa.me/91"&amp;SUBSTITUTE(I750," ",""),"Chat on WhatsApp")</f>
        <v/>
      </c>
      <c r="K750" s="54" t="inlineStr">
        <is>
          <t>parth.mehta13@yahoo.com</t>
        </is>
      </c>
      <c r="L750" s="62">
        <f>HYPERLINK("mailto:"&amp;K750,"Send Email")</f>
        <v/>
      </c>
      <c r="M750" s="55" t="inlineStr">
        <is>
          <t>47, Model Town, Shimla</t>
        </is>
      </c>
      <c r="N750" s="54" t="inlineStr">
        <is>
          <t>Shimla</t>
        </is>
      </c>
      <c r="O750" s="54">
        <f>VLOOKUP(N750,Lists!$A$2:$B$36,2,FALSE())</f>
        <v/>
      </c>
      <c r="P750" s="54" t="inlineStr">
        <is>
          <t>494271</t>
        </is>
      </c>
      <c r="Q750" s="54" t="inlineStr">
        <is>
          <t>69281 98383</t>
        </is>
      </c>
    </row>
    <row r="751" ht="15" customHeight="1" s="39">
      <c r="A751" s="54" t="inlineStr">
        <is>
          <t>STU0750</t>
        </is>
      </c>
      <c r="B751" s="55">
        <f>VLOOKUP(A751,Marks!$A$2:$B$1001,2,FALSE())</f>
        <v/>
      </c>
      <c r="C751" s="54">
        <f>VLOOKUP(A751,Marks!$A$2:$C$1001,3,FALSE())</f>
        <v/>
      </c>
      <c r="D751" s="55" t="inlineStr">
        <is>
          <t>Atharv Srivastava</t>
        </is>
      </c>
      <c r="E751" s="55" t="inlineStr">
        <is>
          <t>Esha Srivastava</t>
        </is>
      </c>
      <c r="F751" s="57" t="n">
        <v>44027</v>
      </c>
      <c r="G751" s="54">
        <f>DATEDIF(F751,TODAY(),"Y")</f>
        <v/>
      </c>
      <c r="H751" s="54" t="inlineStr">
        <is>
          <t>B-</t>
        </is>
      </c>
      <c r="I751" s="54" t="inlineStr">
        <is>
          <t>83913 38197</t>
        </is>
      </c>
      <c r="J751" s="62">
        <f>HYPERLINK("https://wa.me/91"&amp;SUBSTITUTE(I751," ",""),"Chat on WhatsApp")</f>
        <v/>
      </c>
      <c r="K751" s="54" t="inlineStr">
        <is>
          <t>atharv.srivastava69@yahoo.com</t>
        </is>
      </c>
      <c r="L751" s="62">
        <f>HYPERLINK("mailto:"&amp;K751,"Send Email")</f>
        <v/>
      </c>
      <c r="M751" s="55" t="inlineStr">
        <is>
          <t>483, Station Road, Amritsar</t>
        </is>
      </c>
      <c r="N751" s="54" t="inlineStr">
        <is>
          <t>Amritsar</t>
        </is>
      </c>
      <c r="O751" s="54">
        <f>VLOOKUP(N751,Lists!$A$2:$B$36,2,FALSE())</f>
        <v/>
      </c>
      <c r="P751" s="54" t="inlineStr">
        <is>
          <t>726140</t>
        </is>
      </c>
      <c r="Q751" s="54" t="inlineStr">
        <is>
          <t>76096 79794</t>
        </is>
      </c>
    </row>
    <row r="752" ht="15" customHeight="1" s="39">
      <c r="A752" s="54" t="inlineStr">
        <is>
          <t>STU0751</t>
        </is>
      </c>
      <c r="B752" s="55">
        <f>VLOOKUP(A752,Marks!$A$2:$B$1001,2,FALSE())</f>
        <v/>
      </c>
      <c r="C752" s="54">
        <f>VLOOKUP(A752,Marks!$A$2:$C$1001,3,FALSE())</f>
        <v/>
      </c>
      <c r="D752" s="55" t="inlineStr">
        <is>
          <t>Parth Rathi</t>
        </is>
      </c>
      <c r="E752" s="55" t="inlineStr">
        <is>
          <t>Pari Rathi</t>
        </is>
      </c>
      <c r="F752" s="57" t="n">
        <v>44128</v>
      </c>
      <c r="G752" s="54">
        <f>DATEDIF(F752,TODAY(),"Y")</f>
        <v/>
      </c>
      <c r="H752" s="54" t="inlineStr">
        <is>
          <t>O-</t>
        </is>
      </c>
      <c r="I752" s="54" t="inlineStr">
        <is>
          <t>63840 18298</t>
        </is>
      </c>
      <c r="J752" s="62">
        <f>HYPERLINK("https://wa.me/91"&amp;SUBSTITUTE(I752," ",""),"Chat on WhatsApp")</f>
        <v/>
      </c>
      <c r="K752" s="54" t="inlineStr">
        <is>
          <t>parth.rathi66@outlook.com</t>
        </is>
      </c>
      <c r="L752" s="62">
        <f>HYPERLINK("mailto:"&amp;K752,"Send Email")</f>
        <v/>
      </c>
      <c r="M752" s="55" t="inlineStr">
        <is>
          <t>80, Shastri Nagar, Bhubaneswar</t>
        </is>
      </c>
      <c r="N752" s="54" t="inlineStr">
        <is>
          <t>Bhubaneswar</t>
        </is>
      </c>
      <c r="O752" s="54">
        <f>VLOOKUP(N752,Lists!$A$2:$B$36,2,FALSE())</f>
        <v/>
      </c>
      <c r="P752" s="54" t="inlineStr">
        <is>
          <t>312577</t>
        </is>
      </c>
      <c r="Q752" s="54" t="inlineStr">
        <is>
          <t>82485 21423</t>
        </is>
      </c>
    </row>
    <row r="753" ht="15" customHeight="1" s="39">
      <c r="A753" s="54" t="inlineStr">
        <is>
          <t>STU0752</t>
        </is>
      </c>
      <c r="B753" s="55">
        <f>VLOOKUP(A753,Marks!$A$2:$B$1001,2,FALSE())</f>
        <v/>
      </c>
      <c r="C753" s="54">
        <f>VLOOKUP(A753,Marks!$A$2:$C$1001,3,FALSE())</f>
        <v/>
      </c>
      <c r="D753" s="55" t="inlineStr">
        <is>
          <t>Abhinav Kapoor</t>
        </is>
      </c>
      <c r="E753" s="55" t="inlineStr">
        <is>
          <t>Simran Kapoor</t>
        </is>
      </c>
      <c r="F753" s="57" t="n">
        <v>43271</v>
      </c>
      <c r="G753" s="54">
        <f>DATEDIF(F753,TODAY(),"Y")</f>
        <v/>
      </c>
      <c r="H753" s="54" t="inlineStr">
        <is>
          <t>O-</t>
        </is>
      </c>
      <c r="I753" s="54" t="inlineStr">
        <is>
          <t>86125 51912</t>
        </is>
      </c>
      <c r="J753" s="62">
        <f>HYPERLINK("https://wa.me/91"&amp;SUBSTITUTE(I753," ",""),"Chat on WhatsApp")</f>
        <v/>
      </c>
      <c r="K753" s="54" t="inlineStr">
        <is>
          <t>abhinav.kapoor59@rediffmail.com</t>
        </is>
      </c>
      <c r="L753" s="62">
        <f>HYPERLINK("mailto:"&amp;K753,"Send Email")</f>
        <v/>
      </c>
      <c r="M753" s="55" t="inlineStr">
        <is>
          <t>380, Market Yard, New Delhi</t>
        </is>
      </c>
      <c r="N753" s="54" t="inlineStr">
        <is>
          <t>New Delhi</t>
        </is>
      </c>
      <c r="O753" s="54">
        <f>VLOOKUP(N753,Lists!$A$2:$B$36,2,FALSE())</f>
        <v/>
      </c>
      <c r="P753" s="54" t="inlineStr">
        <is>
          <t>358912</t>
        </is>
      </c>
      <c r="Q753" s="54" t="inlineStr">
        <is>
          <t>86333 49790</t>
        </is>
      </c>
    </row>
    <row r="754" ht="15" customHeight="1" s="39">
      <c r="A754" s="54" t="inlineStr">
        <is>
          <t>STU0753</t>
        </is>
      </c>
      <c r="B754" s="55">
        <f>VLOOKUP(A754,Marks!$A$2:$B$1001,2,FALSE())</f>
        <v/>
      </c>
      <c r="C754" s="54">
        <f>VLOOKUP(A754,Marks!$A$2:$C$1001,3,FALSE())</f>
        <v/>
      </c>
      <c r="D754" s="55" t="inlineStr">
        <is>
          <t>Lakshay Mishra</t>
        </is>
      </c>
      <c r="E754" s="55" t="inlineStr">
        <is>
          <t>Vidhi Mishra</t>
        </is>
      </c>
      <c r="F754" s="57" t="n">
        <v>40180</v>
      </c>
      <c r="G754" s="54">
        <f>DATEDIF(F754,TODAY(),"Y")</f>
        <v/>
      </c>
      <c r="H754" s="54" t="inlineStr">
        <is>
          <t>AB+</t>
        </is>
      </c>
      <c r="I754" s="54" t="inlineStr">
        <is>
          <t>73622 97051</t>
        </is>
      </c>
      <c r="J754" s="62">
        <f>HYPERLINK("https://wa.me/91"&amp;SUBSTITUTE(I754," ",""),"Chat on WhatsApp")</f>
        <v/>
      </c>
      <c r="K754" s="54" t="inlineStr">
        <is>
          <t>lakshay.mishra33@yahoo.com</t>
        </is>
      </c>
      <c r="L754" s="62">
        <f>HYPERLINK("mailto:"&amp;K754,"Send Email")</f>
        <v/>
      </c>
      <c r="M754" s="55" t="inlineStr">
        <is>
          <t>410, Station Road, Amritsar</t>
        </is>
      </c>
      <c r="N754" s="54" t="inlineStr">
        <is>
          <t>Amritsar</t>
        </is>
      </c>
      <c r="O754" s="54">
        <f>VLOOKUP(N754,Lists!$A$2:$B$36,2,FALSE())</f>
        <v/>
      </c>
      <c r="P754" s="54" t="inlineStr">
        <is>
          <t>534147</t>
        </is>
      </c>
      <c r="Q754" s="54" t="inlineStr">
        <is>
          <t>77838 75989</t>
        </is>
      </c>
    </row>
    <row r="755" ht="15" customHeight="1" s="39">
      <c r="A755" s="54" t="inlineStr">
        <is>
          <t>STU0754</t>
        </is>
      </c>
      <c r="B755" s="55">
        <f>VLOOKUP(A755,Marks!$A$2:$B$1001,2,FALSE())</f>
        <v/>
      </c>
      <c r="C755" s="54">
        <f>VLOOKUP(A755,Marks!$A$2:$C$1001,3,FALSE())</f>
        <v/>
      </c>
      <c r="D755" s="55" t="inlineStr">
        <is>
          <t>Gaurav Pillai</t>
        </is>
      </c>
      <c r="E755" s="55" t="inlineStr">
        <is>
          <t>Aisha Pillai</t>
        </is>
      </c>
      <c r="F755" s="57" t="n">
        <v>40760</v>
      </c>
      <c r="G755" s="54">
        <f>DATEDIF(F755,TODAY(),"Y")</f>
        <v/>
      </c>
      <c r="H755" s="54" t="inlineStr">
        <is>
          <t>B+</t>
        </is>
      </c>
      <c r="I755" s="54" t="inlineStr">
        <is>
          <t>78468 16443</t>
        </is>
      </c>
      <c r="J755" s="62">
        <f>HYPERLINK("https://wa.me/91"&amp;SUBSTITUTE(I755," ",""),"Chat on WhatsApp")</f>
        <v/>
      </c>
      <c r="K755" s="54" t="inlineStr">
        <is>
          <t>gaurav.pillai91@yahoo.com</t>
        </is>
      </c>
      <c r="L755" s="62">
        <f>HYPERLINK("mailto:"&amp;K755,"Send Email")</f>
        <v/>
      </c>
      <c r="M755" s="55" t="inlineStr">
        <is>
          <t>81, Church Street, Hyderabad</t>
        </is>
      </c>
      <c r="N755" s="54" t="inlineStr">
        <is>
          <t>Hyderabad</t>
        </is>
      </c>
      <c r="O755" s="54">
        <f>VLOOKUP(N755,Lists!$A$2:$B$36,2,FALSE())</f>
        <v/>
      </c>
      <c r="P755" s="54" t="inlineStr">
        <is>
          <t>141988</t>
        </is>
      </c>
      <c r="Q755" s="54" t="inlineStr">
        <is>
          <t>68590 45039</t>
        </is>
      </c>
    </row>
    <row r="756" ht="15" customHeight="1" s="39">
      <c r="A756" s="54" t="inlineStr">
        <is>
          <t>STU0755</t>
        </is>
      </c>
      <c r="B756" s="55">
        <f>VLOOKUP(A756,Marks!$A$2:$B$1001,2,FALSE())</f>
        <v/>
      </c>
      <c r="C756" s="54">
        <f>VLOOKUP(A756,Marks!$A$2:$C$1001,3,FALSE())</f>
        <v/>
      </c>
      <c r="D756" s="55" t="inlineStr">
        <is>
          <t>Manav Chauhan</t>
        </is>
      </c>
      <c r="E756" s="55" t="inlineStr">
        <is>
          <t>Diya Chauhan</t>
        </is>
      </c>
      <c r="F756" s="57" t="n">
        <v>40422</v>
      </c>
      <c r="G756" s="54">
        <f>DATEDIF(F756,TODAY(),"Y")</f>
        <v/>
      </c>
      <c r="H756" s="54" t="inlineStr">
        <is>
          <t>AB+</t>
        </is>
      </c>
      <c r="I756" s="54" t="inlineStr">
        <is>
          <t>73980 44360</t>
        </is>
      </c>
      <c r="J756" s="62">
        <f>HYPERLINK("https://wa.me/91"&amp;SUBSTITUTE(I756," ",""),"Chat on WhatsApp")</f>
        <v/>
      </c>
      <c r="K756" s="54" t="inlineStr">
        <is>
          <t>manav.chauhan2@rediffmail.com</t>
        </is>
      </c>
      <c r="L756" s="62">
        <f>HYPERLINK("mailto:"&amp;K756,"Send Email")</f>
        <v/>
      </c>
      <c r="M756" s="55" t="inlineStr">
        <is>
          <t>401, Temple Road, Pune</t>
        </is>
      </c>
      <c r="N756" s="54" t="inlineStr">
        <is>
          <t>Pune</t>
        </is>
      </c>
      <c r="O756" s="54">
        <f>VLOOKUP(N756,Lists!$A$2:$B$36,2,FALSE())</f>
        <v/>
      </c>
      <c r="P756" s="54" t="inlineStr">
        <is>
          <t>425030</t>
        </is>
      </c>
      <c r="Q756" s="54" t="inlineStr">
        <is>
          <t>95317 69133</t>
        </is>
      </c>
    </row>
    <row r="757" ht="15" customHeight="1" s="39">
      <c r="A757" s="54" t="inlineStr">
        <is>
          <t>STU0756</t>
        </is>
      </c>
      <c r="B757" s="55">
        <f>VLOOKUP(A757,Marks!$A$2:$B$1001,2,FALSE())</f>
        <v/>
      </c>
      <c r="C757" s="54">
        <f>VLOOKUP(A757,Marks!$A$2:$C$1001,3,FALSE())</f>
        <v/>
      </c>
      <c r="D757" s="55" t="inlineStr">
        <is>
          <t>Devansh Sen</t>
        </is>
      </c>
      <c r="E757" s="55" t="inlineStr">
        <is>
          <t>Ishita Sen</t>
        </is>
      </c>
      <c r="F757" s="57" t="n">
        <v>40946</v>
      </c>
      <c r="G757" s="54">
        <f>DATEDIF(F757,TODAY(),"Y")</f>
        <v/>
      </c>
      <c r="H757" s="54" t="inlineStr">
        <is>
          <t>AB-</t>
        </is>
      </c>
      <c r="I757" s="54" t="inlineStr">
        <is>
          <t>91859 64616</t>
        </is>
      </c>
      <c r="J757" s="62">
        <f>HYPERLINK("https://wa.me/91"&amp;SUBSTITUTE(I757," ",""),"Chat on WhatsApp")</f>
        <v/>
      </c>
      <c r="K757" s="54" t="inlineStr">
        <is>
          <t>devansh.sen83@yahoo.com</t>
        </is>
      </c>
      <c r="L757" s="62">
        <f>HYPERLINK("mailto:"&amp;K757,"Send Email")</f>
        <v/>
      </c>
      <c r="M757" s="55" t="inlineStr">
        <is>
          <t>454, Church Street, Amritsar</t>
        </is>
      </c>
      <c r="N757" s="54" t="inlineStr">
        <is>
          <t>Amritsar</t>
        </is>
      </c>
      <c r="O757" s="54">
        <f>VLOOKUP(N757,Lists!$A$2:$B$36,2,FALSE())</f>
        <v/>
      </c>
      <c r="P757" s="54" t="inlineStr">
        <is>
          <t>730315</t>
        </is>
      </c>
      <c r="Q757" s="54" t="inlineStr">
        <is>
          <t>62444 22804</t>
        </is>
      </c>
    </row>
    <row r="758" ht="15" customHeight="1" s="39">
      <c r="A758" s="54" t="inlineStr">
        <is>
          <t>STU0757</t>
        </is>
      </c>
      <c r="B758" s="55">
        <f>VLOOKUP(A758,Marks!$A$2:$B$1001,2,FALSE())</f>
        <v/>
      </c>
      <c r="C758" s="54">
        <f>VLOOKUP(A758,Marks!$A$2:$C$1001,3,FALSE())</f>
        <v/>
      </c>
      <c r="D758" s="55" t="inlineStr">
        <is>
          <t>Shaurya Shah</t>
        </is>
      </c>
      <c r="E758" s="55" t="inlineStr">
        <is>
          <t>Kavya Shah</t>
        </is>
      </c>
      <c r="F758" s="57" t="n">
        <v>41409</v>
      </c>
      <c r="G758" s="54">
        <f>DATEDIF(F758,TODAY(),"Y")</f>
        <v/>
      </c>
      <c r="H758" s="54" t="inlineStr">
        <is>
          <t>A+</t>
        </is>
      </c>
      <c r="I758" s="54" t="inlineStr">
        <is>
          <t>66925 40586</t>
        </is>
      </c>
      <c r="J758" s="62">
        <f>HYPERLINK("https://wa.me/91"&amp;SUBSTITUTE(I758," ",""),"Chat on WhatsApp")</f>
        <v/>
      </c>
      <c r="K758" s="54" t="inlineStr">
        <is>
          <t>shaurya.shah40@rediffmail.com</t>
        </is>
      </c>
      <c r="L758" s="62">
        <f>HYPERLINK("mailto:"&amp;K758,"Send Email")</f>
        <v/>
      </c>
      <c r="M758" s="55" t="inlineStr">
        <is>
          <t>66, Civil Lines, Kolkata</t>
        </is>
      </c>
      <c r="N758" s="54" t="inlineStr">
        <is>
          <t>Kolkata</t>
        </is>
      </c>
      <c r="O758" s="54">
        <f>VLOOKUP(N758,Lists!$A$2:$B$36,2,FALSE())</f>
        <v/>
      </c>
      <c r="P758" s="54" t="inlineStr">
        <is>
          <t>727113</t>
        </is>
      </c>
      <c r="Q758" s="54" t="inlineStr">
        <is>
          <t>82523 63587</t>
        </is>
      </c>
    </row>
    <row r="759" ht="15" customHeight="1" s="39">
      <c r="A759" s="54" t="inlineStr">
        <is>
          <t>STU0758</t>
        </is>
      </c>
      <c r="B759" s="55">
        <f>VLOOKUP(A759,Marks!$A$2:$B$1001,2,FALSE())</f>
        <v/>
      </c>
      <c r="C759" s="54">
        <f>VLOOKUP(A759,Marks!$A$2:$C$1001,3,FALSE())</f>
        <v/>
      </c>
      <c r="D759" s="55" t="inlineStr">
        <is>
          <t>Sahil Saxena</t>
        </is>
      </c>
      <c r="E759" s="55" t="inlineStr">
        <is>
          <t>Sana Saxena</t>
        </is>
      </c>
      <c r="F759" s="57" t="n">
        <v>43176</v>
      </c>
      <c r="G759" s="54">
        <f>DATEDIF(F759,TODAY(),"Y")</f>
        <v/>
      </c>
      <c r="H759" s="54" t="inlineStr">
        <is>
          <t>AB-</t>
        </is>
      </c>
      <c r="I759" s="54" t="inlineStr">
        <is>
          <t>79790 10211</t>
        </is>
      </c>
      <c r="J759" s="62">
        <f>HYPERLINK("https://wa.me/91"&amp;SUBSTITUTE(I759," ",""),"Chat on WhatsApp")</f>
        <v/>
      </c>
      <c r="K759" s="54" t="inlineStr">
        <is>
          <t>sahil.saxena98@gmail.com</t>
        </is>
      </c>
      <c r="L759" s="62">
        <f>HYPERLINK("mailto:"&amp;K759,"Send Email")</f>
        <v/>
      </c>
      <c r="M759" s="55" t="inlineStr">
        <is>
          <t>270, Model Town, Chandigarh</t>
        </is>
      </c>
      <c r="N759" s="54" t="inlineStr">
        <is>
          <t>Chandigarh</t>
        </is>
      </c>
      <c r="O759" s="54">
        <f>VLOOKUP(N759,Lists!$A$2:$B$36,2,FALSE())</f>
        <v/>
      </c>
      <c r="P759" s="54" t="inlineStr">
        <is>
          <t>271756</t>
        </is>
      </c>
      <c r="Q759" s="54" t="inlineStr">
        <is>
          <t>77119 37481</t>
        </is>
      </c>
    </row>
    <row r="760" ht="15" customHeight="1" s="39">
      <c r="A760" s="54" t="inlineStr">
        <is>
          <t>STU0759</t>
        </is>
      </c>
      <c r="B760" s="55">
        <f>VLOOKUP(A760,Marks!$A$2:$B$1001,2,FALSE())</f>
        <v/>
      </c>
      <c r="C760" s="54">
        <f>VLOOKUP(A760,Marks!$A$2:$C$1001,3,FALSE())</f>
        <v/>
      </c>
      <c r="D760" s="55" t="inlineStr">
        <is>
          <t>Atharv Desai</t>
        </is>
      </c>
      <c r="E760" s="55" t="inlineStr">
        <is>
          <t>Zara Desai</t>
        </is>
      </c>
      <c r="F760" s="57" t="n">
        <v>41011</v>
      </c>
      <c r="G760" s="54">
        <f>DATEDIF(F760,TODAY(),"Y")</f>
        <v/>
      </c>
      <c r="H760" s="54" t="inlineStr">
        <is>
          <t>B+</t>
        </is>
      </c>
      <c r="I760" s="54" t="inlineStr">
        <is>
          <t>72329 72596</t>
        </is>
      </c>
      <c r="J760" s="62">
        <f>HYPERLINK("https://wa.me/91"&amp;SUBSTITUTE(I760," ",""),"Chat on WhatsApp")</f>
        <v/>
      </c>
      <c r="K760" s="54" t="inlineStr">
        <is>
          <t>atharv.desai42@outlook.com</t>
        </is>
      </c>
      <c r="L760" s="62">
        <f>HYPERLINK("mailto:"&amp;K760,"Send Email")</f>
        <v/>
      </c>
      <c r="M760" s="55" t="inlineStr">
        <is>
          <t>351, Lake View, Ranchi</t>
        </is>
      </c>
      <c r="N760" s="54" t="inlineStr">
        <is>
          <t>Ranchi</t>
        </is>
      </c>
      <c r="O760" s="54">
        <f>VLOOKUP(N760,Lists!$A$2:$B$36,2,FALSE())</f>
        <v/>
      </c>
      <c r="P760" s="54" t="inlineStr">
        <is>
          <t>738832</t>
        </is>
      </c>
      <c r="Q760" s="54" t="inlineStr">
        <is>
          <t>79240 91612</t>
        </is>
      </c>
    </row>
    <row r="761" ht="15" customHeight="1" s="39">
      <c r="A761" s="54" t="inlineStr">
        <is>
          <t>STU0760</t>
        </is>
      </c>
      <c r="B761" s="55">
        <f>VLOOKUP(A761,Marks!$A$2:$B$1001,2,FALSE())</f>
        <v/>
      </c>
      <c r="C761" s="54">
        <f>VLOOKUP(A761,Marks!$A$2:$C$1001,3,FALSE())</f>
        <v/>
      </c>
      <c r="D761" s="55" t="inlineStr">
        <is>
          <t>Arjun Bhatia</t>
        </is>
      </c>
      <c r="E761" s="55" t="inlineStr">
        <is>
          <t>Yamini Bhatia</t>
        </is>
      </c>
      <c r="F761" s="57" t="n">
        <v>41957</v>
      </c>
      <c r="G761" s="54">
        <f>DATEDIF(F761,TODAY(),"Y")</f>
        <v/>
      </c>
      <c r="H761" s="54" t="inlineStr">
        <is>
          <t>A-</t>
        </is>
      </c>
      <c r="I761" s="54" t="inlineStr">
        <is>
          <t>82828 90134</t>
        </is>
      </c>
      <c r="J761" s="62">
        <f>HYPERLINK("https://wa.me/91"&amp;SUBSTITUTE(I761," ",""),"Chat on WhatsApp")</f>
        <v/>
      </c>
      <c r="K761" s="54" t="inlineStr">
        <is>
          <t>arjun.bhatia52@rediffmail.com</t>
        </is>
      </c>
      <c r="L761" s="62">
        <f>HYPERLINK("mailto:"&amp;K761,"Send Email")</f>
        <v/>
      </c>
      <c r="M761" s="55" t="inlineStr">
        <is>
          <t>272, Market Yard, Patna</t>
        </is>
      </c>
      <c r="N761" s="54" t="inlineStr">
        <is>
          <t>Patna</t>
        </is>
      </c>
      <c r="O761" s="54">
        <f>VLOOKUP(N761,Lists!$A$2:$B$36,2,FALSE())</f>
        <v/>
      </c>
      <c r="P761" s="54" t="inlineStr">
        <is>
          <t>359124</t>
        </is>
      </c>
      <c r="Q761" s="54" t="inlineStr">
        <is>
          <t>61816 84150</t>
        </is>
      </c>
    </row>
    <row r="762" ht="15" customHeight="1" s="39">
      <c r="A762" s="54" t="inlineStr">
        <is>
          <t>STU0761</t>
        </is>
      </c>
      <c r="B762" s="55">
        <f>VLOOKUP(A762,Marks!$A$2:$B$1001,2,FALSE())</f>
        <v/>
      </c>
      <c r="C762" s="54">
        <f>VLOOKUP(A762,Marks!$A$2:$C$1001,3,FALSE())</f>
        <v/>
      </c>
      <c r="D762" s="55" t="inlineStr">
        <is>
          <t>Manav Kulkarni</t>
        </is>
      </c>
      <c r="E762" s="55" t="inlineStr">
        <is>
          <t>Heer Kulkarni</t>
        </is>
      </c>
      <c r="F762" s="57" t="n">
        <v>40837</v>
      </c>
      <c r="G762" s="54">
        <f>DATEDIF(F762,TODAY(),"Y")</f>
        <v/>
      </c>
      <c r="H762" s="54" t="inlineStr">
        <is>
          <t>O-</t>
        </is>
      </c>
      <c r="I762" s="54" t="inlineStr">
        <is>
          <t>88141 95839</t>
        </is>
      </c>
      <c r="J762" s="62">
        <f>HYPERLINK("https://wa.me/91"&amp;SUBSTITUTE(I762," ",""),"Chat on WhatsApp")</f>
        <v/>
      </c>
      <c r="K762" s="54" t="inlineStr">
        <is>
          <t>manav.kulkarni89@gmail.com</t>
        </is>
      </c>
      <c r="L762" s="62">
        <f>HYPERLINK("mailto:"&amp;K762,"Send Email")</f>
        <v/>
      </c>
      <c r="M762" s="55" t="inlineStr">
        <is>
          <t>489, Gandhi Chowk, Ranchi</t>
        </is>
      </c>
      <c r="N762" s="54" t="inlineStr">
        <is>
          <t>Ranchi</t>
        </is>
      </c>
      <c r="O762" s="54">
        <f>VLOOKUP(N762,Lists!$A$2:$B$36,2,FALSE())</f>
        <v/>
      </c>
      <c r="P762" s="54" t="inlineStr">
        <is>
          <t>774555</t>
        </is>
      </c>
      <c r="Q762" s="54" t="inlineStr">
        <is>
          <t>65498 11062</t>
        </is>
      </c>
    </row>
    <row r="763" ht="15" customHeight="1" s="39">
      <c r="A763" s="54" t="inlineStr">
        <is>
          <t>STU0762</t>
        </is>
      </c>
      <c r="B763" s="55">
        <f>VLOOKUP(A763,Marks!$A$2:$B$1001,2,FALSE())</f>
        <v/>
      </c>
      <c r="C763" s="54">
        <f>VLOOKUP(A763,Marks!$A$2:$C$1001,3,FALSE())</f>
        <v/>
      </c>
      <c r="D763" s="55" t="inlineStr">
        <is>
          <t>Uday Chauhan</t>
        </is>
      </c>
      <c r="E763" s="55" t="inlineStr">
        <is>
          <t>Tara Chauhan</t>
        </is>
      </c>
      <c r="F763" s="57" t="n">
        <v>41601</v>
      </c>
      <c r="G763" s="54">
        <f>DATEDIF(F763,TODAY(),"Y")</f>
        <v/>
      </c>
      <c r="H763" s="54" t="inlineStr">
        <is>
          <t>A+</t>
        </is>
      </c>
      <c r="I763" s="54" t="inlineStr">
        <is>
          <t>79122 27830</t>
        </is>
      </c>
      <c r="J763" s="62">
        <f>HYPERLINK("https://wa.me/91"&amp;SUBSTITUTE(I763," ",""),"Chat on WhatsApp")</f>
        <v/>
      </c>
      <c r="K763" s="54" t="inlineStr">
        <is>
          <t>uday.chauhan7@outlook.com</t>
        </is>
      </c>
      <c r="L763" s="62">
        <f>HYPERLINK("mailto:"&amp;K763,"Send Email")</f>
        <v/>
      </c>
      <c r="M763" s="55" t="inlineStr">
        <is>
          <t>384, Model Town, Thiruvananthapuram</t>
        </is>
      </c>
      <c r="N763" s="54" t="inlineStr">
        <is>
          <t>Thiruvananthapuram</t>
        </is>
      </c>
      <c r="O763" s="54">
        <f>VLOOKUP(N763,Lists!$A$2:$B$36,2,FALSE())</f>
        <v/>
      </c>
      <c r="P763" s="54" t="inlineStr">
        <is>
          <t>524280</t>
        </is>
      </c>
      <c r="Q763" s="54" t="inlineStr">
        <is>
          <t>82031 24035</t>
        </is>
      </c>
    </row>
    <row r="764" ht="15" customHeight="1" s="39">
      <c r="A764" s="54" t="inlineStr">
        <is>
          <t>STU0763</t>
        </is>
      </c>
      <c r="B764" s="55">
        <f>VLOOKUP(A764,Marks!$A$2:$B$1001,2,FALSE())</f>
        <v/>
      </c>
      <c r="C764" s="54">
        <f>VLOOKUP(A764,Marks!$A$2:$C$1001,3,FALSE())</f>
        <v/>
      </c>
      <c r="D764" s="55" t="inlineStr">
        <is>
          <t>Atharv Shah</t>
        </is>
      </c>
      <c r="E764" s="55" t="inlineStr">
        <is>
          <t>Aditi Shah</t>
        </is>
      </c>
      <c r="F764" s="57" t="n">
        <v>43867</v>
      </c>
      <c r="G764" s="54">
        <f>DATEDIF(F764,TODAY(),"Y")</f>
        <v/>
      </c>
      <c r="H764" s="54" t="inlineStr">
        <is>
          <t>AB-</t>
        </is>
      </c>
      <c r="I764" s="54" t="inlineStr">
        <is>
          <t>93988 64628</t>
        </is>
      </c>
      <c r="J764" s="62">
        <f>HYPERLINK("https://wa.me/91"&amp;SUBSTITUTE(I764," ",""),"Chat on WhatsApp")</f>
        <v/>
      </c>
      <c r="K764" s="54" t="inlineStr">
        <is>
          <t>atharv.shah34@yahoo.com</t>
        </is>
      </c>
      <c r="L764" s="62">
        <f>HYPERLINK("mailto:"&amp;K764,"Send Email")</f>
        <v/>
      </c>
      <c r="M764" s="55" t="inlineStr">
        <is>
          <t>483, Temple Road, Bhubaneswar</t>
        </is>
      </c>
      <c r="N764" s="54" t="inlineStr">
        <is>
          <t>Bhubaneswar</t>
        </is>
      </c>
      <c r="O764" s="54">
        <f>VLOOKUP(N764,Lists!$A$2:$B$36,2,FALSE())</f>
        <v/>
      </c>
      <c r="P764" s="54" t="inlineStr">
        <is>
          <t>526982</t>
        </is>
      </c>
      <c r="Q764" s="54" t="inlineStr">
        <is>
          <t>99388 44995</t>
        </is>
      </c>
    </row>
    <row r="765" ht="15" customHeight="1" s="39">
      <c r="A765" s="54" t="inlineStr">
        <is>
          <t>STU0764</t>
        </is>
      </c>
      <c r="B765" s="55">
        <f>VLOOKUP(A765,Marks!$A$2:$B$1001,2,FALSE())</f>
        <v/>
      </c>
      <c r="C765" s="54">
        <f>VLOOKUP(A765,Marks!$A$2:$C$1001,3,FALSE())</f>
        <v/>
      </c>
      <c r="D765" s="55" t="inlineStr">
        <is>
          <t>Reyansh Chauhan</t>
        </is>
      </c>
      <c r="E765" s="55" t="inlineStr">
        <is>
          <t>Yashvi Chauhan</t>
        </is>
      </c>
      <c r="F765" s="57" t="n">
        <v>40701</v>
      </c>
      <c r="G765" s="54">
        <f>DATEDIF(F765,TODAY(),"Y")</f>
        <v/>
      </c>
      <c r="H765" s="54" t="inlineStr">
        <is>
          <t>O-</t>
        </is>
      </c>
      <c r="I765" s="54" t="inlineStr">
        <is>
          <t>68036 46122</t>
        </is>
      </c>
      <c r="J765" s="62">
        <f>HYPERLINK("https://wa.me/91"&amp;SUBSTITUTE(I765," ",""),"Chat on WhatsApp")</f>
        <v/>
      </c>
      <c r="K765" s="54" t="inlineStr">
        <is>
          <t>reyansh.chauhan80@yahoo.com</t>
        </is>
      </c>
      <c r="L765" s="62">
        <f>HYPERLINK("mailto:"&amp;K765,"Send Email")</f>
        <v/>
      </c>
      <c r="M765" s="55" t="inlineStr">
        <is>
          <t>267, Civil Lines, Howrah</t>
        </is>
      </c>
      <c r="N765" s="54" t="inlineStr">
        <is>
          <t>Howrah</t>
        </is>
      </c>
      <c r="O765" s="54">
        <f>VLOOKUP(N765,Lists!$A$2:$B$36,2,FALSE())</f>
        <v/>
      </c>
      <c r="P765" s="54" t="inlineStr">
        <is>
          <t>652481</t>
        </is>
      </c>
      <c r="Q765" s="54" t="inlineStr">
        <is>
          <t>88796 45666</t>
        </is>
      </c>
    </row>
    <row r="766" ht="15" customHeight="1" s="39">
      <c r="A766" s="54" t="inlineStr">
        <is>
          <t>STU0765</t>
        </is>
      </c>
      <c r="B766" s="55">
        <f>VLOOKUP(A766,Marks!$A$2:$B$1001,2,FALSE())</f>
        <v/>
      </c>
      <c r="C766" s="54">
        <f>VLOOKUP(A766,Marks!$A$2:$C$1001,3,FALSE())</f>
        <v/>
      </c>
      <c r="D766" s="55" t="inlineStr">
        <is>
          <t>Atharv Ghosh</t>
        </is>
      </c>
      <c r="E766" s="55" t="inlineStr">
        <is>
          <t>Heer Ghosh</t>
        </is>
      </c>
      <c r="F766" s="57" t="n">
        <v>40261</v>
      </c>
      <c r="G766" s="54">
        <f>DATEDIF(F766,TODAY(),"Y")</f>
        <v/>
      </c>
      <c r="H766" s="54" t="inlineStr">
        <is>
          <t>O+</t>
        </is>
      </c>
      <c r="I766" s="54" t="inlineStr">
        <is>
          <t>65352 90280</t>
        </is>
      </c>
      <c r="J766" s="62">
        <f>HYPERLINK("https://wa.me/91"&amp;SUBSTITUTE(I766," ",""),"Chat on WhatsApp")</f>
        <v/>
      </c>
      <c r="K766" s="54" t="inlineStr">
        <is>
          <t>atharv.ghosh7@rediffmail.com</t>
        </is>
      </c>
      <c r="L766" s="62">
        <f>HYPERLINK("mailto:"&amp;K766,"Send Email")</f>
        <v/>
      </c>
      <c r="M766" s="55" t="inlineStr">
        <is>
          <t>208, Civil Lines, Chennai</t>
        </is>
      </c>
      <c r="N766" s="54" t="inlineStr">
        <is>
          <t>Chennai</t>
        </is>
      </c>
      <c r="O766" s="54">
        <f>VLOOKUP(N766,Lists!$A$2:$B$36,2,FALSE())</f>
        <v/>
      </c>
      <c r="P766" s="54" t="inlineStr">
        <is>
          <t>422957</t>
        </is>
      </c>
      <c r="Q766" s="54" t="inlineStr">
        <is>
          <t>66665 37591</t>
        </is>
      </c>
    </row>
    <row r="767" ht="15" customHeight="1" s="39">
      <c r="A767" s="54" t="inlineStr">
        <is>
          <t>STU0766</t>
        </is>
      </c>
      <c r="B767" s="55">
        <f>VLOOKUP(A767,Marks!$A$2:$B$1001,2,FALSE())</f>
        <v/>
      </c>
      <c r="C767" s="54">
        <f>VLOOKUP(A767,Marks!$A$2:$C$1001,3,FALSE())</f>
        <v/>
      </c>
      <c r="D767" s="55" t="inlineStr">
        <is>
          <t>Varun Agarwal</t>
        </is>
      </c>
      <c r="E767" s="55" t="inlineStr">
        <is>
          <t>Bhavya Agarwal</t>
        </is>
      </c>
      <c r="F767" s="57" t="n">
        <v>41763</v>
      </c>
      <c r="G767" s="54">
        <f>DATEDIF(F767,TODAY(),"Y")</f>
        <v/>
      </c>
      <c r="H767" s="54" t="inlineStr">
        <is>
          <t>O-</t>
        </is>
      </c>
      <c r="I767" s="54" t="inlineStr">
        <is>
          <t>76613 45437</t>
        </is>
      </c>
      <c r="J767" s="62">
        <f>HYPERLINK("https://wa.me/91"&amp;SUBSTITUTE(I767," ",""),"Chat on WhatsApp")</f>
        <v/>
      </c>
      <c r="K767" s="54" t="inlineStr">
        <is>
          <t>varun.agarwal83@rediffmail.com</t>
        </is>
      </c>
      <c r="L767" s="62">
        <f>HYPERLINK("mailto:"&amp;K767,"Send Email")</f>
        <v/>
      </c>
      <c r="M767" s="55" t="inlineStr">
        <is>
          <t>159, Station Road, Bhubaneswar</t>
        </is>
      </c>
      <c r="N767" s="54" t="inlineStr">
        <is>
          <t>Bhubaneswar</t>
        </is>
      </c>
      <c r="O767" s="54">
        <f>VLOOKUP(N767,Lists!$A$2:$B$36,2,FALSE())</f>
        <v/>
      </c>
      <c r="P767" s="54" t="inlineStr">
        <is>
          <t>522623</t>
        </is>
      </c>
      <c r="Q767" s="54" t="inlineStr">
        <is>
          <t>87129 71288</t>
        </is>
      </c>
    </row>
    <row r="768" ht="15" customHeight="1" s="39">
      <c r="A768" s="54" t="inlineStr">
        <is>
          <t>STU0767</t>
        </is>
      </c>
      <c r="B768" s="55">
        <f>VLOOKUP(A768,Marks!$A$2:$B$1001,2,FALSE())</f>
        <v/>
      </c>
      <c r="C768" s="54">
        <f>VLOOKUP(A768,Marks!$A$2:$C$1001,3,FALSE())</f>
        <v/>
      </c>
      <c r="D768" s="55" t="inlineStr">
        <is>
          <t>Pranav Kulkarni</t>
        </is>
      </c>
      <c r="E768" s="55" t="inlineStr">
        <is>
          <t>Anika Kulkarni</t>
        </is>
      </c>
      <c r="F768" s="57" t="n">
        <v>42484</v>
      </c>
      <c r="G768" s="54">
        <f>DATEDIF(F768,TODAY(),"Y")</f>
        <v/>
      </c>
      <c r="H768" s="54" t="inlineStr">
        <is>
          <t>O-</t>
        </is>
      </c>
      <c r="I768" s="54" t="inlineStr">
        <is>
          <t>88275 10246</t>
        </is>
      </c>
      <c r="J768" s="62">
        <f>HYPERLINK("https://wa.me/91"&amp;SUBSTITUTE(I768," ",""),"Chat on WhatsApp")</f>
        <v/>
      </c>
      <c r="K768" s="54" t="inlineStr">
        <is>
          <t>pranav.kulkarni39@gmail.com</t>
        </is>
      </c>
      <c r="L768" s="62">
        <f>HYPERLINK("mailto:"&amp;K768,"Send Email")</f>
        <v/>
      </c>
      <c r="M768" s="55" t="inlineStr">
        <is>
          <t>239, Station Road, Vadodara</t>
        </is>
      </c>
      <c r="N768" s="54" t="inlineStr">
        <is>
          <t>Vadodara</t>
        </is>
      </c>
      <c r="O768" s="54">
        <f>VLOOKUP(N768,Lists!$A$2:$B$36,2,FALSE())</f>
        <v/>
      </c>
      <c r="P768" s="54" t="inlineStr">
        <is>
          <t>373846</t>
        </is>
      </c>
      <c r="Q768" s="54" t="inlineStr">
        <is>
          <t>98284 93047</t>
        </is>
      </c>
    </row>
    <row r="769" ht="15" customHeight="1" s="39">
      <c r="A769" s="54" t="inlineStr">
        <is>
          <t>STU0768</t>
        </is>
      </c>
      <c r="B769" s="55">
        <f>VLOOKUP(A769,Marks!$A$2:$B$1001,2,FALSE())</f>
        <v/>
      </c>
      <c r="C769" s="54">
        <f>VLOOKUP(A769,Marks!$A$2:$C$1001,3,FALSE())</f>
        <v/>
      </c>
      <c r="D769" s="55" t="inlineStr">
        <is>
          <t>Vivaan Jain</t>
        </is>
      </c>
      <c r="E769" s="55" t="inlineStr">
        <is>
          <t>Kavya Jain</t>
        </is>
      </c>
      <c r="F769" s="57" t="n">
        <v>40349</v>
      </c>
      <c r="G769" s="54">
        <f>DATEDIF(F769,TODAY(),"Y")</f>
        <v/>
      </c>
      <c r="H769" s="54" t="inlineStr">
        <is>
          <t>O-</t>
        </is>
      </c>
      <c r="I769" s="54" t="inlineStr">
        <is>
          <t>61644 23744</t>
        </is>
      </c>
      <c r="J769" s="62">
        <f>HYPERLINK("https://wa.me/91"&amp;SUBSTITUTE(I769," ",""),"Chat on WhatsApp")</f>
        <v/>
      </c>
      <c r="K769" s="54" t="inlineStr">
        <is>
          <t>vivaan.jain57@gmail.com</t>
        </is>
      </c>
      <c r="L769" s="62">
        <f>HYPERLINK("mailto:"&amp;K769,"Send Email")</f>
        <v/>
      </c>
      <c r="M769" s="55" t="inlineStr">
        <is>
          <t>482, College Road, Chennai</t>
        </is>
      </c>
      <c r="N769" s="54" t="inlineStr">
        <is>
          <t>Chennai</t>
        </is>
      </c>
      <c r="O769" s="54">
        <f>VLOOKUP(N769,Lists!$A$2:$B$36,2,FALSE())</f>
        <v/>
      </c>
      <c r="P769" s="54" t="inlineStr">
        <is>
          <t>592358</t>
        </is>
      </c>
      <c r="Q769" s="54" t="inlineStr">
        <is>
          <t>81547 74078</t>
        </is>
      </c>
    </row>
    <row r="770" ht="15" customHeight="1" s="39">
      <c r="A770" s="54" t="inlineStr">
        <is>
          <t>STU0769</t>
        </is>
      </c>
      <c r="B770" s="55">
        <f>VLOOKUP(A770,Marks!$A$2:$B$1001,2,FALSE())</f>
        <v/>
      </c>
      <c r="C770" s="54">
        <f>VLOOKUP(A770,Marks!$A$2:$C$1001,3,FALSE())</f>
        <v/>
      </c>
      <c r="D770" s="55" t="inlineStr">
        <is>
          <t>Harsh Jain</t>
        </is>
      </c>
      <c r="E770" s="55" t="inlineStr">
        <is>
          <t>Zoya Jain</t>
        </is>
      </c>
      <c r="F770" s="57" t="n">
        <v>41990</v>
      </c>
      <c r="G770" s="54">
        <f>DATEDIF(F770,TODAY(),"Y")</f>
        <v/>
      </c>
      <c r="H770" s="54" t="inlineStr">
        <is>
          <t>B-</t>
        </is>
      </c>
      <c r="I770" s="54" t="inlineStr">
        <is>
          <t>91745 74100</t>
        </is>
      </c>
      <c r="J770" s="62">
        <f>HYPERLINK("https://wa.me/91"&amp;SUBSTITUTE(I770," ",""),"Chat on WhatsApp")</f>
        <v/>
      </c>
      <c r="K770" s="54" t="inlineStr">
        <is>
          <t>harsh.jain8@rediffmail.com</t>
        </is>
      </c>
      <c r="L770" s="62">
        <f>HYPERLINK("mailto:"&amp;K770,"Send Email")</f>
        <v/>
      </c>
      <c r="M770" s="55" t="inlineStr">
        <is>
          <t>66, Church Street, Lucknow</t>
        </is>
      </c>
      <c r="N770" s="54" t="inlineStr">
        <is>
          <t>Lucknow</t>
        </is>
      </c>
      <c r="O770" s="54">
        <f>VLOOKUP(N770,Lists!$A$2:$B$36,2,FALSE())</f>
        <v/>
      </c>
      <c r="P770" s="54" t="inlineStr">
        <is>
          <t>669918</t>
        </is>
      </c>
      <c r="Q770" s="54" t="inlineStr">
        <is>
          <t>75425 21190</t>
        </is>
      </c>
    </row>
    <row r="771" ht="15" customHeight="1" s="39">
      <c r="A771" s="54" t="inlineStr">
        <is>
          <t>STU0770</t>
        </is>
      </c>
      <c r="B771" s="55">
        <f>VLOOKUP(A771,Marks!$A$2:$B$1001,2,FALSE())</f>
        <v/>
      </c>
      <c r="C771" s="54">
        <f>VLOOKUP(A771,Marks!$A$2:$C$1001,3,FALSE())</f>
        <v/>
      </c>
      <c r="D771" s="55" t="inlineStr">
        <is>
          <t>Sahil Ghosh</t>
        </is>
      </c>
      <c r="E771" s="55" t="inlineStr">
        <is>
          <t>Kavya Ghosh</t>
        </is>
      </c>
      <c r="F771" s="57" t="n">
        <v>40057</v>
      </c>
      <c r="G771" s="54">
        <f>DATEDIF(F771,TODAY(),"Y")</f>
        <v/>
      </c>
      <c r="H771" s="54" t="inlineStr">
        <is>
          <t>B-</t>
        </is>
      </c>
      <c r="I771" s="54" t="inlineStr">
        <is>
          <t>71180 97057</t>
        </is>
      </c>
      <c r="J771" s="62">
        <f>HYPERLINK("https://wa.me/91"&amp;SUBSTITUTE(I771," ",""),"Chat on WhatsApp")</f>
        <v/>
      </c>
      <c r="K771" s="54" t="inlineStr">
        <is>
          <t>sahil.ghosh7@rediffmail.com</t>
        </is>
      </c>
      <c r="L771" s="62">
        <f>HYPERLINK("mailto:"&amp;K771,"Send Email")</f>
        <v/>
      </c>
      <c r="M771" s="55" t="inlineStr">
        <is>
          <t>345, Civil Lines, Guwahati</t>
        </is>
      </c>
      <c r="N771" s="54" t="inlineStr">
        <is>
          <t>Guwahati</t>
        </is>
      </c>
      <c r="O771" s="54">
        <f>VLOOKUP(N771,Lists!$A$2:$B$36,2,FALSE())</f>
        <v/>
      </c>
      <c r="P771" s="54" t="inlineStr">
        <is>
          <t>491897</t>
        </is>
      </c>
      <c r="Q771" s="54" t="inlineStr">
        <is>
          <t>96976 83494</t>
        </is>
      </c>
    </row>
    <row r="772" ht="15" customHeight="1" s="39">
      <c r="A772" s="54" t="inlineStr">
        <is>
          <t>STU0771</t>
        </is>
      </c>
      <c r="B772" s="55">
        <f>VLOOKUP(A772,Marks!$A$2:$B$1001,2,FALSE())</f>
        <v/>
      </c>
      <c r="C772" s="54">
        <f>VLOOKUP(A772,Marks!$A$2:$C$1001,3,FALSE())</f>
        <v/>
      </c>
      <c r="D772" s="55" t="inlineStr">
        <is>
          <t>Karan Chopra</t>
        </is>
      </c>
      <c r="E772" s="55" t="inlineStr">
        <is>
          <t>Sara Chopra</t>
        </is>
      </c>
      <c r="F772" s="57" t="n">
        <v>43527</v>
      </c>
      <c r="G772" s="54">
        <f>DATEDIF(F772,TODAY(),"Y")</f>
        <v/>
      </c>
      <c r="H772" s="54" t="inlineStr">
        <is>
          <t>O+</t>
        </is>
      </c>
      <c r="I772" s="54" t="inlineStr">
        <is>
          <t>83726 52240</t>
        </is>
      </c>
      <c r="J772" s="62">
        <f>HYPERLINK("https://wa.me/91"&amp;SUBSTITUTE(I772," ",""),"Chat on WhatsApp")</f>
        <v/>
      </c>
      <c r="K772" s="54" t="inlineStr">
        <is>
          <t>karan.chopra21@rediffmail.com</t>
        </is>
      </c>
      <c r="L772" s="62">
        <f>HYPERLINK("mailto:"&amp;K772,"Send Email")</f>
        <v/>
      </c>
      <c r="M772" s="55" t="inlineStr">
        <is>
          <t>43, Station Road, Hyderabad</t>
        </is>
      </c>
      <c r="N772" s="54" t="inlineStr">
        <is>
          <t>Hyderabad</t>
        </is>
      </c>
      <c r="O772" s="54">
        <f>VLOOKUP(N772,Lists!$A$2:$B$36,2,FALSE())</f>
        <v/>
      </c>
      <c r="P772" s="54" t="inlineStr">
        <is>
          <t>724027</t>
        </is>
      </c>
      <c r="Q772" s="54" t="inlineStr">
        <is>
          <t>99954 84397</t>
        </is>
      </c>
    </row>
    <row r="773" ht="15" customHeight="1" s="39">
      <c r="A773" s="54" t="inlineStr">
        <is>
          <t>STU0772</t>
        </is>
      </c>
      <c r="B773" s="55">
        <f>VLOOKUP(A773,Marks!$A$2:$B$1001,2,FALSE())</f>
        <v/>
      </c>
      <c r="C773" s="54">
        <f>VLOOKUP(A773,Marks!$A$2:$C$1001,3,FALSE())</f>
        <v/>
      </c>
      <c r="D773" s="55" t="inlineStr">
        <is>
          <t>Dhruv Dubey</t>
        </is>
      </c>
      <c r="E773" s="55" t="inlineStr">
        <is>
          <t>Falak Dubey</t>
        </is>
      </c>
      <c r="F773" s="57" t="n">
        <v>40650</v>
      </c>
      <c r="G773" s="54">
        <f>DATEDIF(F773,TODAY(),"Y")</f>
        <v/>
      </c>
      <c r="H773" s="54" t="inlineStr">
        <is>
          <t>B+</t>
        </is>
      </c>
      <c r="I773" s="54" t="inlineStr">
        <is>
          <t>66539 28924</t>
        </is>
      </c>
      <c r="J773" s="62">
        <f>HYPERLINK("https://wa.me/91"&amp;SUBSTITUTE(I773," ",""),"Chat on WhatsApp")</f>
        <v/>
      </c>
      <c r="K773" s="54" t="inlineStr">
        <is>
          <t>dhruv.dubey8@yahoo.com</t>
        </is>
      </c>
      <c r="L773" s="62">
        <f>HYPERLINK("mailto:"&amp;K773,"Send Email")</f>
        <v/>
      </c>
      <c r="M773" s="55" t="inlineStr">
        <is>
          <t>283, Station Road, Mysuru</t>
        </is>
      </c>
      <c r="N773" s="54" t="inlineStr">
        <is>
          <t>Mysuru</t>
        </is>
      </c>
      <c r="O773" s="54">
        <f>VLOOKUP(N773,Lists!$A$2:$B$36,2,FALSE())</f>
        <v/>
      </c>
      <c r="P773" s="54" t="inlineStr">
        <is>
          <t>833535</t>
        </is>
      </c>
      <c r="Q773" s="54" t="inlineStr">
        <is>
          <t>78283 66208</t>
        </is>
      </c>
    </row>
    <row r="774" ht="15" customHeight="1" s="39">
      <c r="A774" s="54" t="inlineStr">
        <is>
          <t>STU0773</t>
        </is>
      </c>
      <c r="B774" s="55">
        <f>VLOOKUP(A774,Marks!$A$2:$B$1001,2,FALSE())</f>
        <v/>
      </c>
      <c r="C774" s="54">
        <f>VLOOKUP(A774,Marks!$A$2:$C$1001,3,FALSE())</f>
        <v/>
      </c>
      <c r="D774" s="55" t="inlineStr">
        <is>
          <t>Dhruv Agarwal</t>
        </is>
      </c>
      <c r="E774" s="55" t="inlineStr">
        <is>
          <t>Falak Agarwal</t>
        </is>
      </c>
      <c r="F774" s="57" t="n">
        <v>41730</v>
      </c>
      <c r="G774" s="54">
        <f>DATEDIF(F774,TODAY(),"Y")</f>
        <v/>
      </c>
      <c r="H774" s="54" t="inlineStr">
        <is>
          <t>AB+</t>
        </is>
      </c>
      <c r="I774" s="54" t="inlineStr">
        <is>
          <t>97469 48152</t>
        </is>
      </c>
      <c r="J774" s="62">
        <f>HYPERLINK("https://wa.me/91"&amp;SUBSTITUTE(I774," ",""),"Chat on WhatsApp")</f>
        <v/>
      </c>
      <c r="K774" s="54" t="inlineStr">
        <is>
          <t>dhruv.agarwal60@rediffmail.com</t>
        </is>
      </c>
      <c r="L774" s="62">
        <f>HYPERLINK("mailto:"&amp;K774,"Send Email")</f>
        <v/>
      </c>
      <c r="M774" s="55" t="inlineStr">
        <is>
          <t>24, MG Road, Shimla</t>
        </is>
      </c>
      <c r="N774" s="54" t="inlineStr">
        <is>
          <t>Shimla</t>
        </is>
      </c>
      <c r="O774" s="54">
        <f>VLOOKUP(N774,Lists!$A$2:$B$36,2,FALSE())</f>
        <v/>
      </c>
      <c r="P774" s="54" t="inlineStr">
        <is>
          <t>552277</t>
        </is>
      </c>
      <c r="Q774" s="54" t="inlineStr">
        <is>
          <t>98135 24209</t>
        </is>
      </c>
    </row>
    <row r="775" ht="15" customHeight="1" s="39">
      <c r="A775" s="54" t="inlineStr">
        <is>
          <t>STU0774</t>
        </is>
      </c>
      <c r="B775" s="55">
        <f>VLOOKUP(A775,Marks!$A$2:$B$1001,2,FALSE())</f>
        <v/>
      </c>
      <c r="C775" s="54">
        <f>VLOOKUP(A775,Marks!$A$2:$C$1001,3,FALSE())</f>
        <v/>
      </c>
      <c r="D775" s="55" t="inlineStr">
        <is>
          <t>Aditya Joshi</t>
        </is>
      </c>
      <c r="E775" s="55" t="inlineStr">
        <is>
          <t>Navya Joshi</t>
        </is>
      </c>
      <c r="F775" s="57" t="n">
        <v>43674</v>
      </c>
      <c r="G775" s="54">
        <f>DATEDIF(F775,TODAY(),"Y")</f>
        <v/>
      </c>
      <c r="H775" s="54" t="inlineStr">
        <is>
          <t>A+</t>
        </is>
      </c>
      <c r="I775" s="54" t="inlineStr">
        <is>
          <t>86382 62508</t>
        </is>
      </c>
      <c r="J775" s="62">
        <f>HYPERLINK("https://wa.me/91"&amp;SUBSTITUTE(I775," ",""),"Chat on WhatsApp")</f>
        <v/>
      </c>
      <c r="K775" s="54" t="inlineStr">
        <is>
          <t>aditya.joshi33@rediffmail.com</t>
        </is>
      </c>
      <c r="L775" s="62">
        <f>HYPERLINK("mailto:"&amp;K775,"Send Email")</f>
        <v/>
      </c>
      <c r="M775" s="55" t="inlineStr">
        <is>
          <t>240, Park Street, Udaipur</t>
        </is>
      </c>
      <c r="N775" s="54" t="inlineStr">
        <is>
          <t>Udaipur</t>
        </is>
      </c>
      <c r="O775" s="54">
        <f>VLOOKUP(N775,Lists!$A$2:$B$36,2,FALSE())</f>
        <v/>
      </c>
      <c r="P775" s="54" t="inlineStr">
        <is>
          <t>224493</t>
        </is>
      </c>
      <c r="Q775" s="54" t="inlineStr">
        <is>
          <t>67574 14850</t>
        </is>
      </c>
    </row>
    <row r="776" ht="15" customHeight="1" s="39">
      <c r="A776" s="54" t="inlineStr">
        <is>
          <t>STU0775</t>
        </is>
      </c>
      <c r="B776" s="55">
        <f>VLOOKUP(A776,Marks!$A$2:$B$1001,2,FALSE())</f>
        <v/>
      </c>
      <c r="C776" s="54">
        <f>VLOOKUP(A776,Marks!$A$2:$C$1001,3,FALSE())</f>
        <v/>
      </c>
      <c r="D776" s="55" t="inlineStr">
        <is>
          <t>Aryan Malhotra</t>
        </is>
      </c>
      <c r="E776" s="55" t="inlineStr">
        <is>
          <t>Gauri Malhotra</t>
        </is>
      </c>
      <c r="F776" s="57" t="n">
        <v>43751</v>
      </c>
      <c r="G776" s="54">
        <f>DATEDIF(F776,TODAY(),"Y")</f>
        <v/>
      </c>
      <c r="H776" s="54" t="inlineStr">
        <is>
          <t>A-</t>
        </is>
      </c>
      <c r="I776" s="54" t="inlineStr">
        <is>
          <t>91176 70603</t>
        </is>
      </c>
      <c r="J776" s="62">
        <f>HYPERLINK("https://wa.me/91"&amp;SUBSTITUTE(I776," ",""),"Chat on WhatsApp")</f>
        <v/>
      </c>
      <c r="K776" s="54" t="inlineStr">
        <is>
          <t>aryan.malhotra36@yahoo.com</t>
        </is>
      </c>
      <c r="L776" s="62">
        <f>HYPERLINK("mailto:"&amp;K776,"Send Email")</f>
        <v/>
      </c>
      <c r="M776" s="55" t="inlineStr">
        <is>
          <t>61, Lake View, Chennai</t>
        </is>
      </c>
      <c r="N776" s="54" t="inlineStr">
        <is>
          <t>Chennai</t>
        </is>
      </c>
      <c r="O776" s="54">
        <f>VLOOKUP(N776,Lists!$A$2:$B$36,2,FALSE())</f>
        <v/>
      </c>
      <c r="P776" s="54" t="inlineStr">
        <is>
          <t>368582</t>
        </is>
      </c>
      <c r="Q776" s="54" t="inlineStr">
        <is>
          <t>65079 93573</t>
        </is>
      </c>
    </row>
    <row r="777" ht="15" customHeight="1" s="39">
      <c r="A777" s="54" t="inlineStr">
        <is>
          <t>STU0776</t>
        </is>
      </c>
      <c r="B777" s="55">
        <f>VLOOKUP(A777,Marks!$A$2:$B$1001,2,FALSE())</f>
        <v/>
      </c>
      <c r="C777" s="54">
        <f>VLOOKUP(A777,Marks!$A$2:$C$1001,3,FALSE())</f>
        <v/>
      </c>
      <c r="D777" s="55" t="inlineStr">
        <is>
          <t>Shaurya Kulkarni</t>
        </is>
      </c>
      <c r="E777" s="55" t="inlineStr">
        <is>
          <t>Kiara Kulkarni</t>
        </is>
      </c>
      <c r="F777" s="57" t="n">
        <v>42383</v>
      </c>
      <c r="G777" s="54">
        <f>DATEDIF(F777,TODAY(),"Y")</f>
        <v/>
      </c>
      <c r="H777" s="54" t="inlineStr">
        <is>
          <t>O+</t>
        </is>
      </c>
      <c r="I777" s="54" t="inlineStr">
        <is>
          <t>88350 41367</t>
        </is>
      </c>
      <c r="J777" s="62">
        <f>HYPERLINK("https://wa.me/91"&amp;SUBSTITUTE(I777," ",""),"Chat on WhatsApp")</f>
        <v/>
      </c>
      <c r="K777" s="54" t="inlineStr">
        <is>
          <t>shaurya.kulkarni42@gmail.com</t>
        </is>
      </c>
      <c r="L777" s="62">
        <f>HYPERLINK("mailto:"&amp;K777,"Send Email")</f>
        <v/>
      </c>
      <c r="M777" s="55" t="inlineStr">
        <is>
          <t>246, Park Street, Raipur</t>
        </is>
      </c>
      <c r="N777" s="54" t="inlineStr">
        <is>
          <t>Raipur</t>
        </is>
      </c>
      <c r="O777" s="54">
        <f>VLOOKUP(N777,Lists!$A$2:$B$36,2,FALSE())</f>
        <v/>
      </c>
      <c r="P777" s="54" t="inlineStr">
        <is>
          <t>464495</t>
        </is>
      </c>
      <c r="Q777" s="54" t="inlineStr">
        <is>
          <t>87183 85223</t>
        </is>
      </c>
    </row>
    <row r="778" ht="15" customHeight="1" s="39">
      <c r="A778" s="54" t="inlineStr">
        <is>
          <t>STU0777</t>
        </is>
      </c>
      <c r="B778" s="55">
        <f>VLOOKUP(A778,Marks!$A$2:$B$1001,2,FALSE())</f>
        <v/>
      </c>
      <c r="C778" s="54">
        <f>VLOOKUP(A778,Marks!$A$2:$C$1001,3,FALSE())</f>
        <v/>
      </c>
      <c r="D778" s="55" t="inlineStr">
        <is>
          <t>Rajat Chopra</t>
        </is>
      </c>
      <c r="E778" s="55" t="inlineStr">
        <is>
          <t>Urvi Chopra</t>
        </is>
      </c>
      <c r="F778" s="57" t="n">
        <v>43512</v>
      </c>
      <c r="G778" s="54">
        <f>DATEDIF(F778,TODAY(),"Y")</f>
        <v/>
      </c>
      <c r="H778" s="54" t="inlineStr">
        <is>
          <t>A-</t>
        </is>
      </c>
      <c r="I778" s="54" t="inlineStr">
        <is>
          <t>92334 73692</t>
        </is>
      </c>
      <c r="J778" s="62">
        <f>HYPERLINK("https://wa.me/91"&amp;SUBSTITUTE(I778," ",""),"Chat on WhatsApp")</f>
        <v/>
      </c>
      <c r="K778" s="54" t="inlineStr">
        <is>
          <t>rajat.chopra90@gmail.com</t>
        </is>
      </c>
      <c r="L778" s="62">
        <f>HYPERLINK("mailto:"&amp;K778,"Send Email")</f>
        <v/>
      </c>
      <c r="M778" s="55" t="inlineStr">
        <is>
          <t>99, Nehru Nagar, Bhopal</t>
        </is>
      </c>
      <c r="N778" s="54" t="inlineStr">
        <is>
          <t>Bhopal</t>
        </is>
      </c>
      <c r="O778" s="54">
        <f>VLOOKUP(N778,Lists!$A$2:$B$36,2,FALSE())</f>
        <v/>
      </c>
      <c r="P778" s="54" t="inlineStr">
        <is>
          <t>472178</t>
        </is>
      </c>
      <c r="Q778" s="54" t="inlineStr">
        <is>
          <t>99197 69231</t>
        </is>
      </c>
    </row>
    <row r="779" ht="15" customHeight="1" s="39">
      <c r="A779" s="54" t="inlineStr">
        <is>
          <t>STU0778</t>
        </is>
      </c>
      <c r="B779" s="55">
        <f>VLOOKUP(A779,Marks!$A$2:$B$1001,2,FALSE())</f>
        <v/>
      </c>
      <c r="C779" s="54">
        <f>VLOOKUP(A779,Marks!$A$2:$C$1001,3,FALSE())</f>
        <v/>
      </c>
      <c r="D779" s="55" t="inlineStr">
        <is>
          <t>Siddharth Bhat</t>
        </is>
      </c>
      <c r="E779" s="55" t="inlineStr">
        <is>
          <t>Kajal Bhat</t>
        </is>
      </c>
      <c r="F779" s="57" t="n">
        <v>40544</v>
      </c>
      <c r="G779" s="54">
        <f>DATEDIF(F779,TODAY(),"Y")</f>
        <v/>
      </c>
      <c r="H779" s="54" t="inlineStr">
        <is>
          <t>O+</t>
        </is>
      </c>
      <c r="I779" s="54" t="inlineStr">
        <is>
          <t>95584 39417</t>
        </is>
      </c>
      <c r="J779" s="62">
        <f>HYPERLINK("https://wa.me/91"&amp;SUBSTITUTE(I779," ",""),"Chat on WhatsApp")</f>
        <v/>
      </c>
      <c r="K779" s="54" t="inlineStr">
        <is>
          <t>siddharth.bhat40@outlook.com</t>
        </is>
      </c>
      <c r="L779" s="62">
        <f>HYPERLINK("mailto:"&amp;K779,"Send Email")</f>
        <v/>
      </c>
      <c r="M779" s="55" t="inlineStr">
        <is>
          <t>483, Green Park, Ludhiana</t>
        </is>
      </c>
      <c r="N779" s="54" t="inlineStr">
        <is>
          <t>Ludhiana</t>
        </is>
      </c>
      <c r="O779" s="54">
        <f>VLOOKUP(N779,Lists!$A$2:$B$36,2,FALSE())</f>
        <v/>
      </c>
      <c r="P779" s="54" t="inlineStr">
        <is>
          <t>819176</t>
        </is>
      </c>
      <c r="Q779" s="54" t="inlineStr">
        <is>
          <t>72311 93761</t>
        </is>
      </c>
    </row>
    <row r="780" ht="15" customHeight="1" s="39">
      <c r="A780" s="54" t="inlineStr">
        <is>
          <t>STU0779</t>
        </is>
      </c>
      <c r="B780" s="55">
        <f>VLOOKUP(A780,Marks!$A$2:$B$1001,2,FALSE())</f>
        <v/>
      </c>
      <c r="C780" s="54">
        <f>VLOOKUP(A780,Marks!$A$2:$C$1001,3,FALSE())</f>
        <v/>
      </c>
      <c r="D780" s="55" t="inlineStr">
        <is>
          <t>Aarush Pandey</t>
        </is>
      </c>
      <c r="E780" s="55" t="inlineStr">
        <is>
          <t>Pihu Pandey</t>
        </is>
      </c>
      <c r="F780" s="57" t="n">
        <v>44479</v>
      </c>
      <c r="G780" s="54">
        <f>DATEDIF(F780,TODAY(),"Y")</f>
        <v/>
      </c>
      <c r="H780" s="54" t="inlineStr">
        <is>
          <t>A-</t>
        </is>
      </c>
      <c r="I780" s="54" t="inlineStr">
        <is>
          <t>94558 25344</t>
        </is>
      </c>
      <c r="J780" s="62">
        <f>HYPERLINK("https://wa.me/91"&amp;SUBSTITUTE(I780," ",""),"Chat on WhatsApp")</f>
        <v/>
      </c>
      <c r="K780" s="54" t="inlineStr">
        <is>
          <t>aarush.pandey70@gmail.com</t>
        </is>
      </c>
      <c r="L780" s="62">
        <f>HYPERLINK("mailto:"&amp;K780,"Send Email")</f>
        <v/>
      </c>
      <c r="M780" s="55" t="inlineStr">
        <is>
          <t>177, College Road, Shimla</t>
        </is>
      </c>
      <c r="N780" s="54" t="inlineStr">
        <is>
          <t>Shimla</t>
        </is>
      </c>
      <c r="O780" s="54">
        <f>VLOOKUP(N780,Lists!$A$2:$B$36,2,FALSE())</f>
        <v/>
      </c>
      <c r="P780" s="54" t="inlineStr">
        <is>
          <t>130483</t>
        </is>
      </c>
      <c r="Q780" s="54" t="inlineStr">
        <is>
          <t>85743 31259</t>
        </is>
      </c>
    </row>
    <row r="781" ht="15" customHeight="1" s="39">
      <c r="A781" s="54" t="inlineStr">
        <is>
          <t>STU0780</t>
        </is>
      </c>
      <c r="B781" s="55">
        <f>VLOOKUP(A781,Marks!$A$2:$B$1001,2,FALSE())</f>
        <v/>
      </c>
      <c r="C781" s="54">
        <f>VLOOKUP(A781,Marks!$A$2:$C$1001,3,FALSE())</f>
        <v/>
      </c>
      <c r="D781" s="55" t="inlineStr">
        <is>
          <t>Rohan Mukherjee</t>
        </is>
      </c>
      <c r="E781" s="55" t="inlineStr">
        <is>
          <t>Falak Mukherjee</t>
        </is>
      </c>
      <c r="F781" s="57" t="n">
        <v>43237</v>
      </c>
      <c r="G781" s="54">
        <f>DATEDIF(F781,TODAY(),"Y")</f>
        <v/>
      </c>
      <c r="H781" s="54" t="inlineStr">
        <is>
          <t>AB+</t>
        </is>
      </c>
      <c r="I781" s="54" t="inlineStr">
        <is>
          <t>85396 99168</t>
        </is>
      </c>
      <c r="J781" s="62">
        <f>HYPERLINK("https://wa.me/91"&amp;SUBSTITUTE(I781," ",""),"Chat on WhatsApp")</f>
        <v/>
      </c>
      <c r="K781" s="54" t="inlineStr">
        <is>
          <t>rohan.mukherjee4@yahoo.com</t>
        </is>
      </c>
      <c r="L781" s="62">
        <f>HYPERLINK("mailto:"&amp;K781,"Send Email")</f>
        <v/>
      </c>
      <c r="M781" s="55" t="inlineStr">
        <is>
          <t>297, MG Road, Warangal</t>
        </is>
      </c>
      <c r="N781" s="54" t="inlineStr">
        <is>
          <t>Warangal</t>
        </is>
      </c>
      <c r="O781" s="54">
        <f>VLOOKUP(N781,Lists!$A$2:$B$36,2,FALSE())</f>
        <v/>
      </c>
      <c r="P781" s="54" t="inlineStr">
        <is>
          <t>748431</t>
        </is>
      </c>
      <c r="Q781" s="54" t="inlineStr">
        <is>
          <t>87229 79261</t>
        </is>
      </c>
    </row>
    <row r="782" ht="15" customHeight="1" s="39">
      <c r="A782" s="54" t="inlineStr">
        <is>
          <t>STU0781</t>
        </is>
      </c>
      <c r="B782" s="55">
        <f>VLOOKUP(A782,Marks!$A$2:$B$1001,2,FALSE())</f>
        <v/>
      </c>
      <c r="C782" s="54">
        <f>VLOOKUP(A782,Marks!$A$2:$C$1001,3,FALSE())</f>
        <v/>
      </c>
      <c r="D782" s="55" t="inlineStr">
        <is>
          <t>Aditya Mukherjee</t>
        </is>
      </c>
      <c r="E782" s="55" t="inlineStr">
        <is>
          <t>Tanvi Mukherjee</t>
        </is>
      </c>
      <c r="F782" s="57" t="n">
        <v>41566</v>
      </c>
      <c r="G782" s="54">
        <f>DATEDIF(F782,TODAY(),"Y")</f>
        <v/>
      </c>
      <c r="H782" s="54" t="inlineStr">
        <is>
          <t>AB+</t>
        </is>
      </c>
      <c r="I782" s="54" t="inlineStr">
        <is>
          <t>93364 59315</t>
        </is>
      </c>
      <c r="J782" s="62">
        <f>HYPERLINK("https://wa.me/91"&amp;SUBSTITUTE(I782," ",""),"Chat on WhatsApp")</f>
        <v/>
      </c>
      <c r="K782" s="54" t="inlineStr">
        <is>
          <t>aditya.mukherjee29@rediffmail.com</t>
        </is>
      </c>
      <c r="L782" s="62">
        <f>HYPERLINK("mailto:"&amp;K782,"Send Email")</f>
        <v/>
      </c>
      <c r="M782" s="55" t="inlineStr">
        <is>
          <t>240, Ring Road, Bhubaneswar</t>
        </is>
      </c>
      <c r="N782" s="54" t="inlineStr">
        <is>
          <t>Bhubaneswar</t>
        </is>
      </c>
      <c r="O782" s="54">
        <f>VLOOKUP(N782,Lists!$A$2:$B$36,2,FALSE())</f>
        <v/>
      </c>
      <c r="P782" s="54" t="inlineStr">
        <is>
          <t>575609</t>
        </is>
      </c>
      <c r="Q782" s="54" t="inlineStr">
        <is>
          <t>62399 17231</t>
        </is>
      </c>
    </row>
    <row r="783" ht="15" customHeight="1" s="39">
      <c r="A783" s="54" t="inlineStr">
        <is>
          <t>STU0782</t>
        </is>
      </c>
      <c r="B783" s="55">
        <f>VLOOKUP(A783,Marks!$A$2:$B$1001,2,FALSE())</f>
        <v/>
      </c>
      <c r="C783" s="54">
        <f>VLOOKUP(A783,Marks!$A$2:$C$1001,3,FALSE())</f>
        <v/>
      </c>
      <c r="D783" s="55" t="inlineStr">
        <is>
          <t>Mohit Desai</t>
        </is>
      </c>
      <c r="E783" s="55" t="inlineStr">
        <is>
          <t>Ananya Desai</t>
        </is>
      </c>
      <c r="F783" s="57" t="n">
        <v>41556</v>
      </c>
      <c r="G783" s="54">
        <f>DATEDIF(F783,TODAY(),"Y")</f>
        <v/>
      </c>
      <c r="H783" s="54" t="inlineStr">
        <is>
          <t>B-</t>
        </is>
      </c>
      <c r="I783" s="54" t="inlineStr">
        <is>
          <t>71037 62275</t>
        </is>
      </c>
      <c r="J783" s="62">
        <f>HYPERLINK("https://wa.me/91"&amp;SUBSTITUTE(I783," ",""),"Chat on WhatsApp")</f>
        <v/>
      </c>
      <c r="K783" s="54" t="inlineStr">
        <is>
          <t>mohit.desai79@outlook.com</t>
        </is>
      </c>
      <c r="L783" s="62">
        <f>HYPERLINK("mailto:"&amp;K783,"Send Email")</f>
        <v/>
      </c>
      <c r="M783" s="55" t="inlineStr">
        <is>
          <t>336, Church Street, Ludhiana</t>
        </is>
      </c>
      <c r="N783" s="54" t="inlineStr">
        <is>
          <t>Ludhiana</t>
        </is>
      </c>
      <c r="O783" s="54">
        <f>VLOOKUP(N783,Lists!$A$2:$B$36,2,FALSE())</f>
        <v/>
      </c>
      <c r="P783" s="54" t="inlineStr">
        <is>
          <t>309995</t>
        </is>
      </c>
      <c r="Q783" s="54" t="inlineStr">
        <is>
          <t>88170 80475</t>
        </is>
      </c>
    </row>
    <row r="784" ht="15" customHeight="1" s="39">
      <c r="A784" s="54" t="inlineStr">
        <is>
          <t>STU0783</t>
        </is>
      </c>
      <c r="B784" s="55">
        <f>VLOOKUP(A784,Marks!$A$2:$B$1001,2,FALSE())</f>
        <v/>
      </c>
      <c r="C784" s="54">
        <f>VLOOKUP(A784,Marks!$A$2:$C$1001,3,FALSE())</f>
        <v/>
      </c>
      <c r="D784" s="55" t="inlineStr">
        <is>
          <t>Reyansh Kapoor</t>
        </is>
      </c>
      <c r="E784" s="55" t="inlineStr">
        <is>
          <t>Saanvi Kapoor</t>
        </is>
      </c>
      <c r="F784" s="57" t="n">
        <v>41765</v>
      </c>
      <c r="G784" s="54">
        <f>DATEDIF(F784,TODAY(),"Y")</f>
        <v/>
      </c>
      <c r="H784" s="54" t="inlineStr">
        <is>
          <t>B+</t>
        </is>
      </c>
      <c r="I784" s="54" t="inlineStr">
        <is>
          <t>86735 50765</t>
        </is>
      </c>
      <c r="J784" s="62">
        <f>HYPERLINK("https://wa.me/91"&amp;SUBSTITUTE(I784," ",""),"Chat on WhatsApp")</f>
        <v/>
      </c>
      <c r="K784" s="54" t="inlineStr">
        <is>
          <t>reyansh.kapoor19@gmail.com</t>
        </is>
      </c>
      <c r="L784" s="62">
        <f>HYPERLINK("mailto:"&amp;K784,"Send Email")</f>
        <v/>
      </c>
      <c r="M784" s="55" t="inlineStr">
        <is>
          <t>166, Civil Lines, Lucknow</t>
        </is>
      </c>
      <c r="N784" s="54" t="inlineStr">
        <is>
          <t>Lucknow</t>
        </is>
      </c>
      <c r="O784" s="54">
        <f>VLOOKUP(N784,Lists!$A$2:$B$36,2,FALSE())</f>
        <v/>
      </c>
      <c r="P784" s="54" t="inlineStr">
        <is>
          <t>575638</t>
        </is>
      </c>
      <c r="Q784" s="54" t="inlineStr">
        <is>
          <t>95959 27303</t>
        </is>
      </c>
    </row>
    <row r="785" ht="15" customHeight="1" s="39">
      <c r="A785" s="54" t="inlineStr">
        <is>
          <t>STU0784</t>
        </is>
      </c>
      <c r="B785" s="55">
        <f>VLOOKUP(A785,Marks!$A$2:$B$1001,2,FALSE())</f>
        <v/>
      </c>
      <c r="C785" s="54">
        <f>VLOOKUP(A785,Marks!$A$2:$C$1001,3,FALSE())</f>
        <v/>
      </c>
      <c r="D785" s="55" t="inlineStr">
        <is>
          <t>Dhruv Pathak</t>
        </is>
      </c>
      <c r="E785" s="55" t="inlineStr">
        <is>
          <t>Trisha Pathak</t>
        </is>
      </c>
      <c r="F785" s="57" t="n">
        <v>42273</v>
      </c>
      <c r="G785" s="54">
        <f>DATEDIF(F785,TODAY(),"Y")</f>
        <v/>
      </c>
      <c r="H785" s="54" t="inlineStr">
        <is>
          <t>AB+</t>
        </is>
      </c>
      <c r="I785" s="54" t="inlineStr">
        <is>
          <t>99593 73443</t>
        </is>
      </c>
      <c r="J785" s="62">
        <f>HYPERLINK("https://wa.me/91"&amp;SUBSTITUTE(I785," ",""),"Chat on WhatsApp")</f>
        <v/>
      </c>
      <c r="K785" s="54" t="inlineStr">
        <is>
          <t>dhruv.pathak21@rediffmail.com</t>
        </is>
      </c>
      <c r="L785" s="62">
        <f>HYPERLINK("mailto:"&amp;K785,"Send Email")</f>
        <v/>
      </c>
      <c r="M785" s="55" t="inlineStr">
        <is>
          <t>104, Gandhi Chowk, Kochi</t>
        </is>
      </c>
      <c r="N785" s="54" t="inlineStr">
        <is>
          <t>Kochi</t>
        </is>
      </c>
      <c r="O785" s="54">
        <f>VLOOKUP(N785,Lists!$A$2:$B$36,2,FALSE())</f>
        <v/>
      </c>
      <c r="P785" s="54" t="inlineStr">
        <is>
          <t>373820</t>
        </is>
      </c>
      <c r="Q785" s="54" t="inlineStr">
        <is>
          <t>76074 84368</t>
        </is>
      </c>
    </row>
    <row r="786" ht="15" customHeight="1" s="39">
      <c r="A786" s="54" t="inlineStr">
        <is>
          <t>STU0785</t>
        </is>
      </c>
      <c r="B786" s="55">
        <f>VLOOKUP(A786,Marks!$A$2:$B$1001,2,FALSE())</f>
        <v/>
      </c>
      <c r="C786" s="54">
        <f>VLOOKUP(A786,Marks!$A$2:$C$1001,3,FALSE())</f>
        <v/>
      </c>
      <c r="D786" s="55" t="inlineStr">
        <is>
          <t>Uday Dubey</t>
        </is>
      </c>
      <c r="E786" s="55" t="inlineStr">
        <is>
          <t>Yashvi Dubey</t>
        </is>
      </c>
      <c r="F786" s="57" t="n">
        <v>44138</v>
      </c>
      <c r="G786" s="54">
        <f>DATEDIF(F786,TODAY(),"Y")</f>
        <v/>
      </c>
      <c r="H786" s="54" t="inlineStr">
        <is>
          <t>B+</t>
        </is>
      </c>
      <c r="I786" s="54" t="inlineStr">
        <is>
          <t>71347 29285</t>
        </is>
      </c>
      <c r="J786" s="62">
        <f>HYPERLINK("https://wa.me/91"&amp;SUBSTITUTE(I786," ",""),"Chat on WhatsApp")</f>
        <v/>
      </c>
      <c r="K786" s="54" t="inlineStr">
        <is>
          <t>uday.dubey88@yahoo.com</t>
        </is>
      </c>
      <c r="L786" s="62">
        <f>HYPERLINK("mailto:"&amp;K786,"Send Email")</f>
        <v/>
      </c>
      <c r="M786" s="55" t="inlineStr">
        <is>
          <t>375, MG Road, Panaji</t>
        </is>
      </c>
      <c r="N786" s="54" t="inlineStr">
        <is>
          <t>Panaji</t>
        </is>
      </c>
      <c r="O786" s="54">
        <f>VLOOKUP(N786,Lists!$A$2:$B$36,2,FALSE())</f>
        <v/>
      </c>
      <c r="P786" s="54" t="inlineStr">
        <is>
          <t>196266</t>
        </is>
      </c>
      <c r="Q786" s="54" t="inlineStr">
        <is>
          <t>96912 49001</t>
        </is>
      </c>
    </row>
    <row r="787" ht="15" customHeight="1" s="39">
      <c r="A787" s="54" t="inlineStr">
        <is>
          <t>STU0786</t>
        </is>
      </c>
      <c r="B787" s="55">
        <f>VLOOKUP(A787,Marks!$A$2:$B$1001,2,FALSE())</f>
        <v/>
      </c>
      <c r="C787" s="54">
        <f>VLOOKUP(A787,Marks!$A$2:$C$1001,3,FALSE())</f>
        <v/>
      </c>
      <c r="D787" s="55" t="inlineStr">
        <is>
          <t>Aarush Naidu</t>
        </is>
      </c>
      <c r="E787" s="55" t="inlineStr">
        <is>
          <t>Anika Naidu</t>
        </is>
      </c>
      <c r="F787" s="57" t="n">
        <v>40661</v>
      </c>
      <c r="G787" s="54">
        <f>DATEDIF(F787,TODAY(),"Y")</f>
        <v/>
      </c>
      <c r="H787" s="54" t="inlineStr">
        <is>
          <t>O+</t>
        </is>
      </c>
      <c r="I787" s="54" t="inlineStr">
        <is>
          <t>91907 73082</t>
        </is>
      </c>
      <c r="J787" s="62">
        <f>HYPERLINK("https://wa.me/91"&amp;SUBSTITUTE(I787," ",""),"Chat on WhatsApp")</f>
        <v/>
      </c>
      <c r="K787" s="54" t="inlineStr">
        <is>
          <t>aarush.naidu69@outlook.com</t>
        </is>
      </c>
      <c r="L787" s="62">
        <f>HYPERLINK("mailto:"&amp;K787,"Send Email")</f>
        <v/>
      </c>
      <c r="M787" s="55" t="inlineStr">
        <is>
          <t>150, Model Town, Kanpur</t>
        </is>
      </c>
      <c r="N787" s="54" t="inlineStr">
        <is>
          <t>Kanpur</t>
        </is>
      </c>
      <c r="O787" s="54">
        <f>VLOOKUP(N787,Lists!$A$2:$B$36,2,FALSE())</f>
        <v/>
      </c>
      <c r="P787" s="54" t="inlineStr">
        <is>
          <t>321460</t>
        </is>
      </c>
      <c r="Q787" s="54" t="inlineStr">
        <is>
          <t>67102 76543</t>
        </is>
      </c>
    </row>
    <row r="788" ht="15" customHeight="1" s="39">
      <c r="A788" s="54" t="inlineStr">
        <is>
          <t>STU0787</t>
        </is>
      </c>
      <c r="B788" s="55">
        <f>VLOOKUP(A788,Marks!$A$2:$B$1001,2,FALSE())</f>
        <v/>
      </c>
      <c r="C788" s="54">
        <f>VLOOKUP(A788,Marks!$A$2:$C$1001,3,FALSE())</f>
        <v/>
      </c>
      <c r="D788" s="55" t="inlineStr">
        <is>
          <t>Reyansh Pathak</t>
        </is>
      </c>
      <c r="E788" s="55" t="inlineStr">
        <is>
          <t>Esha Pathak</t>
        </is>
      </c>
      <c r="F788" s="57" t="n">
        <v>44169</v>
      </c>
      <c r="G788" s="54">
        <f>DATEDIF(F788,TODAY(),"Y")</f>
        <v/>
      </c>
      <c r="H788" s="54" t="inlineStr">
        <is>
          <t>A+</t>
        </is>
      </c>
      <c r="I788" s="54" t="inlineStr">
        <is>
          <t>99132 89862</t>
        </is>
      </c>
      <c r="J788" s="62">
        <f>HYPERLINK("https://wa.me/91"&amp;SUBSTITUTE(I788," ",""),"Chat on WhatsApp")</f>
        <v/>
      </c>
      <c r="K788" s="54" t="inlineStr">
        <is>
          <t>reyansh.pathak62@yahoo.com</t>
        </is>
      </c>
      <c r="L788" s="62">
        <f>HYPERLINK("mailto:"&amp;K788,"Send Email")</f>
        <v/>
      </c>
      <c r="M788" s="55" t="inlineStr">
        <is>
          <t>15, Church Street, Mumbai</t>
        </is>
      </c>
      <c r="N788" s="54" t="inlineStr">
        <is>
          <t>Mumbai</t>
        </is>
      </c>
      <c r="O788" s="54">
        <f>VLOOKUP(N788,Lists!$A$2:$B$36,2,FALSE())</f>
        <v/>
      </c>
      <c r="P788" s="54" t="inlineStr">
        <is>
          <t>477419</t>
        </is>
      </c>
      <c r="Q788" s="54" t="inlineStr">
        <is>
          <t>63141 16058</t>
        </is>
      </c>
    </row>
    <row r="789" ht="15" customHeight="1" s="39">
      <c r="A789" s="54" t="inlineStr">
        <is>
          <t>STU0788</t>
        </is>
      </c>
      <c r="B789" s="55">
        <f>VLOOKUP(A789,Marks!$A$2:$B$1001,2,FALSE())</f>
        <v/>
      </c>
      <c r="C789" s="54">
        <f>VLOOKUP(A789,Marks!$A$2:$C$1001,3,FALSE())</f>
        <v/>
      </c>
      <c r="D789" s="55" t="inlineStr">
        <is>
          <t>Aakash Pandey</t>
        </is>
      </c>
      <c r="E789" s="55" t="inlineStr">
        <is>
          <t>Fatima Pandey</t>
        </is>
      </c>
      <c r="F789" s="57" t="n">
        <v>43141</v>
      </c>
      <c r="G789" s="54">
        <f>DATEDIF(F789,TODAY(),"Y")</f>
        <v/>
      </c>
      <c r="H789" s="54" t="inlineStr">
        <is>
          <t>B-</t>
        </is>
      </c>
      <c r="I789" s="54" t="inlineStr">
        <is>
          <t>71317 71164</t>
        </is>
      </c>
      <c r="J789" s="62">
        <f>HYPERLINK("https://wa.me/91"&amp;SUBSTITUTE(I789," ",""),"Chat on WhatsApp")</f>
        <v/>
      </c>
      <c r="K789" s="54" t="inlineStr">
        <is>
          <t>aakash.pandey43@rediffmail.com</t>
        </is>
      </c>
      <c r="L789" s="62">
        <f>HYPERLINK("mailto:"&amp;K789,"Send Email")</f>
        <v/>
      </c>
      <c r="M789" s="55" t="inlineStr">
        <is>
          <t>155, Station Road, Jaipur</t>
        </is>
      </c>
      <c r="N789" s="54" t="inlineStr">
        <is>
          <t>Jaipur</t>
        </is>
      </c>
      <c r="O789" s="54">
        <f>VLOOKUP(N789,Lists!$A$2:$B$36,2,FALSE())</f>
        <v/>
      </c>
      <c r="P789" s="54" t="inlineStr">
        <is>
          <t>434821</t>
        </is>
      </c>
      <c r="Q789" s="54" t="inlineStr">
        <is>
          <t>75899 83569</t>
        </is>
      </c>
    </row>
    <row r="790" ht="15" customHeight="1" s="39">
      <c r="A790" s="54" t="inlineStr">
        <is>
          <t>STU0789</t>
        </is>
      </c>
      <c r="B790" s="55">
        <f>VLOOKUP(A790,Marks!$A$2:$B$1001,2,FALSE())</f>
        <v/>
      </c>
      <c r="C790" s="54">
        <f>VLOOKUP(A790,Marks!$A$2:$C$1001,3,FALSE())</f>
        <v/>
      </c>
      <c r="D790" s="55" t="inlineStr">
        <is>
          <t>Tejas Bhat</t>
        </is>
      </c>
      <c r="E790" s="55" t="inlineStr">
        <is>
          <t>Anika Bhat</t>
        </is>
      </c>
      <c r="F790" s="57" t="n">
        <v>40305</v>
      </c>
      <c r="G790" s="54">
        <f>DATEDIF(F790,TODAY(),"Y")</f>
        <v/>
      </c>
      <c r="H790" s="54" t="inlineStr">
        <is>
          <t>A+</t>
        </is>
      </c>
      <c r="I790" s="54" t="inlineStr">
        <is>
          <t>84236 92531</t>
        </is>
      </c>
      <c r="J790" s="62">
        <f>HYPERLINK("https://wa.me/91"&amp;SUBSTITUTE(I790," ",""),"Chat on WhatsApp")</f>
        <v/>
      </c>
      <c r="K790" s="54" t="inlineStr">
        <is>
          <t>tejas.bhat44@outlook.com</t>
        </is>
      </c>
      <c r="L790" s="62">
        <f>HYPERLINK("mailto:"&amp;K790,"Send Email")</f>
        <v/>
      </c>
      <c r="M790" s="55" t="inlineStr">
        <is>
          <t>319, Green Park, Bhubaneswar</t>
        </is>
      </c>
      <c r="N790" s="54" t="inlineStr">
        <is>
          <t>Bhubaneswar</t>
        </is>
      </c>
      <c r="O790" s="54">
        <f>VLOOKUP(N790,Lists!$A$2:$B$36,2,FALSE())</f>
        <v/>
      </c>
      <c r="P790" s="54" t="inlineStr">
        <is>
          <t>654098</t>
        </is>
      </c>
      <c r="Q790" s="54" t="inlineStr">
        <is>
          <t>93699 89115</t>
        </is>
      </c>
    </row>
    <row r="791" ht="15" customHeight="1" s="39">
      <c r="A791" s="54" t="inlineStr">
        <is>
          <t>STU0790</t>
        </is>
      </c>
      <c r="B791" s="55">
        <f>VLOOKUP(A791,Marks!$A$2:$B$1001,2,FALSE())</f>
        <v/>
      </c>
      <c r="C791" s="54">
        <f>VLOOKUP(A791,Marks!$A$2:$C$1001,3,FALSE())</f>
        <v/>
      </c>
      <c r="D791" s="55" t="inlineStr">
        <is>
          <t>Aarav Sethi</t>
        </is>
      </c>
      <c r="E791" s="55" t="inlineStr">
        <is>
          <t>Urvi Sethi</t>
        </is>
      </c>
      <c r="F791" s="57" t="n">
        <v>44400</v>
      </c>
      <c r="G791" s="54">
        <f>DATEDIF(F791,TODAY(),"Y")</f>
        <v/>
      </c>
      <c r="H791" s="54" t="inlineStr">
        <is>
          <t>A+</t>
        </is>
      </c>
      <c r="I791" s="54" t="inlineStr">
        <is>
          <t>88912 39891</t>
        </is>
      </c>
      <c r="J791" s="62">
        <f>HYPERLINK("https://wa.me/91"&amp;SUBSTITUTE(I791," ",""),"Chat on WhatsApp")</f>
        <v/>
      </c>
      <c r="K791" s="54" t="inlineStr">
        <is>
          <t>aarav.sethi62@rediffmail.com</t>
        </is>
      </c>
      <c r="L791" s="62">
        <f>HYPERLINK("mailto:"&amp;K791,"Send Email")</f>
        <v/>
      </c>
      <c r="M791" s="55" t="inlineStr">
        <is>
          <t>66, Park Street, Kolkata</t>
        </is>
      </c>
      <c r="N791" s="54" t="inlineStr">
        <is>
          <t>Kolkata</t>
        </is>
      </c>
      <c r="O791" s="54">
        <f>VLOOKUP(N791,Lists!$A$2:$B$36,2,FALSE())</f>
        <v/>
      </c>
      <c r="P791" s="54" t="inlineStr">
        <is>
          <t>285944</t>
        </is>
      </c>
      <c r="Q791" s="54" t="inlineStr">
        <is>
          <t>97257 28143</t>
        </is>
      </c>
    </row>
    <row r="792" ht="15" customHeight="1" s="39">
      <c r="A792" s="54" t="inlineStr">
        <is>
          <t>STU0791</t>
        </is>
      </c>
      <c r="B792" s="55">
        <f>VLOOKUP(A792,Marks!$A$2:$B$1001,2,FALSE())</f>
        <v/>
      </c>
      <c r="C792" s="54">
        <f>VLOOKUP(A792,Marks!$A$2:$C$1001,3,FALSE())</f>
        <v/>
      </c>
      <c r="D792" s="55" t="inlineStr">
        <is>
          <t>Rajat Mukherjee</t>
        </is>
      </c>
      <c r="E792" s="55" t="inlineStr">
        <is>
          <t>Kajal Mukherjee</t>
        </is>
      </c>
      <c r="F792" s="57" t="n">
        <v>42807</v>
      </c>
      <c r="G792" s="54">
        <f>DATEDIF(F792,TODAY(),"Y")</f>
        <v/>
      </c>
      <c r="H792" s="54" t="inlineStr">
        <is>
          <t>O+</t>
        </is>
      </c>
      <c r="I792" s="54" t="inlineStr">
        <is>
          <t>82078 43898</t>
        </is>
      </c>
      <c r="J792" s="62">
        <f>HYPERLINK("https://wa.me/91"&amp;SUBSTITUTE(I792," ",""),"Chat on WhatsApp")</f>
        <v/>
      </c>
      <c r="K792" s="54" t="inlineStr">
        <is>
          <t>rajat.mukherjee63@outlook.com</t>
        </is>
      </c>
      <c r="L792" s="62">
        <f>HYPERLINK("mailto:"&amp;K792,"Send Email")</f>
        <v/>
      </c>
      <c r="M792" s="55" t="inlineStr">
        <is>
          <t>216, MG Road, Coimbatore</t>
        </is>
      </c>
      <c r="N792" s="54" t="inlineStr">
        <is>
          <t>Coimbatore</t>
        </is>
      </c>
      <c r="O792" s="54">
        <f>VLOOKUP(N792,Lists!$A$2:$B$36,2,FALSE())</f>
        <v/>
      </c>
      <c r="P792" s="54" t="inlineStr">
        <is>
          <t>122086</t>
        </is>
      </c>
      <c r="Q792" s="54" t="inlineStr">
        <is>
          <t>69547 44851</t>
        </is>
      </c>
    </row>
    <row r="793" ht="15" customHeight="1" s="39">
      <c r="A793" s="54" t="inlineStr">
        <is>
          <t>STU0792</t>
        </is>
      </c>
      <c r="B793" s="55">
        <f>VLOOKUP(A793,Marks!$A$2:$B$1001,2,FALSE())</f>
        <v/>
      </c>
      <c r="C793" s="54">
        <f>VLOOKUP(A793,Marks!$A$2:$C$1001,3,FALSE())</f>
        <v/>
      </c>
      <c r="D793" s="55" t="inlineStr">
        <is>
          <t>Rudra Ghosh</t>
        </is>
      </c>
      <c r="E793" s="55" t="inlineStr">
        <is>
          <t>Urvi Ghosh</t>
        </is>
      </c>
      <c r="F793" s="57" t="n">
        <v>41704</v>
      </c>
      <c r="G793" s="54">
        <f>DATEDIF(F793,TODAY(),"Y")</f>
        <v/>
      </c>
      <c r="H793" s="54" t="inlineStr">
        <is>
          <t>AB+</t>
        </is>
      </c>
      <c r="I793" s="54" t="inlineStr">
        <is>
          <t>93679 49478</t>
        </is>
      </c>
      <c r="J793" s="62">
        <f>HYPERLINK("https://wa.me/91"&amp;SUBSTITUTE(I793," ",""),"Chat on WhatsApp")</f>
        <v/>
      </c>
      <c r="K793" s="54" t="inlineStr">
        <is>
          <t>rudra.ghosh60@yahoo.com</t>
        </is>
      </c>
      <c r="L793" s="62">
        <f>HYPERLINK("mailto:"&amp;K793,"Send Email")</f>
        <v/>
      </c>
      <c r="M793" s="55" t="inlineStr">
        <is>
          <t>207, Lake View, Indore</t>
        </is>
      </c>
      <c r="N793" s="54" t="inlineStr">
        <is>
          <t>Indore</t>
        </is>
      </c>
      <c r="O793" s="54">
        <f>VLOOKUP(N793,Lists!$A$2:$B$36,2,FALSE())</f>
        <v/>
      </c>
      <c r="P793" s="54" t="inlineStr">
        <is>
          <t>121113</t>
        </is>
      </c>
      <c r="Q793" s="54" t="inlineStr">
        <is>
          <t>64322 28776</t>
        </is>
      </c>
    </row>
    <row r="794" ht="15" customHeight="1" s="39">
      <c r="A794" s="54" t="inlineStr">
        <is>
          <t>STU0793</t>
        </is>
      </c>
      <c r="B794" s="55">
        <f>VLOOKUP(A794,Marks!$A$2:$B$1001,2,FALSE())</f>
        <v/>
      </c>
      <c r="C794" s="54">
        <f>VLOOKUP(A794,Marks!$A$2:$C$1001,3,FALSE())</f>
        <v/>
      </c>
      <c r="D794" s="55" t="inlineStr">
        <is>
          <t>Deepak Saxena</t>
        </is>
      </c>
      <c r="E794" s="55" t="inlineStr">
        <is>
          <t>Pari Saxena</t>
        </is>
      </c>
      <c r="F794" s="57" t="n">
        <v>44397</v>
      </c>
      <c r="G794" s="54">
        <f>DATEDIF(F794,TODAY(),"Y")</f>
        <v/>
      </c>
      <c r="H794" s="54" t="inlineStr">
        <is>
          <t>O-</t>
        </is>
      </c>
      <c r="I794" s="54" t="inlineStr">
        <is>
          <t>93352 18017</t>
        </is>
      </c>
      <c r="J794" s="62">
        <f>HYPERLINK("https://wa.me/91"&amp;SUBSTITUTE(I794," ",""),"Chat on WhatsApp")</f>
        <v/>
      </c>
      <c r="K794" s="54" t="inlineStr">
        <is>
          <t>deepak.saxena95@rediffmail.com</t>
        </is>
      </c>
      <c r="L794" s="62">
        <f>HYPERLINK("mailto:"&amp;K794,"Send Email")</f>
        <v/>
      </c>
      <c r="M794" s="55" t="inlineStr">
        <is>
          <t>227, Temple Road, Surat</t>
        </is>
      </c>
      <c r="N794" s="54" t="inlineStr">
        <is>
          <t>Surat</t>
        </is>
      </c>
      <c r="O794" s="54">
        <f>VLOOKUP(N794,Lists!$A$2:$B$36,2,FALSE())</f>
        <v/>
      </c>
      <c r="P794" s="54" t="inlineStr">
        <is>
          <t>390641</t>
        </is>
      </c>
      <c r="Q794" s="54" t="inlineStr">
        <is>
          <t>74218 50078</t>
        </is>
      </c>
    </row>
    <row r="795" ht="15" customHeight="1" s="39">
      <c r="A795" s="54" t="inlineStr">
        <is>
          <t>STU0794</t>
        </is>
      </c>
      <c r="B795" s="55">
        <f>VLOOKUP(A795,Marks!$A$2:$B$1001,2,FALSE())</f>
        <v/>
      </c>
      <c r="C795" s="54">
        <f>VLOOKUP(A795,Marks!$A$2:$C$1001,3,FALSE())</f>
        <v/>
      </c>
      <c r="D795" s="55" t="inlineStr">
        <is>
          <t>Rudra Ghosh</t>
        </is>
      </c>
      <c r="E795" s="55" t="inlineStr">
        <is>
          <t>Aisha Ghosh</t>
        </is>
      </c>
      <c r="F795" s="57" t="n">
        <v>42741</v>
      </c>
      <c r="G795" s="54">
        <f>DATEDIF(F795,TODAY(),"Y")</f>
        <v/>
      </c>
      <c r="H795" s="54" t="inlineStr">
        <is>
          <t>A+</t>
        </is>
      </c>
      <c r="I795" s="54" t="inlineStr">
        <is>
          <t>77932 50661</t>
        </is>
      </c>
      <c r="J795" s="62">
        <f>HYPERLINK("https://wa.me/91"&amp;SUBSTITUTE(I795," ",""),"Chat on WhatsApp")</f>
        <v/>
      </c>
      <c r="K795" s="54" t="inlineStr">
        <is>
          <t>rudra.ghosh13@yahoo.com</t>
        </is>
      </c>
      <c r="L795" s="62">
        <f>HYPERLINK("mailto:"&amp;K795,"Send Email")</f>
        <v/>
      </c>
      <c r="M795" s="55" t="inlineStr">
        <is>
          <t>79, Park Street, Bhopal</t>
        </is>
      </c>
      <c r="N795" s="54" t="inlineStr">
        <is>
          <t>Bhopal</t>
        </is>
      </c>
      <c r="O795" s="54">
        <f>VLOOKUP(N795,Lists!$A$2:$B$36,2,FALSE())</f>
        <v/>
      </c>
      <c r="P795" s="54" t="inlineStr">
        <is>
          <t>608759</t>
        </is>
      </c>
      <c r="Q795" s="54" t="inlineStr">
        <is>
          <t>81354 93039</t>
        </is>
      </c>
    </row>
    <row r="796" ht="15" customHeight="1" s="39">
      <c r="A796" s="54" t="inlineStr">
        <is>
          <t>STU0795</t>
        </is>
      </c>
      <c r="B796" s="55">
        <f>VLOOKUP(A796,Marks!$A$2:$B$1001,2,FALSE())</f>
        <v/>
      </c>
      <c r="C796" s="54">
        <f>VLOOKUP(A796,Marks!$A$2:$C$1001,3,FALSE())</f>
        <v/>
      </c>
      <c r="D796" s="55" t="inlineStr">
        <is>
          <t>Yug Yadav</t>
        </is>
      </c>
      <c r="E796" s="55" t="inlineStr">
        <is>
          <t>Mahi Yadav</t>
        </is>
      </c>
      <c r="F796" s="57" t="n">
        <v>42652</v>
      </c>
      <c r="G796" s="54">
        <f>DATEDIF(F796,TODAY(),"Y")</f>
        <v/>
      </c>
      <c r="H796" s="54" t="inlineStr">
        <is>
          <t>AB-</t>
        </is>
      </c>
      <c r="I796" s="54" t="inlineStr">
        <is>
          <t>65479 29907</t>
        </is>
      </c>
      <c r="J796" s="62">
        <f>HYPERLINK("https://wa.me/91"&amp;SUBSTITUTE(I796," ",""),"Chat on WhatsApp")</f>
        <v/>
      </c>
      <c r="K796" s="54" t="inlineStr">
        <is>
          <t>yug.yadav20@outlook.com</t>
        </is>
      </c>
      <c r="L796" s="62">
        <f>HYPERLINK("mailto:"&amp;K796,"Send Email")</f>
        <v/>
      </c>
      <c r="M796" s="55" t="inlineStr">
        <is>
          <t>485, Lake View, Patna</t>
        </is>
      </c>
      <c r="N796" s="54" t="inlineStr">
        <is>
          <t>Patna</t>
        </is>
      </c>
      <c r="O796" s="54">
        <f>VLOOKUP(N796,Lists!$A$2:$B$36,2,FALSE())</f>
        <v/>
      </c>
      <c r="P796" s="54" t="inlineStr">
        <is>
          <t>522374</t>
        </is>
      </c>
      <c r="Q796" s="54" t="inlineStr">
        <is>
          <t>82166 20314</t>
        </is>
      </c>
    </row>
    <row r="797" ht="15" customHeight="1" s="39">
      <c r="A797" s="54" t="inlineStr">
        <is>
          <t>STU0796</t>
        </is>
      </c>
      <c r="B797" s="55">
        <f>VLOOKUP(A797,Marks!$A$2:$B$1001,2,FALSE())</f>
        <v/>
      </c>
      <c r="C797" s="54">
        <f>VLOOKUP(A797,Marks!$A$2:$C$1001,3,FALSE())</f>
        <v/>
      </c>
      <c r="D797" s="55" t="inlineStr">
        <is>
          <t>Abhinav Dubey</t>
        </is>
      </c>
      <c r="E797" s="55" t="inlineStr">
        <is>
          <t>Pooja Dubey</t>
        </is>
      </c>
      <c r="F797" s="57" t="n">
        <v>42046</v>
      </c>
      <c r="G797" s="54">
        <f>DATEDIF(F797,TODAY(),"Y")</f>
        <v/>
      </c>
      <c r="H797" s="54" t="inlineStr">
        <is>
          <t>B+</t>
        </is>
      </c>
      <c r="I797" s="54" t="inlineStr">
        <is>
          <t>96145 56916</t>
        </is>
      </c>
      <c r="J797" s="62">
        <f>HYPERLINK("https://wa.me/91"&amp;SUBSTITUTE(I797," ",""),"Chat on WhatsApp")</f>
        <v/>
      </c>
      <c r="K797" s="54" t="inlineStr">
        <is>
          <t>abhinav.dubey64@gmail.com</t>
        </is>
      </c>
      <c r="L797" s="62">
        <f>HYPERLINK("mailto:"&amp;K797,"Send Email")</f>
        <v/>
      </c>
      <c r="M797" s="55" t="inlineStr">
        <is>
          <t>458, College Road, Bengaluru</t>
        </is>
      </c>
      <c r="N797" s="54" t="inlineStr">
        <is>
          <t>Bengaluru</t>
        </is>
      </c>
      <c r="O797" s="54">
        <f>VLOOKUP(N797,Lists!$A$2:$B$36,2,FALSE())</f>
        <v/>
      </c>
      <c r="P797" s="54" t="inlineStr">
        <is>
          <t>563240</t>
        </is>
      </c>
      <c r="Q797" s="54" t="inlineStr">
        <is>
          <t>73845 77493</t>
        </is>
      </c>
    </row>
    <row r="798" ht="15" customHeight="1" s="39">
      <c r="A798" s="54" t="inlineStr">
        <is>
          <t>STU0797</t>
        </is>
      </c>
      <c r="B798" s="55">
        <f>VLOOKUP(A798,Marks!$A$2:$B$1001,2,FALSE())</f>
        <v/>
      </c>
      <c r="C798" s="54">
        <f>VLOOKUP(A798,Marks!$A$2:$C$1001,3,FALSE())</f>
        <v/>
      </c>
      <c r="D798" s="55" t="inlineStr">
        <is>
          <t>Advait Chowdhury</t>
        </is>
      </c>
      <c r="E798" s="55" t="inlineStr">
        <is>
          <t>Zara Chowdhury</t>
        </is>
      </c>
      <c r="F798" s="57" t="n">
        <v>44002</v>
      </c>
      <c r="G798" s="54">
        <f>DATEDIF(F798,TODAY(),"Y")</f>
        <v/>
      </c>
      <c r="H798" s="54" t="inlineStr">
        <is>
          <t>A-</t>
        </is>
      </c>
      <c r="I798" s="54" t="inlineStr">
        <is>
          <t>99207 56989</t>
        </is>
      </c>
      <c r="J798" s="62">
        <f>HYPERLINK("https://wa.me/91"&amp;SUBSTITUTE(I798," ",""),"Chat on WhatsApp")</f>
        <v/>
      </c>
      <c r="K798" s="54" t="inlineStr">
        <is>
          <t>advait.chowdhury86@rediffmail.com</t>
        </is>
      </c>
      <c r="L798" s="62">
        <f>HYPERLINK("mailto:"&amp;K798,"Send Email")</f>
        <v/>
      </c>
      <c r="M798" s="55" t="inlineStr">
        <is>
          <t>305, Green Park, Nagpur</t>
        </is>
      </c>
      <c r="N798" s="54" t="inlineStr">
        <is>
          <t>Nagpur</t>
        </is>
      </c>
      <c r="O798" s="54">
        <f>VLOOKUP(N798,Lists!$A$2:$B$36,2,FALSE())</f>
        <v/>
      </c>
      <c r="P798" s="54" t="inlineStr">
        <is>
          <t>592953</t>
        </is>
      </c>
      <c r="Q798" s="54" t="inlineStr">
        <is>
          <t>66014 34883</t>
        </is>
      </c>
    </row>
    <row r="799" ht="15" customHeight="1" s="39">
      <c r="A799" s="54" t="inlineStr">
        <is>
          <t>STU0798</t>
        </is>
      </c>
      <c r="B799" s="55">
        <f>VLOOKUP(A799,Marks!$A$2:$B$1001,2,FALSE())</f>
        <v/>
      </c>
      <c r="C799" s="54">
        <f>VLOOKUP(A799,Marks!$A$2:$C$1001,3,FALSE())</f>
        <v/>
      </c>
      <c r="D799" s="55" t="inlineStr">
        <is>
          <t>Nikhil Arora</t>
        </is>
      </c>
      <c r="E799" s="55" t="inlineStr">
        <is>
          <t>Sana Arora</t>
        </is>
      </c>
      <c r="F799" s="57" t="n">
        <v>43289</v>
      </c>
      <c r="G799" s="54">
        <f>DATEDIF(F799,TODAY(),"Y")</f>
        <v/>
      </c>
      <c r="H799" s="54" t="inlineStr">
        <is>
          <t>A+</t>
        </is>
      </c>
      <c r="I799" s="54" t="inlineStr">
        <is>
          <t>67678 76618</t>
        </is>
      </c>
      <c r="J799" s="62">
        <f>HYPERLINK("https://wa.me/91"&amp;SUBSTITUTE(I799," ",""),"Chat on WhatsApp")</f>
        <v/>
      </c>
      <c r="K799" s="54" t="inlineStr">
        <is>
          <t>nikhil.arora61@outlook.com</t>
        </is>
      </c>
      <c r="L799" s="62">
        <f>HYPERLINK("mailto:"&amp;K799,"Send Email")</f>
        <v/>
      </c>
      <c r="M799" s="55" t="inlineStr">
        <is>
          <t>46, Temple Road, Varanasi</t>
        </is>
      </c>
      <c r="N799" s="54" t="inlineStr">
        <is>
          <t>Varanasi</t>
        </is>
      </c>
      <c r="O799" s="54">
        <f>VLOOKUP(N799,Lists!$A$2:$B$36,2,FALSE())</f>
        <v/>
      </c>
      <c r="P799" s="54" t="inlineStr">
        <is>
          <t>550889</t>
        </is>
      </c>
      <c r="Q799" s="54" t="inlineStr">
        <is>
          <t>66742 92275</t>
        </is>
      </c>
    </row>
    <row r="800" ht="15" customHeight="1" s="39">
      <c r="A800" s="54" t="inlineStr">
        <is>
          <t>STU0799</t>
        </is>
      </c>
      <c r="B800" s="55">
        <f>VLOOKUP(A800,Marks!$A$2:$B$1001,2,FALSE())</f>
        <v/>
      </c>
      <c r="C800" s="54">
        <f>VLOOKUP(A800,Marks!$A$2:$C$1001,3,FALSE())</f>
        <v/>
      </c>
      <c r="D800" s="55" t="inlineStr">
        <is>
          <t>Chirag Saxena</t>
        </is>
      </c>
      <c r="E800" s="55" t="inlineStr">
        <is>
          <t>Kiara Saxena</t>
        </is>
      </c>
      <c r="F800" s="57" t="n">
        <v>42106</v>
      </c>
      <c r="G800" s="54">
        <f>DATEDIF(F800,TODAY(),"Y")</f>
        <v/>
      </c>
      <c r="H800" s="54" t="inlineStr">
        <is>
          <t>AB+</t>
        </is>
      </c>
      <c r="I800" s="54" t="inlineStr">
        <is>
          <t>95632 12325</t>
        </is>
      </c>
      <c r="J800" s="62">
        <f>HYPERLINK("https://wa.me/91"&amp;SUBSTITUTE(I800," ",""),"Chat on WhatsApp")</f>
        <v/>
      </c>
      <c r="K800" s="54" t="inlineStr">
        <is>
          <t>chirag.saxena60@yahoo.com</t>
        </is>
      </c>
      <c r="L800" s="62">
        <f>HYPERLINK("mailto:"&amp;K800,"Send Email")</f>
        <v/>
      </c>
      <c r="M800" s="55" t="inlineStr">
        <is>
          <t>373, MG Road, Warangal</t>
        </is>
      </c>
      <c r="N800" s="54" t="inlineStr">
        <is>
          <t>Warangal</t>
        </is>
      </c>
      <c r="O800" s="54">
        <f>VLOOKUP(N800,Lists!$A$2:$B$36,2,FALSE())</f>
        <v/>
      </c>
      <c r="P800" s="54" t="inlineStr">
        <is>
          <t>669381</t>
        </is>
      </c>
      <c r="Q800" s="54" t="inlineStr">
        <is>
          <t>71814 62473</t>
        </is>
      </c>
    </row>
    <row r="801" ht="15" customHeight="1" s="39">
      <c r="A801" s="54" t="inlineStr">
        <is>
          <t>STU0800</t>
        </is>
      </c>
      <c r="B801" s="55">
        <f>VLOOKUP(A801,Marks!$A$2:$B$1001,2,FALSE())</f>
        <v/>
      </c>
      <c r="C801" s="54">
        <f>VLOOKUP(A801,Marks!$A$2:$C$1001,3,FALSE())</f>
        <v/>
      </c>
      <c r="D801" s="55" t="inlineStr">
        <is>
          <t>Sai Malhotra</t>
        </is>
      </c>
      <c r="E801" s="55" t="inlineStr">
        <is>
          <t>Ishita Malhotra</t>
        </is>
      </c>
      <c r="F801" s="57" t="n">
        <v>42169</v>
      </c>
      <c r="G801" s="54">
        <f>DATEDIF(F801,TODAY(),"Y")</f>
        <v/>
      </c>
      <c r="H801" s="54" t="inlineStr">
        <is>
          <t>AB+</t>
        </is>
      </c>
      <c r="I801" s="54" t="inlineStr">
        <is>
          <t>66752 97665</t>
        </is>
      </c>
      <c r="J801" s="62">
        <f>HYPERLINK("https://wa.me/91"&amp;SUBSTITUTE(I801," ",""),"Chat on WhatsApp")</f>
        <v/>
      </c>
      <c r="K801" s="54" t="inlineStr">
        <is>
          <t>sai.malhotra78@outlook.com</t>
        </is>
      </c>
      <c r="L801" s="62">
        <f>HYPERLINK("mailto:"&amp;K801,"Send Email")</f>
        <v/>
      </c>
      <c r="M801" s="55" t="inlineStr">
        <is>
          <t>421, College Road, Chennai</t>
        </is>
      </c>
      <c r="N801" s="54" t="inlineStr">
        <is>
          <t>Chennai</t>
        </is>
      </c>
      <c r="O801" s="54">
        <f>VLOOKUP(N801,Lists!$A$2:$B$36,2,FALSE())</f>
        <v/>
      </c>
      <c r="P801" s="54" t="inlineStr">
        <is>
          <t>327295</t>
        </is>
      </c>
      <c r="Q801" s="54" t="inlineStr">
        <is>
          <t>85078 21718</t>
        </is>
      </c>
    </row>
    <row r="802" ht="15" customHeight="1" s="39">
      <c r="A802" s="54" t="inlineStr">
        <is>
          <t>STU0801</t>
        </is>
      </c>
      <c r="B802" s="55">
        <f>VLOOKUP(A802,Marks!$A$2:$B$1001,2,FALSE())</f>
        <v/>
      </c>
      <c r="C802" s="54">
        <f>VLOOKUP(A802,Marks!$A$2:$C$1001,3,FALSE())</f>
        <v/>
      </c>
      <c r="D802" s="55" t="inlineStr">
        <is>
          <t>Farhan Reddy</t>
        </is>
      </c>
      <c r="E802" s="55" t="inlineStr">
        <is>
          <t>Anika Reddy</t>
        </is>
      </c>
      <c r="F802" s="57" t="n">
        <v>40951</v>
      </c>
      <c r="G802" s="54">
        <f>DATEDIF(F802,TODAY(),"Y")</f>
        <v/>
      </c>
      <c r="H802" s="54" t="inlineStr">
        <is>
          <t>A+</t>
        </is>
      </c>
      <c r="I802" s="54" t="inlineStr">
        <is>
          <t>89970 72978</t>
        </is>
      </c>
      <c r="J802" s="62">
        <f>HYPERLINK("https://wa.me/91"&amp;SUBSTITUTE(I802," ",""),"Chat on WhatsApp")</f>
        <v/>
      </c>
      <c r="K802" s="54" t="inlineStr">
        <is>
          <t>farhan.reddy87@yahoo.com</t>
        </is>
      </c>
      <c r="L802" s="62">
        <f>HYPERLINK("mailto:"&amp;K802,"Send Email")</f>
        <v/>
      </c>
      <c r="M802" s="55" t="inlineStr">
        <is>
          <t>7, Station Road, Chennai</t>
        </is>
      </c>
      <c r="N802" s="54" t="inlineStr">
        <is>
          <t>Chennai</t>
        </is>
      </c>
      <c r="O802" s="54">
        <f>VLOOKUP(N802,Lists!$A$2:$B$36,2,FALSE())</f>
        <v/>
      </c>
      <c r="P802" s="54" t="inlineStr">
        <is>
          <t>260552</t>
        </is>
      </c>
      <c r="Q802" s="54" t="inlineStr">
        <is>
          <t>81943 28152</t>
        </is>
      </c>
    </row>
    <row r="803" ht="15" customHeight="1" s="39">
      <c r="A803" s="54" t="inlineStr">
        <is>
          <t>STU0802</t>
        </is>
      </c>
      <c r="B803" s="55">
        <f>VLOOKUP(A803,Marks!$A$2:$B$1001,2,FALSE())</f>
        <v/>
      </c>
      <c r="C803" s="54">
        <f>VLOOKUP(A803,Marks!$A$2:$C$1001,3,FALSE())</f>
        <v/>
      </c>
      <c r="D803" s="55" t="inlineStr">
        <is>
          <t>Vikram Sharma</t>
        </is>
      </c>
      <c r="E803" s="55" t="inlineStr">
        <is>
          <t>Navya Sharma</t>
        </is>
      </c>
      <c r="F803" s="57" t="n">
        <v>43101</v>
      </c>
      <c r="G803" s="54">
        <f>DATEDIF(F803,TODAY(),"Y")</f>
        <v/>
      </c>
      <c r="H803" s="54" t="inlineStr">
        <is>
          <t>O-</t>
        </is>
      </c>
      <c r="I803" s="54" t="inlineStr">
        <is>
          <t>65768 39281</t>
        </is>
      </c>
      <c r="J803" s="62">
        <f>HYPERLINK("https://wa.me/91"&amp;SUBSTITUTE(I803," ",""),"Chat on WhatsApp")</f>
        <v/>
      </c>
      <c r="K803" s="54" t="inlineStr">
        <is>
          <t>vikram.sharma41@yahoo.com</t>
        </is>
      </c>
      <c r="L803" s="62">
        <f>HYPERLINK("mailto:"&amp;K803,"Send Email")</f>
        <v/>
      </c>
      <c r="M803" s="55" t="inlineStr">
        <is>
          <t>315, Park Street, Lucknow</t>
        </is>
      </c>
      <c r="N803" s="54" t="inlineStr">
        <is>
          <t>Lucknow</t>
        </is>
      </c>
      <c r="O803" s="54">
        <f>VLOOKUP(N803,Lists!$A$2:$B$36,2,FALSE())</f>
        <v/>
      </c>
      <c r="P803" s="54" t="inlineStr">
        <is>
          <t>758504</t>
        </is>
      </c>
      <c r="Q803" s="54" t="inlineStr">
        <is>
          <t>71290 74450</t>
        </is>
      </c>
    </row>
    <row r="804" ht="15" customHeight="1" s="39">
      <c r="A804" s="54" t="inlineStr">
        <is>
          <t>STU0803</t>
        </is>
      </c>
      <c r="B804" s="55">
        <f>VLOOKUP(A804,Marks!$A$2:$B$1001,2,FALSE())</f>
        <v/>
      </c>
      <c r="C804" s="54">
        <f>VLOOKUP(A804,Marks!$A$2:$C$1001,3,FALSE())</f>
        <v/>
      </c>
      <c r="D804" s="55" t="inlineStr">
        <is>
          <t>Sahil Chauhan</t>
        </is>
      </c>
      <c r="E804" s="55" t="inlineStr">
        <is>
          <t>Aditi Chauhan</t>
        </is>
      </c>
      <c r="F804" s="57" t="n">
        <v>41640</v>
      </c>
      <c r="G804" s="54">
        <f>DATEDIF(F804,TODAY(),"Y")</f>
        <v/>
      </c>
      <c r="H804" s="54" t="inlineStr">
        <is>
          <t>O+</t>
        </is>
      </c>
      <c r="I804" s="54" t="inlineStr">
        <is>
          <t>73087 42743</t>
        </is>
      </c>
      <c r="J804" s="62">
        <f>HYPERLINK("https://wa.me/91"&amp;SUBSTITUTE(I804," ",""),"Chat on WhatsApp")</f>
        <v/>
      </c>
      <c r="K804" s="54" t="inlineStr">
        <is>
          <t>sahil.chauhan5@yahoo.com</t>
        </is>
      </c>
      <c r="L804" s="62">
        <f>HYPERLINK("mailto:"&amp;K804,"Send Email")</f>
        <v/>
      </c>
      <c r="M804" s="55" t="inlineStr">
        <is>
          <t>115, Park Street, Guwahati</t>
        </is>
      </c>
      <c r="N804" s="54" t="inlineStr">
        <is>
          <t>Guwahati</t>
        </is>
      </c>
      <c r="O804" s="54">
        <f>VLOOKUP(N804,Lists!$A$2:$B$36,2,FALSE())</f>
        <v/>
      </c>
      <c r="P804" s="54" t="inlineStr">
        <is>
          <t>150846</t>
        </is>
      </c>
      <c r="Q804" s="54" t="inlineStr">
        <is>
          <t>87262 71354</t>
        </is>
      </c>
    </row>
    <row r="805" ht="15" customHeight="1" s="39">
      <c r="A805" s="54" t="inlineStr">
        <is>
          <t>STU0804</t>
        </is>
      </c>
      <c r="B805" s="55">
        <f>VLOOKUP(A805,Marks!$A$2:$B$1001,2,FALSE())</f>
        <v/>
      </c>
      <c r="C805" s="54">
        <f>VLOOKUP(A805,Marks!$A$2:$C$1001,3,FALSE())</f>
        <v/>
      </c>
      <c r="D805" s="55" t="inlineStr">
        <is>
          <t>Vikram Bansal</t>
        </is>
      </c>
      <c r="E805" s="55" t="inlineStr">
        <is>
          <t>Radha Bansal</t>
        </is>
      </c>
      <c r="F805" s="57" t="n">
        <v>40679</v>
      </c>
      <c r="G805" s="54">
        <f>DATEDIF(F805,TODAY(),"Y")</f>
        <v/>
      </c>
      <c r="H805" s="54" t="inlineStr">
        <is>
          <t>B+</t>
        </is>
      </c>
      <c r="I805" s="54" t="inlineStr">
        <is>
          <t>67252 35388</t>
        </is>
      </c>
      <c r="J805" s="62">
        <f>HYPERLINK("https://wa.me/91"&amp;SUBSTITUTE(I805," ",""),"Chat on WhatsApp")</f>
        <v/>
      </c>
      <c r="K805" s="54" t="inlineStr">
        <is>
          <t>vikram.bansal54@gmail.com</t>
        </is>
      </c>
      <c r="L805" s="62">
        <f>HYPERLINK("mailto:"&amp;K805,"Send Email")</f>
        <v/>
      </c>
      <c r="M805" s="55" t="inlineStr">
        <is>
          <t>168, Church Street, Dehradun</t>
        </is>
      </c>
      <c r="N805" s="54" t="inlineStr">
        <is>
          <t>Dehradun</t>
        </is>
      </c>
      <c r="O805" s="54">
        <f>VLOOKUP(N805,Lists!$A$2:$B$36,2,FALSE())</f>
        <v/>
      </c>
      <c r="P805" s="54" t="inlineStr">
        <is>
          <t>606643</t>
        </is>
      </c>
      <c r="Q805" s="54" t="inlineStr">
        <is>
          <t>96291 82306</t>
        </is>
      </c>
    </row>
    <row r="806" ht="15" customHeight="1" s="39">
      <c r="A806" s="54" t="inlineStr">
        <is>
          <t>STU0805</t>
        </is>
      </c>
      <c r="B806" s="55">
        <f>VLOOKUP(A806,Marks!$A$2:$B$1001,2,FALSE())</f>
        <v/>
      </c>
      <c r="C806" s="54">
        <f>VLOOKUP(A806,Marks!$A$2:$C$1001,3,FALSE())</f>
        <v/>
      </c>
      <c r="D806" s="55" t="inlineStr">
        <is>
          <t>Aditya Mehta</t>
        </is>
      </c>
      <c r="E806" s="55" t="inlineStr">
        <is>
          <t>Priya Mehta</t>
        </is>
      </c>
      <c r="F806" s="57" t="n">
        <v>43668</v>
      </c>
      <c r="G806" s="54">
        <f>DATEDIF(F806,TODAY(),"Y")</f>
        <v/>
      </c>
      <c r="H806" s="54" t="inlineStr">
        <is>
          <t>O+</t>
        </is>
      </c>
      <c r="I806" s="54" t="inlineStr">
        <is>
          <t>92995 44546</t>
        </is>
      </c>
      <c r="J806" s="62">
        <f>HYPERLINK("https://wa.me/91"&amp;SUBSTITUTE(I806," ",""),"Chat on WhatsApp")</f>
        <v/>
      </c>
      <c r="K806" s="54" t="inlineStr">
        <is>
          <t>aditya.mehta16@yahoo.com</t>
        </is>
      </c>
      <c r="L806" s="62">
        <f>HYPERLINK("mailto:"&amp;K806,"Send Email")</f>
        <v/>
      </c>
      <c r="M806" s="55" t="inlineStr">
        <is>
          <t>343, Market Yard, Shimla</t>
        </is>
      </c>
      <c r="N806" s="54" t="inlineStr">
        <is>
          <t>Shimla</t>
        </is>
      </c>
      <c r="O806" s="54">
        <f>VLOOKUP(N806,Lists!$A$2:$B$36,2,FALSE())</f>
        <v/>
      </c>
      <c r="P806" s="54" t="inlineStr">
        <is>
          <t>116713</t>
        </is>
      </c>
      <c r="Q806" s="54" t="inlineStr">
        <is>
          <t>92397 13212</t>
        </is>
      </c>
    </row>
    <row r="807" ht="15" customHeight="1" s="39">
      <c r="A807" s="54" t="inlineStr">
        <is>
          <t>STU0806</t>
        </is>
      </c>
      <c r="B807" s="55">
        <f>VLOOKUP(A807,Marks!$A$2:$B$1001,2,FALSE())</f>
        <v/>
      </c>
      <c r="C807" s="54">
        <f>VLOOKUP(A807,Marks!$A$2:$C$1001,3,FALSE())</f>
        <v/>
      </c>
      <c r="D807" s="55" t="inlineStr">
        <is>
          <t>Zaid Singh</t>
        </is>
      </c>
      <c r="E807" s="55" t="inlineStr">
        <is>
          <t>Aisha Singh</t>
        </is>
      </c>
      <c r="F807" s="57" t="n">
        <v>41395</v>
      </c>
      <c r="G807" s="54">
        <f>DATEDIF(F807,TODAY(),"Y")</f>
        <v/>
      </c>
      <c r="H807" s="54" t="inlineStr">
        <is>
          <t>A-</t>
        </is>
      </c>
      <c r="I807" s="54" t="inlineStr">
        <is>
          <t>82407 40337</t>
        </is>
      </c>
      <c r="J807" s="62">
        <f>HYPERLINK("https://wa.me/91"&amp;SUBSTITUTE(I807," ",""),"Chat on WhatsApp")</f>
        <v/>
      </c>
      <c r="K807" s="54" t="inlineStr">
        <is>
          <t>zaid.singh21@outlook.com</t>
        </is>
      </c>
      <c r="L807" s="62">
        <f>HYPERLINK("mailto:"&amp;K807,"Send Email")</f>
        <v/>
      </c>
      <c r="M807" s="55" t="inlineStr">
        <is>
          <t>326, Station Road, Coimbatore</t>
        </is>
      </c>
      <c r="N807" s="54" t="inlineStr">
        <is>
          <t>Coimbatore</t>
        </is>
      </c>
      <c r="O807" s="54">
        <f>VLOOKUP(N807,Lists!$A$2:$B$36,2,FALSE())</f>
        <v/>
      </c>
      <c r="P807" s="54" t="inlineStr">
        <is>
          <t>576548</t>
        </is>
      </c>
      <c r="Q807" s="54" t="inlineStr">
        <is>
          <t>66074 50870</t>
        </is>
      </c>
    </row>
    <row r="808" ht="15" customHeight="1" s="39">
      <c r="A808" s="54" t="inlineStr">
        <is>
          <t>STU0807</t>
        </is>
      </c>
      <c r="B808" s="55">
        <f>VLOOKUP(A808,Marks!$A$2:$B$1001,2,FALSE())</f>
        <v/>
      </c>
      <c r="C808" s="54">
        <f>VLOOKUP(A808,Marks!$A$2:$C$1001,3,FALSE())</f>
        <v/>
      </c>
      <c r="D808" s="55" t="inlineStr">
        <is>
          <t>Siddharth Nair</t>
        </is>
      </c>
      <c r="E808" s="55" t="inlineStr">
        <is>
          <t>Aditi Nair</t>
        </is>
      </c>
      <c r="F808" s="57" t="n">
        <v>41191</v>
      </c>
      <c r="G808" s="54">
        <f>DATEDIF(F808,TODAY(),"Y")</f>
        <v/>
      </c>
      <c r="H808" s="54" t="inlineStr">
        <is>
          <t>A-</t>
        </is>
      </c>
      <c r="I808" s="54" t="inlineStr">
        <is>
          <t>68454 45091</t>
        </is>
      </c>
      <c r="J808" s="62">
        <f>HYPERLINK("https://wa.me/91"&amp;SUBSTITUTE(I808," ",""),"Chat on WhatsApp")</f>
        <v/>
      </c>
      <c r="K808" s="54" t="inlineStr">
        <is>
          <t>siddharth.nair4@yahoo.com</t>
        </is>
      </c>
      <c r="L808" s="62">
        <f>HYPERLINK("mailto:"&amp;K808,"Send Email")</f>
        <v/>
      </c>
      <c r="M808" s="55" t="inlineStr">
        <is>
          <t>110, Green Park, Warangal</t>
        </is>
      </c>
      <c r="N808" s="54" t="inlineStr">
        <is>
          <t>Warangal</t>
        </is>
      </c>
      <c r="O808" s="54">
        <f>VLOOKUP(N808,Lists!$A$2:$B$36,2,FALSE())</f>
        <v/>
      </c>
      <c r="P808" s="54" t="inlineStr">
        <is>
          <t>388423</t>
        </is>
      </c>
      <c r="Q808" s="54" t="inlineStr">
        <is>
          <t>89605 68953</t>
        </is>
      </c>
    </row>
    <row r="809" ht="15" customHeight="1" s="39">
      <c r="A809" s="54" t="inlineStr">
        <is>
          <t>STU0808</t>
        </is>
      </c>
      <c r="B809" s="55">
        <f>VLOOKUP(A809,Marks!$A$2:$B$1001,2,FALSE())</f>
        <v/>
      </c>
      <c r="C809" s="54">
        <f>VLOOKUP(A809,Marks!$A$2:$C$1001,3,FALSE())</f>
        <v/>
      </c>
      <c r="D809" s="55" t="inlineStr">
        <is>
          <t>Uday Dubey</t>
        </is>
      </c>
      <c r="E809" s="55" t="inlineStr">
        <is>
          <t>Gauri Dubey</t>
        </is>
      </c>
      <c r="F809" s="57" t="n">
        <v>40231</v>
      </c>
      <c r="G809" s="54">
        <f>DATEDIF(F809,TODAY(),"Y")</f>
        <v/>
      </c>
      <c r="H809" s="54" t="inlineStr">
        <is>
          <t>A+</t>
        </is>
      </c>
      <c r="I809" s="54" t="inlineStr">
        <is>
          <t>62330 13507</t>
        </is>
      </c>
      <c r="J809" s="62">
        <f>HYPERLINK("https://wa.me/91"&amp;SUBSTITUTE(I809," ",""),"Chat on WhatsApp")</f>
        <v/>
      </c>
      <c r="K809" s="54" t="inlineStr">
        <is>
          <t>uday.dubey69@rediffmail.com</t>
        </is>
      </c>
      <c r="L809" s="62">
        <f>HYPERLINK("mailto:"&amp;K809,"Send Email")</f>
        <v/>
      </c>
      <c r="M809" s="55" t="inlineStr">
        <is>
          <t>330, Lake View, Indore</t>
        </is>
      </c>
      <c r="N809" s="54" t="inlineStr">
        <is>
          <t>Indore</t>
        </is>
      </c>
      <c r="O809" s="54">
        <f>VLOOKUP(N809,Lists!$A$2:$B$36,2,FALSE())</f>
        <v/>
      </c>
      <c r="P809" s="54" t="inlineStr">
        <is>
          <t>419669</t>
        </is>
      </c>
      <c r="Q809" s="54" t="inlineStr">
        <is>
          <t>92550 31724</t>
        </is>
      </c>
    </row>
    <row r="810" ht="15" customHeight="1" s="39">
      <c r="A810" s="54" t="inlineStr">
        <is>
          <t>STU0809</t>
        </is>
      </c>
      <c r="B810" s="55">
        <f>VLOOKUP(A810,Marks!$A$2:$B$1001,2,FALSE())</f>
        <v/>
      </c>
      <c r="C810" s="54">
        <f>VLOOKUP(A810,Marks!$A$2:$C$1001,3,FALSE())</f>
        <v/>
      </c>
      <c r="D810" s="55" t="inlineStr">
        <is>
          <t>Aarav Patel</t>
        </is>
      </c>
      <c r="E810" s="55" t="inlineStr">
        <is>
          <t>Fatima Patel</t>
        </is>
      </c>
      <c r="F810" s="57" t="n">
        <v>41116</v>
      </c>
      <c r="G810" s="54">
        <f>DATEDIF(F810,TODAY(),"Y")</f>
        <v/>
      </c>
      <c r="H810" s="54" t="inlineStr">
        <is>
          <t>A-</t>
        </is>
      </c>
      <c r="I810" s="54" t="inlineStr">
        <is>
          <t>61415 17019</t>
        </is>
      </c>
      <c r="J810" s="62">
        <f>HYPERLINK("https://wa.me/91"&amp;SUBSTITUTE(I810," ",""),"Chat on WhatsApp")</f>
        <v/>
      </c>
      <c r="K810" s="54" t="inlineStr">
        <is>
          <t>aarav.patel59@rediffmail.com</t>
        </is>
      </c>
      <c r="L810" s="62">
        <f>HYPERLINK("mailto:"&amp;K810,"Send Email")</f>
        <v/>
      </c>
      <c r="M810" s="55" t="inlineStr">
        <is>
          <t>3, Gandhi Chowk, Bhubaneswar</t>
        </is>
      </c>
      <c r="N810" s="54" t="inlineStr">
        <is>
          <t>Bhubaneswar</t>
        </is>
      </c>
      <c r="O810" s="54">
        <f>VLOOKUP(N810,Lists!$A$2:$B$36,2,FALSE())</f>
        <v/>
      </c>
      <c r="P810" s="54" t="inlineStr">
        <is>
          <t>576109</t>
        </is>
      </c>
      <c r="Q810" s="54" t="inlineStr">
        <is>
          <t>94635 95700</t>
        </is>
      </c>
    </row>
    <row r="811" ht="15" customHeight="1" s="39">
      <c r="A811" s="54" t="inlineStr">
        <is>
          <t>STU0810</t>
        </is>
      </c>
      <c r="B811" s="55">
        <f>VLOOKUP(A811,Marks!$A$2:$B$1001,2,FALSE())</f>
        <v/>
      </c>
      <c r="C811" s="54">
        <f>VLOOKUP(A811,Marks!$A$2:$C$1001,3,FALSE())</f>
        <v/>
      </c>
      <c r="D811" s="55" t="inlineStr">
        <is>
          <t>Atharv Trivedi</t>
        </is>
      </c>
      <c r="E811" s="55" t="inlineStr">
        <is>
          <t>Trisha Trivedi</t>
        </is>
      </c>
      <c r="F811" s="57" t="n">
        <v>42225</v>
      </c>
      <c r="G811" s="54">
        <f>DATEDIF(F811,TODAY(),"Y")</f>
        <v/>
      </c>
      <c r="H811" s="54" t="inlineStr">
        <is>
          <t>A+</t>
        </is>
      </c>
      <c r="I811" s="54" t="inlineStr">
        <is>
          <t>74807 40578</t>
        </is>
      </c>
      <c r="J811" s="62">
        <f>HYPERLINK("https://wa.me/91"&amp;SUBSTITUTE(I811," ",""),"Chat on WhatsApp")</f>
        <v/>
      </c>
      <c r="K811" s="54" t="inlineStr">
        <is>
          <t>atharv.trivedi86@outlook.com</t>
        </is>
      </c>
      <c r="L811" s="62">
        <f>HYPERLINK("mailto:"&amp;K811,"Send Email")</f>
        <v/>
      </c>
      <c r="M811" s="55" t="inlineStr">
        <is>
          <t>340, Market Yard, Indore</t>
        </is>
      </c>
      <c r="N811" s="54" t="inlineStr">
        <is>
          <t>Indore</t>
        </is>
      </c>
      <c r="O811" s="54">
        <f>VLOOKUP(N811,Lists!$A$2:$B$36,2,FALSE())</f>
        <v/>
      </c>
      <c r="P811" s="54" t="inlineStr">
        <is>
          <t>845398</t>
        </is>
      </c>
      <c r="Q811" s="54" t="inlineStr">
        <is>
          <t>87128 31202</t>
        </is>
      </c>
    </row>
    <row r="812" ht="15" customHeight="1" s="39">
      <c r="A812" s="54" t="inlineStr">
        <is>
          <t>STU0811</t>
        </is>
      </c>
      <c r="B812" s="55">
        <f>VLOOKUP(A812,Marks!$A$2:$B$1001,2,FALSE())</f>
        <v/>
      </c>
      <c r="C812" s="54">
        <f>VLOOKUP(A812,Marks!$A$2:$C$1001,3,FALSE())</f>
        <v/>
      </c>
      <c r="D812" s="55" t="inlineStr">
        <is>
          <t>Dhruv Mukherjee</t>
        </is>
      </c>
      <c r="E812" s="55" t="inlineStr">
        <is>
          <t>Sanya Mukherjee</t>
        </is>
      </c>
      <c r="F812" s="57" t="n">
        <v>42939</v>
      </c>
      <c r="G812" s="54">
        <f>DATEDIF(F812,TODAY(),"Y")</f>
        <v/>
      </c>
      <c r="H812" s="54" t="inlineStr">
        <is>
          <t>O+</t>
        </is>
      </c>
      <c r="I812" s="54" t="inlineStr">
        <is>
          <t>75473 76396</t>
        </is>
      </c>
      <c r="J812" s="62">
        <f>HYPERLINK("https://wa.me/91"&amp;SUBSTITUTE(I812," ",""),"Chat on WhatsApp")</f>
        <v/>
      </c>
      <c r="K812" s="54" t="inlineStr">
        <is>
          <t>dhruv.mukherjee64@yahoo.com</t>
        </is>
      </c>
      <c r="L812" s="62">
        <f>HYPERLINK("mailto:"&amp;K812,"Send Email")</f>
        <v/>
      </c>
      <c r="M812" s="55" t="inlineStr">
        <is>
          <t>476, Model Town, Bhubaneswar</t>
        </is>
      </c>
      <c r="N812" s="54" t="inlineStr">
        <is>
          <t>Bhubaneswar</t>
        </is>
      </c>
      <c r="O812" s="54">
        <f>VLOOKUP(N812,Lists!$A$2:$B$36,2,FALSE())</f>
        <v/>
      </c>
      <c r="P812" s="54" t="inlineStr">
        <is>
          <t>697368</t>
        </is>
      </c>
      <c r="Q812" s="54" t="inlineStr">
        <is>
          <t>89618 59298</t>
        </is>
      </c>
    </row>
    <row r="813" ht="15" customHeight="1" s="39">
      <c r="A813" s="54" t="inlineStr">
        <is>
          <t>STU0812</t>
        </is>
      </c>
      <c r="B813" s="55">
        <f>VLOOKUP(A813,Marks!$A$2:$B$1001,2,FALSE())</f>
        <v/>
      </c>
      <c r="C813" s="54">
        <f>VLOOKUP(A813,Marks!$A$2:$C$1001,3,FALSE())</f>
        <v/>
      </c>
      <c r="D813" s="55" t="inlineStr">
        <is>
          <t>Kartik Iyer</t>
        </is>
      </c>
      <c r="E813" s="55" t="inlineStr">
        <is>
          <t>Aditi Iyer</t>
        </is>
      </c>
      <c r="F813" s="57" t="n">
        <v>41917</v>
      </c>
      <c r="G813" s="54">
        <f>DATEDIF(F813,TODAY(),"Y")</f>
        <v/>
      </c>
      <c r="H813" s="54" t="inlineStr">
        <is>
          <t>AB-</t>
        </is>
      </c>
      <c r="I813" s="54" t="inlineStr">
        <is>
          <t>62989 60932</t>
        </is>
      </c>
      <c r="J813" s="62">
        <f>HYPERLINK("https://wa.me/91"&amp;SUBSTITUTE(I813," ",""),"Chat on WhatsApp")</f>
        <v/>
      </c>
      <c r="K813" s="54" t="inlineStr">
        <is>
          <t>kartik.iyer18@outlook.com</t>
        </is>
      </c>
      <c r="L813" s="62">
        <f>HYPERLINK("mailto:"&amp;K813,"Send Email")</f>
        <v/>
      </c>
      <c r="M813" s="55" t="inlineStr">
        <is>
          <t>13, College Road, Ranchi</t>
        </is>
      </c>
      <c r="N813" s="54" t="inlineStr">
        <is>
          <t>Ranchi</t>
        </is>
      </c>
      <c r="O813" s="54">
        <f>VLOOKUP(N813,Lists!$A$2:$B$36,2,FALSE())</f>
        <v/>
      </c>
      <c r="P813" s="54" t="inlineStr">
        <is>
          <t>841368</t>
        </is>
      </c>
      <c r="Q813" s="54" t="inlineStr">
        <is>
          <t>77078 44468</t>
        </is>
      </c>
    </row>
    <row r="814" ht="15" customHeight="1" s="39">
      <c r="A814" s="54" t="inlineStr">
        <is>
          <t>STU0813</t>
        </is>
      </c>
      <c r="B814" s="55">
        <f>VLOOKUP(A814,Marks!$A$2:$B$1001,2,FALSE())</f>
        <v/>
      </c>
      <c r="C814" s="54">
        <f>VLOOKUP(A814,Marks!$A$2:$C$1001,3,FALSE())</f>
        <v/>
      </c>
      <c r="D814" s="55" t="inlineStr">
        <is>
          <t>Harsh Kapoor</t>
        </is>
      </c>
      <c r="E814" s="55" t="inlineStr">
        <is>
          <t>Aditi Kapoor</t>
        </is>
      </c>
      <c r="F814" s="57" t="n">
        <v>41939</v>
      </c>
      <c r="G814" s="54">
        <f>DATEDIF(F814,TODAY(),"Y")</f>
        <v/>
      </c>
      <c r="H814" s="54" t="inlineStr">
        <is>
          <t>AB+</t>
        </is>
      </c>
      <c r="I814" s="54" t="inlineStr">
        <is>
          <t>66394 13126</t>
        </is>
      </c>
      <c r="J814" s="62">
        <f>HYPERLINK("https://wa.me/91"&amp;SUBSTITUTE(I814," ",""),"Chat on WhatsApp")</f>
        <v/>
      </c>
      <c r="K814" s="54" t="inlineStr">
        <is>
          <t>harsh.kapoor80@yahoo.com</t>
        </is>
      </c>
      <c r="L814" s="62">
        <f>HYPERLINK("mailto:"&amp;K814,"Send Email")</f>
        <v/>
      </c>
      <c r="M814" s="55" t="inlineStr">
        <is>
          <t>200, Nehru Nagar, Warangal</t>
        </is>
      </c>
      <c r="N814" s="54" t="inlineStr">
        <is>
          <t>Warangal</t>
        </is>
      </c>
      <c r="O814" s="54">
        <f>VLOOKUP(N814,Lists!$A$2:$B$36,2,FALSE())</f>
        <v/>
      </c>
      <c r="P814" s="54" t="inlineStr">
        <is>
          <t>117433</t>
        </is>
      </c>
      <c r="Q814" s="54" t="inlineStr">
        <is>
          <t>62314 24560</t>
        </is>
      </c>
    </row>
    <row r="815" ht="15" customHeight="1" s="39">
      <c r="A815" s="54" t="inlineStr">
        <is>
          <t>STU0814</t>
        </is>
      </c>
      <c r="B815" s="55">
        <f>VLOOKUP(A815,Marks!$A$2:$B$1001,2,FALSE())</f>
        <v/>
      </c>
      <c r="C815" s="54">
        <f>VLOOKUP(A815,Marks!$A$2:$C$1001,3,FALSE())</f>
        <v/>
      </c>
      <c r="D815" s="55" t="inlineStr">
        <is>
          <t>Vikram Sharma</t>
        </is>
      </c>
      <c r="E815" s="55" t="inlineStr">
        <is>
          <t>Yashvi Sharma</t>
        </is>
      </c>
      <c r="F815" s="57" t="n">
        <v>43758</v>
      </c>
      <c r="G815" s="54">
        <f>DATEDIF(F815,TODAY(),"Y")</f>
        <v/>
      </c>
      <c r="H815" s="54" t="inlineStr">
        <is>
          <t>AB+</t>
        </is>
      </c>
      <c r="I815" s="54" t="inlineStr">
        <is>
          <t>67633 72661</t>
        </is>
      </c>
      <c r="J815" s="62">
        <f>HYPERLINK("https://wa.me/91"&amp;SUBSTITUTE(I815," ",""),"Chat on WhatsApp")</f>
        <v/>
      </c>
      <c r="K815" s="54" t="inlineStr">
        <is>
          <t>vikram.sharma17@yahoo.com</t>
        </is>
      </c>
      <c r="L815" s="62">
        <f>HYPERLINK("mailto:"&amp;K815,"Send Email")</f>
        <v/>
      </c>
      <c r="M815" s="55" t="inlineStr">
        <is>
          <t>346, Model Town, Vadodara</t>
        </is>
      </c>
      <c r="N815" s="54" t="inlineStr">
        <is>
          <t>Vadodara</t>
        </is>
      </c>
      <c r="O815" s="54">
        <f>VLOOKUP(N815,Lists!$A$2:$B$36,2,FALSE())</f>
        <v/>
      </c>
      <c r="P815" s="54" t="inlineStr">
        <is>
          <t>187151</t>
        </is>
      </c>
      <c r="Q815" s="54" t="inlineStr">
        <is>
          <t>65320 97203</t>
        </is>
      </c>
    </row>
    <row r="816" ht="15" customHeight="1" s="39">
      <c r="A816" s="54" t="inlineStr">
        <is>
          <t>STU0815</t>
        </is>
      </c>
      <c r="B816" s="55">
        <f>VLOOKUP(A816,Marks!$A$2:$B$1001,2,FALSE())</f>
        <v/>
      </c>
      <c r="C816" s="54">
        <f>VLOOKUP(A816,Marks!$A$2:$C$1001,3,FALSE())</f>
        <v/>
      </c>
      <c r="D816" s="55" t="inlineStr">
        <is>
          <t>Ayaan Bansal</t>
        </is>
      </c>
      <c r="E816" s="55" t="inlineStr">
        <is>
          <t>Lavanya Bansal</t>
        </is>
      </c>
      <c r="F816" s="57" t="n">
        <v>43152</v>
      </c>
      <c r="G816" s="54">
        <f>DATEDIF(F816,TODAY(),"Y")</f>
        <v/>
      </c>
      <c r="H816" s="54" t="inlineStr">
        <is>
          <t>B-</t>
        </is>
      </c>
      <c r="I816" s="54" t="inlineStr">
        <is>
          <t>71476 30387</t>
        </is>
      </c>
      <c r="J816" s="62">
        <f>HYPERLINK("https://wa.me/91"&amp;SUBSTITUTE(I816," ",""),"Chat on WhatsApp")</f>
        <v/>
      </c>
      <c r="K816" s="54" t="inlineStr">
        <is>
          <t>ayaan.bansal25@rediffmail.com</t>
        </is>
      </c>
      <c r="L816" s="62">
        <f>HYPERLINK("mailto:"&amp;K816,"Send Email")</f>
        <v/>
      </c>
      <c r="M816" s="55" t="inlineStr">
        <is>
          <t>135, Station Road, Kolkata</t>
        </is>
      </c>
      <c r="N816" s="54" t="inlineStr">
        <is>
          <t>Kolkata</t>
        </is>
      </c>
      <c r="O816" s="54">
        <f>VLOOKUP(N816,Lists!$A$2:$B$36,2,FALSE())</f>
        <v/>
      </c>
      <c r="P816" s="54" t="inlineStr">
        <is>
          <t>833809</t>
        </is>
      </c>
      <c r="Q816" s="54" t="inlineStr">
        <is>
          <t>94911 65516</t>
        </is>
      </c>
    </row>
    <row r="817" ht="15" customHeight="1" s="39">
      <c r="A817" s="54" t="inlineStr">
        <is>
          <t>STU0816</t>
        </is>
      </c>
      <c r="B817" s="55">
        <f>VLOOKUP(A817,Marks!$A$2:$B$1001,2,FALSE())</f>
        <v/>
      </c>
      <c r="C817" s="54">
        <f>VLOOKUP(A817,Marks!$A$2:$C$1001,3,FALSE())</f>
        <v/>
      </c>
      <c r="D817" s="55" t="inlineStr">
        <is>
          <t>Manav Naidu</t>
        </is>
      </c>
      <c r="E817" s="55" t="inlineStr">
        <is>
          <t>Urvi Naidu</t>
        </is>
      </c>
      <c r="F817" s="57" t="n">
        <v>41505</v>
      </c>
      <c r="G817" s="54">
        <f>DATEDIF(F817,TODAY(),"Y")</f>
        <v/>
      </c>
      <c r="H817" s="54" t="inlineStr">
        <is>
          <t>A-</t>
        </is>
      </c>
      <c r="I817" s="54" t="inlineStr">
        <is>
          <t>86257 31681</t>
        </is>
      </c>
      <c r="J817" s="62">
        <f>HYPERLINK("https://wa.me/91"&amp;SUBSTITUTE(I817," ",""),"Chat on WhatsApp")</f>
        <v/>
      </c>
      <c r="K817" s="54" t="inlineStr">
        <is>
          <t>manav.naidu24@outlook.com</t>
        </is>
      </c>
      <c r="L817" s="62">
        <f>HYPERLINK("mailto:"&amp;K817,"Send Email")</f>
        <v/>
      </c>
      <c r="M817" s="55" t="inlineStr">
        <is>
          <t>95, Market Yard, Surat</t>
        </is>
      </c>
      <c r="N817" s="54" t="inlineStr">
        <is>
          <t>Surat</t>
        </is>
      </c>
      <c r="O817" s="54">
        <f>VLOOKUP(N817,Lists!$A$2:$B$36,2,FALSE())</f>
        <v/>
      </c>
      <c r="P817" s="54" t="inlineStr">
        <is>
          <t>379760</t>
        </is>
      </c>
      <c r="Q817" s="54" t="inlineStr">
        <is>
          <t>85936 99626</t>
        </is>
      </c>
    </row>
    <row r="818" ht="15" customHeight="1" s="39">
      <c r="A818" s="54" t="inlineStr">
        <is>
          <t>STU0817</t>
        </is>
      </c>
      <c r="B818" s="55">
        <f>VLOOKUP(A818,Marks!$A$2:$B$1001,2,FALSE())</f>
        <v/>
      </c>
      <c r="C818" s="54">
        <f>VLOOKUP(A818,Marks!$A$2:$C$1001,3,FALSE())</f>
        <v/>
      </c>
      <c r="D818" s="55" t="inlineStr">
        <is>
          <t>Aakash Yadav</t>
        </is>
      </c>
      <c r="E818" s="55" t="inlineStr">
        <is>
          <t>Zoya Yadav</t>
        </is>
      </c>
      <c r="F818" s="57" t="n">
        <v>42687</v>
      </c>
      <c r="G818" s="54">
        <f>DATEDIF(F818,TODAY(),"Y")</f>
        <v/>
      </c>
      <c r="H818" s="54" t="inlineStr">
        <is>
          <t>AB+</t>
        </is>
      </c>
      <c r="I818" s="54" t="inlineStr">
        <is>
          <t>78888 79552</t>
        </is>
      </c>
      <c r="J818" s="62">
        <f>HYPERLINK("https://wa.me/91"&amp;SUBSTITUTE(I818," ",""),"Chat on WhatsApp")</f>
        <v/>
      </c>
      <c r="K818" s="54" t="inlineStr">
        <is>
          <t>aakash.yadav62@gmail.com</t>
        </is>
      </c>
      <c r="L818" s="62">
        <f>HYPERLINK("mailto:"&amp;K818,"Send Email")</f>
        <v/>
      </c>
      <c r="M818" s="55" t="inlineStr">
        <is>
          <t>88, Temple Road, Indore</t>
        </is>
      </c>
      <c r="N818" s="54" t="inlineStr">
        <is>
          <t>Indore</t>
        </is>
      </c>
      <c r="O818" s="54">
        <f>VLOOKUP(N818,Lists!$A$2:$B$36,2,FALSE())</f>
        <v/>
      </c>
      <c r="P818" s="54" t="inlineStr">
        <is>
          <t>715162</t>
        </is>
      </c>
      <c r="Q818" s="54" t="inlineStr">
        <is>
          <t>63489 12072</t>
        </is>
      </c>
    </row>
    <row r="819" ht="15" customHeight="1" s="39">
      <c r="A819" s="54" t="inlineStr">
        <is>
          <t>STU0818</t>
        </is>
      </c>
      <c r="B819" s="55">
        <f>VLOOKUP(A819,Marks!$A$2:$B$1001,2,FALSE())</f>
        <v/>
      </c>
      <c r="C819" s="54">
        <f>VLOOKUP(A819,Marks!$A$2:$C$1001,3,FALSE())</f>
        <v/>
      </c>
      <c r="D819" s="55" t="inlineStr">
        <is>
          <t>Aakash Kulkarni</t>
        </is>
      </c>
      <c r="E819" s="55" t="inlineStr">
        <is>
          <t>Divya Kulkarni</t>
        </is>
      </c>
      <c r="F819" s="57" t="n">
        <v>42654</v>
      </c>
      <c r="G819" s="54">
        <f>DATEDIF(F819,TODAY(),"Y")</f>
        <v/>
      </c>
      <c r="H819" s="54" t="inlineStr">
        <is>
          <t>O-</t>
        </is>
      </c>
      <c r="I819" s="54" t="inlineStr">
        <is>
          <t>82105 83967</t>
        </is>
      </c>
      <c r="J819" s="62">
        <f>HYPERLINK("https://wa.me/91"&amp;SUBSTITUTE(I819," ",""),"Chat on WhatsApp")</f>
        <v/>
      </c>
      <c r="K819" s="54" t="inlineStr">
        <is>
          <t>aakash.kulkarni83@yahoo.com</t>
        </is>
      </c>
      <c r="L819" s="62">
        <f>HYPERLINK("mailto:"&amp;K819,"Send Email")</f>
        <v/>
      </c>
      <c r="M819" s="55" t="inlineStr">
        <is>
          <t>131, Green Park, Vadodara</t>
        </is>
      </c>
      <c r="N819" s="54" t="inlineStr">
        <is>
          <t>Vadodara</t>
        </is>
      </c>
      <c r="O819" s="54">
        <f>VLOOKUP(N819,Lists!$A$2:$B$36,2,FALSE())</f>
        <v/>
      </c>
      <c r="P819" s="54" t="inlineStr">
        <is>
          <t>392521</t>
        </is>
      </c>
      <c r="Q819" s="54" t="inlineStr">
        <is>
          <t>62204 18439</t>
        </is>
      </c>
    </row>
    <row r="820" ht="15" customHeight="1" s="39">
      <c r="A820" s="54" t="inlineStr">
        <is>
          <t>STU0819</t>
        </is>
      </c>
      <c r="B820" s="55">
        <f>VLOOKUP(A820,Marks!$A$2:$B$1001,2,FALSE())</f>
        <v/>
      </c>
      <c r="C820" s="54">
        <f>VLOOKUP(A820,Marks!$A$2:$C$1001,3,FALSE())</f>
        <v/>
      </c>
      <c r="D820" s="55" t="inlineStr">
        <is>
          <t>Aditya Bansal</t>
        </is>
      </c>
      <c r="E820" s="55" t="inlineStr">
        <is>
          <t>Esha Bansal</t>
        </is>
      </c>
      <c r="F820" s="57" t="n">
        <v>43557</v>
      </c>
      <c r="G820" s="54">
        <f>DATEDIF(F820,TODAY(),"Y")</f>
        <v/>
      </c>
      <c r="H820" s="54" t="inlineStr">
        <is>
          <t>O-</t>
        </is>
      </c>
      <c r="I820" s="54" t="inlineStr">
        <is>
          <t>73721 92349</t>
        </is>
      </c>
      <c r="J820" s="62">
        <f>HYPERLINK("https://wa.me/91"&amp;SUBSTITUTE(I820," ",""),"Chat on WhatsApp")</f>
        <v/>
      </c>
      <c r="K820" s="54" t="inlineStr">
        <is>
          <t>aditya.bansal33@yahoo.com</t>
        </is>
      </c>
      <c r="L820" s="62">
        <f>HYPERLINK("mailto:"&amp;K820,"Send Email")</f>
        <v/>
      </c>
      <c r="M820" s="55" t="inlineStr">
        <is>
          <t>262, Green Park, Shimla</t>
        </is>
      </c>
      <c r="N820" s="54" t="inlineStr">
        <is>
          <t>Shimla</t>
        </is>
      </c>
      <c r="O820" s="54">
        <f>VLOOKUP(N820,Lists!$A$2:$B$36,2,FALSE())</f>
        <v/>
      </c>
      <c r="P820" s="54" t="inlineStr">
        <is>
          <t>344013</t>
        </is>
      </c>
      <c r="Q820" s="54" t="inlineStr">
        <is>
          <t>72812 15153</t>
        </is>
      </c>
    </row>
    <row r="821" ht="15" customHeight="1" s="39">
      <c r="A821" s="54" t="inlineStr">
        <is>
          <t>STU0820</t>
        </is>
      </c>
      <c r="B821" s="55">
        <f>VLOOKUP(A821,Marks!$A$2:$B$1001,2,FALSE())</f>
        <v/>
      </c>
      <c r="C821" s="54">
        <f>VLOOKUP(A821,Marks!$A$2:$C$1001,3,FALSE())</f>
        <v/>
      </c>
      <c r="D821" s="55" t="inlineStr">
        <is>
          <t>Uday Srivastava</t>
        </is>
      </c>
      <c r="E821" s="55" t="inlineStr">
        <is>
          <t>Vidhi Srivastava</t>
        </is>
      </c>
      <c r="F821" s="57" t="n">
        <v>43211</v>
      </c>
      <c r="G821" s="54">
        <f>DATEDIF(F821,TODAY(),"Y")</f>
        <v/>
      </c>
      <c r="H821" s="54" t="inlineStr">
        <is>
          <t>B+</t>
        </is>
      </c>
      <c r="I821" s="54" t="inlineStr">
        <is>
          <t>96345 18679</t>
        </is>
      </c>
      <c r="J821" s="62">
        <f>HYPERLINK("https://wa.me/91"&amp;SUBSTITUTE(I821," ",""),"Chat on WhatsApp")</f>
        <v/>
      </c>
      <c r="K821" s="54" t="inlineStr">
        <is>
          <t>uday.srivastava21@outlook.com</t>
        </is>
      </c>
      <c r="L821" s="62">
        <f>HYPERLINK("mailto:"&amp;K821,"Send Email")</f>
        <v/>
      </c>
      <c r="M821" s="55" t="inlineStr">
        <is>
          <t>181, Lake View, Ahmedabad</t>
        </is>
      </c>
      <c r="N821" s="54" t="inlineStr">
        <is>
          <t>Ahmedabad</t>
        </is>
      </c>
      <c r="O821" s="54">
        <f>VLOOKUP(N821,Lists!$A$2:$B$36,2,FALSE())</f>
        <v/>
      </c>
      <c r="P821" s="54" t="inlineStr">
        <is>
          <t>205814</t>
        </is>
      </c>
      <c r="Q821" s="54" t="inlineStr">
        <is>
          <t>61300 57635</t>
        </is>
      </c>
    </row>
    <row r="822" ht="15" customHeight="1" s="39">
      <c r="A822" s="54" t="inlineStr">
        <is>
          <t>STU0821</t>
        </is>
      </c>
      <c r="B822" s="55">
        <f>VLOOKUP(A822,Marks!$A$2:$B$1001,2,FALSE())</f>
        <v/>
      </c>
      <c r="C822" s="54">
        <f>VLOOKUP(A822,Marks!$A$2:$C$1001,3,FALSE())</f>
        <v/>
      </c>
      <c r="D822" s="55" t="inlineStr">
        <is>
          <t>Kartik Nair</t>
        </is>
      </c>
      <c r="E822" s="55" t="inlineStr">
        <is>
          <t>Aadhya Nair</t>
        </is>
      </c>
      <c r="F822" s="57" t="n">
        <v>44144</v>
      </c>
      <c r="G822" s="54">
        <f>DATEDIF(F822,TODAY(),"Y")</f>
        <v/>
      </c>
      <c r="H822" s="54" t="inlineStr">
        <is>
          <t>B-</t>
        </is>
      </c>
      <c r="I822" s="54" t="inlineStr">
        <is>
          <t>75499 35885</t>
        </is>
      </c>
      <c r="J822" s="62">
        <f>HYPERLINK("https://wa.me/91"&amp;SUBSTITUTE(I822," ",""),"Chat on WhatsApp")</f>
        <v/>
      </c>
      <c r="K822" s="54" t="inlineStr">
        <is>
          <t>kartik.nair59@outlook.com</t>
        </is>
      </c>
      <c r="L822" s="62">
        <f>HYPERLINK("mailto:"&amp;K822,"Send Email")</f>
        <v/>
      </c>
      <c r="M822" s="55" t="inlineStr">
        <is>
          <t>414, Model Town, Panaji</t>
        </is>
      </c>
      <c r="N822" s="54" t="inlineStr">
        <is>
          <t>Panaji</t>
        </is>
      </c>
      <c r="O822" s="54">
        <f>VLOOKUP(N822,Lists!$A$2:$B$36,2,FALSE())</f>
        <v/>
      </c>
      <c r="P822" s="54" t="inlineStr">
        <is>
          <t>712214</t>
        </is>
      </c>
      <c r="Q822" s="54" t="inlineStr">
        <is>
          <t>68122 85120</t>
        </is>
      </c>
    </row>
    <row r="823" ht="15" customHeight="1" s="39">
      <c r="A823" s="54" t="inlineStr">
        <is>
          <t>STU0822</t>
        </is>
      </c>
      <c r="B823" s="55">
        <f>VLOOKUP(A823,Marks!$A$2:$B$1001,2,FALSE())</f>
        <v/>
      </c>
      <c r="C823" s="54">
        <f>VLOOKUP(A823,Marks!$A$2:$C$1001,3,FALSE())</f>
        <v/>
      </c>
      <c r="D823" s="55" t="inlineStr">
        <is>
          <t>Arjun Patel</t>
        </is>
      </c>
      <c r="E823" s="55" t="inlineStr">
        <is>
          <t>Ananya Patel</t>
        </is>
      </c>
      <c r="F823" s="57" t="n">
        <v>41684</v>
      </c>
      <c r="G823" s="54">
        <f>DATEDIF(F823,TODAY(),"Y")</f>
        <v/>
      </c>
      <c r="H823" s="54" t="inlineStr">
        <is>
          <t>A+</t>
        </is>
      </c>
      <c r="I823" s="54" t="inlineStr">
        <is>
          <t>95323 86059</t>
        </is>
      </c>
      <c r="J823" s="62">
        <f>HYPERLINK("https://wa.me/91"&amp;SUBSTITUTE(I823," ",""),"Chat on WhatsApp")</f>
        <v/>
      </c>
      <c r="K823" s="54" t="inlineStr">
        <is>
          <t>arjun.patel60@gmail.com</t>
        </is>
      </c>
      <c r="L823" s="62">
        <f>HYPERLINK("mailto:"&amp;K823,"Send Email")</f>
        <v/>
      </c>
      <c r="M823" s="55" t="inlineStr">
        <is>
          <t>16, Park Street, Kanpur</t>
        </is>
      </c>
      <c r="N823" s="54" t="inlineStr">
        <is>
          <t>Kanpur</t>
        </is>
      </c>
      <c r="O823" s="54">
        <f>VLOOKUP(N823,Lists!$A$2:$B$36,2,FALSE())</f>
        <v/>
      </c>
      <c r="P823" s="54" t="inlineStr">
        <is>
          <t>414245</t>
        </is>
      </c>
      <c r="Q823" s="54" t="inlineStr">
        <is>
          <t>81450 23087</t>
        </is>
      </c>
    </row>
    <row r="824" ht="15" customHeight="1" s="39">
      <c r="A824" s="54" t="inlineStr">
        <is>
          <t>STU0823</t>
        </is>
      </c>
      <c r="B824" s="55">
        <f>VLOOKUP(A824,Marks!$A$2:$B$1001,2,FALSE())</f>
        <v/>
      </c>
      <c r="C824" s="54">
        <f>VLOOKUP(A824,Marks!$A$2:$C$1001,3,FALSE())</f>
        <v/>
      </c>
      <c r="D824" s="55" t="inlineStr">
        <is>
          <t>Naveen Khanna</t>
        </is>
      </c>
      <c r="E824" s="55" t="inlineStr">
        <is>
          <t>Nisha Khanna</t>
        </is>
      </c>
      <c r="F824" s="57" t="n">
        <v>39855</v>
      </c>
      <c r="G824" s="54">
        <f>DATEDIF(F824,TODAY(),"Y")</f>
        <v/>
      </c>
      <c r="H824" s="54" t="inlineStr">
        <is>
          <t>A+</t>
        </is>
      </c>
      <c r="I824" s="54" t="inlineStr">
        <is>
          <t>76429 58821</t>
        </is>
      </c>
      <c r="J824" s="62">
        <f>HYPERLINK("https://wa.me/91"&amp;SUBSTITUTE(I824," ",""),"Chat on WhatsApp")</f>
        <v/>
      </c>
      <c r="K824" s="54" t="inlineStr">
        <is>
          <t>naveen.khanna21@yahoo.com</t>
        </is>
      </c>
      <c r="L824" s="62">
        <f>HYPERLINK("mailto:"&amp;K824,"Send Email")</f>
        <v/>
      </c>
      <c r="M824" s="55" t="inlineStr">
        <is>
          <t>357, Ring Road, Chennai</t>
        </is>
      </c>
      <c r="N824" s="54" t="inlineStr">
        <is>
          <t>Chennai</t>
        </is>
      </c>
      <c r="O824" s="54">
        <f>VLOOKUP(N824,Lists!$A$2:$B$36,2,FALSE())</f>
        <v/>
      </c>
      <c r="P824" s="54" t="inlineStr">
        <is>
          <t>249628</t>
        </is>
      </c>
      <c r="Q824" s="54" t="inlineStr">
        <is>
          <t>66314 75957</t>
        </is>
      </c>
    </row>
    <row r="825" ht="15" customHeight="1" s="39">
      <c r="A825" s="54" t="inlineStr">
        <is>
          <t>STU0824</t>
        </is>
      </c>
      <c r="B825" s="55">
        <f>VLOOKUP(A825,Marks!$A$2:$B$1001,2,FALSE())</f>
        <v/>
      </c>
      <c r="C825" s="54">
        <f>VLOOKUP(A825,Marks!$A$2:$C$1001,3,FALSE())</f>
        <v/>
      </c>
      <c r="D825" s="55" t="inlineStr">
        <is>
          <t>Varun Menon</t>
        </is>
      </c>
      <c r="E825" s="55" t="inlineStr">
        <is>
          <t>Zoya Menon</t>
        </is>
      </c>
      <c r="F825" s="57" t="n">
        <v>42809</v>
      </c>
      <c r="G825" s="54">
        <f>DATEDIF(F825,TODAY(),"Y")</f>
        <v/>
      </c>
      <c r="H825" s="54" t="inlineStr">
        <is>
          <t>AB-</t>
        </is>
      </c>
      <c r="I825" s="54" t="inlineStr">
        <is>
          <t>99901 82373</t>
        </is>
      </c>
      <c r="J825" s="62">
        <f>HYPERLINK("https://wa.me/91"&amp;SUBSTITUTE(I825," ",""),"Chat on WhatsApp")</f>
        <v/>
      </c>
      <c r="K825" s="54" t="inlineStr">
        <is>
          <t>varun.menon69@yahoo.com</t>
        </is>
      </c>
      <c r="L825" s="62">
        <f>HYPERLINK("mailto:"&amp;K825,"Send Email")</f>
        <v/>
      </c>
      <c r="M825" s="55" t="inlineStr">
        <is>
          <t>206, Nehru Nagar, Patna</t>
        </is>
      </c>
      <c r="N825" s="54" t="inlineStr">
        <is>
          <t>Patna</t>
        </is>
      </c>
      <c r="O825" s="54">
        <f>VLOOKUP(N825,Lists!$A$2:$B$36,2,FALSE())</f>
        <v/>
      </c>
      <c r="P825" s="54" t="inlineStr">
        <is>
          <t>341787</t>
        </is>
      </c>
      <c r="Q825" s="54" t="inlineStr">
        <is>
          <t>68293 46223</t>
        </is>
      </c>
    </row>
    <row r="826" ht="15" customHeight="1" s="39">
      <c r="A826" s="54" t="inlineStr">
        <is>
          <t>STU0825</t>
        </is>
      </c>
      <c r="B826" s="55">
        <f>VLOOKUP(A826,Marks!$A$2:$B$1001,2,FALSE())</f>
        <v/>
      </c>
      <c r="C826" s="54">
        <f>VLOOKUP(A826,Marks!$A$2:$C$1001,3,FALSE())</f>
        <v/>
      </c>
      <c r="D826" s="55" t="inlineStr">
        <is>
          <t>Aakash Dubey</t>
        </is>
      </c>
      <c r="E826" s="55" t="inlineStr">
        <is>
          <t>Ira Dubey</t>
        </is>
      </c>
      <c r="F826" s="57" t="n">
        <v>42545</v>
      </c>
      <c r="G826" s="54">
        <f>DATEDIF(F826,TODAY(),"Y")</f>
        <v/>
      </c>
      <c r="H826" s="54" t="inlineStr">
        <is>
          <t>AB+</t>
        </is>
      </c>
      <c r="I826" s="54" t="inlineStr">
        <is>
          <t>87664 68058</t>
        </is>
      </c>
      <c r="J826" s="62">
        <f>HYPERLINK("https://wa.me/91"&amp;SUBSTITUTE(I826," ",""),"Chat on WhatsApp")</f>
        <v/>
      </c>
      <c r="K826" s="54" t="inlineStr">
        <is>
          <t>aakash.dubey42@rediffmail.com</t>
        </is>
      </c>
      <c r="L826" s="62">
        <f>HYPERLINK("mailto:"&amp;K826,"Send Email")</f>
        <v/>
      </c>
      <c r="M826" s="55" t="inlineStr">
        <is>
          <t>254, Gandhi Chowk, Chandigarh</t>
        </is>
      </c>
      <c r="N826" s="54" t="inlineStr">
        <is>
          <t>Chandigarh</t>
        </is>
      </c>
      <c r="O826" s="54">
        <f>VLOOKUP(N826,Lists!$A$2:$B$36,2,FALSE())</f>
        <v/>
      </c>
      <c r="P826" s="54" t="inlineStr">
        <is>
          <t>222172</t>
        </is>
      </c>
      <c r="Q826" s="54" t="inlineStr">
        <is>
          <t>78359 87648</t>
        </is>
      </c>
    </row>
    <row r="827" ht="15" customHeight="1" s="39">
      <c r="A827" s="54" t="inlineStr">
        <is>
          <t>STU0826</t>
        </is>
      </c>
      <c r="B827" s="55">
        <f>VLOOKUP(A827,Marks!$A$2:$B$1001,2,FALSE())</f>
        <v/>
      </c>
      <c r="C827" s="54">
        <f>VLOOKUP(A827,Marks!$A$2:$C$1001,3,FALSE())</f>
        <v/>
      </c>
      <c r="D827" s="55" t="inlineStr">
        <is>
          <t>Devansh Khanna</t>
        </is>
      </c>
      <c r="E827" s="55" t="inlineStr">
        <is>
          <t>Sana Khanna</t>
        </is>
      </c>
      <c r="F827" s="57" t="n">
        <v>41337</v>
      </c>
      <c r="G827" s="54">
        <f>DATEDIF(F827,TODAY(),"Y")</f>
        <v/>
      </c>
      <c r="H827" s="54" t="inlineStr">
        <is>
          <t>A-</t>
        </is>
      </c>
      <c r="I827" s="54" t="inlineStr">
        <is>
          <t>74300 59665</t>
        </is>
      </c>
      <c r="J827" s="62">
        <f>HYPERLINK("https://wa.me/91"&amp;SUBSTITUTE(I827," ",""),"Chat on WhatsApp")</f>
        <v/>
      </c>
      <c r="K827" s="54" t="inlineStr">
        <is>
          <t>devansh.khanna91@rediffmail.com</t>
        </is>
      </c>
      <c r="L827" s="62">
        <f>HYPERLINK("mailto:"&amp;K827,"Send Email")</f>
        <v/>
      </c>
      <c r="M827" s="55" t="inlineStr">
        <is>
          <t>32, MG Road, Chennai</t>
        </is>
      </c>
      <c r="N827" s="54" t="inlineStr">
        <is>
          <t>Chennai</t>
        </is>
      </c>
      <c r="O827" s="54">
        <f>VLOOKUP(N827,Lists!$A$2:$B$36,2,FALSE())</f>
        <v/>
      </c>
      <c r="P827" s="54" t="inlineStr">
        <is>
          <t>648987</t>
        </is>
      </c>
      <c r="Q827" s="54" t="inlineStr">
        <is>
          <t>75461 70097</t>
        </is>
      </c>
    </row>
    <row r="828" ht="15" customHeight="1" s="39">
      <c r="A828" s="54" t="inlineStr">
        <is>
          <t>STU0827</t>
        </is>
      </c>
      <c r="B828" s="55">
        <f>VLOOKUP(A828,Marks!$A$2:$B$1001,2,FALSE())</f>
        <v/>
      </c>
      <c r="C828" s="54">
        <f>VLOOKUP(A828,Marks!$A$2:$C$1001,3,FALSE())</f>
        <v/>
      </c>
      <c r="D828" s="55" t="inlineStr">
        <is>
          <t>Vikram Naidu</t>
        </is>
      </c>
      <c r="E828" s="55" t="inlineStr">
        <is>
          <t>Zoya Naidu</t>
        </is>
      </c>
      <c r="F828" s="57" t="n">
        <v>43817</v>
      </c>
      <c r="G828" s="54">
        <f>DATEDIF(F828,TODAY(),"Y")</f>
        <v/>
      </c>
      <c r="H828" s="54" t="inlineStr">
        <is>
          <t>AB-</t>
        </is>
      </c>
      <c r="I828" s="54" t="inlineStr">
        <is>
          <t>83384 77287</t>
        </is>
      </c>
      <c r="J828" s="62">
        <f>HYPERLINK("https://wa.me/91"&amp;SUBSTITUTE(I828," ",""),"Chat on WhatsApp")</f>
        <v/>
      </c>
      <c r="K828" s="54" t="inlineStr">
        <is>
          <t>vikram.naidu47@rediffmail.com</t>
        </is>
      </c>
      <c r="L828" s="62">
        <f>HYPERLINK("mailto:"&amp;K828,"Send Email")</f>
        <v/>
      </c>
      <c r="M828" s="55" t="inlineStr">
        <is>
          <t>263, Station Road, Jaipur</t>
        </is>
      </c>
      <c r="N828" s="54" t="inlineStr">
        <is>
          <t>Jaipur</t>
        </is>
      </c>
      <c r="O828" s="54">
        <f>VLOOKUP(N828,Lists!$A$2:$B$36,2,FALSE())</f>
        <v/>
      </c>
      <c r="P828" s="54" t="inlineStr">
        <is>
          <t>682626</t>
        </is>
      </c>
      <c r="Q828" s="54" t="inlineStr">
        <is>
          <t>84847 85416</t>
        </is>
      </c>
    </row>
    <row r="829" ht="15" customHeight="1" s="39">
      <c r="A829" s="54" t="inlineStr">
        <is>
          <t>STU0828</t>
        </is>
      </c>
      <c r="B829" s="55">
        <f>VLOOKUP(A829,Marks!$A$2:$B$1001,2,FALSE())</f>
        <v/>
      </c>
      <c r="C829" s="54">
        <f>VLOOKUP(A829,Marks!$A$2:$C$1001,3,FALSE())</f>
        <v/>
      </c>
      <c r="D829" s="55" t="inlineStr">
        <is>
          <t>Aarush Mukherjee</t>
        </is>
      </c>
      <c r="E829" s="55" t="inlineStr">
        <is>
          <t>Saanvi Mukherjee</t>
        </is>
      </c>
      <c r="F829" s="57" t="n">
        <v>40768</v>
      </c>
      <c r="G829" s="54">
        <f>DATEDIF(F829,TODAY(),"Y")</f>
        <v/>
      </c>
      <c r="H829" s="54" t="inlineStr">
        <is>
          <t>B-</t>
        </is>
      </c>
      <c r="I829" s="54" t="inlineStr">
        <is>
          <t>77980 27752</t>
        </is>
      </c>
      <c r="J829" s="62">
        <f>HYPERLINK("https://wa.me/91"&amp;SUBSTITUTE(I829," ",""),"Chat on WhatsApp")</f>
        <v/>
      </c>
      <c r="K829" s="54" t="inlineStr">
        <is>
          <t>aarush.mukherjee50@outlook.com</t>
        </is>
      </c>
      <c r="L829" s="62">
        <f>HYPERLINK("mailto:"&amp;K829,"Send Email")</f>
        <v/>
      </c>
      <c r="M829" s="55" t="inlineStr">
        <is>
          <t>146, Civil Lines, Howrah</t>
        </is>
      </c>
      <c r="N829" s="54" t="inlineStr">
        <is>
          <t>Howrah</t>
        </is>
      </c>
      <c r="O829" s="54">
        <f>VLOOKUP(N829,Lists!$A$2:$B$36,2,FALSE())</f>
        <v/>
      </c>
      <c r="P829" s="54" t="inlineStr">
        <is>
          <t>422181</t>
        </is>
      </c>
      <c r="Q829" s="54" t="inlineStr">
        <is>
          <t>96810 84454</t>
        </is>
      </c>
    </row>
    <row r="830" ht="15" customHeight="1" s="39">
      <c r="A830" s="54" t="inlineStr">
        <is>
          <t>STU0829</t>
        </is>
      </c>
      <c r="B830" s="55">
        <f>VLOOKUP(A830,Marks!$A$2:$B$1001,2,FALSE())</f>
        <v/>
      </c>
      <c r="C830" s="54">
        <f>VLOOKUP(A830,Marks!$A$2:$C$1001,3,FALSE())</f>
        <v/>
      </c>
      <c r="D830" s="55" t="inlineStr">
        <is>
          <t>Rajat Sen</t>
        </is>
      </c>
      <c r="E830" s="55" t="inlineStr">
        <is>
          <t>Navya Sen</t>
        </is>
      </c>
      <c r="F830" s="57" t="n">
        <v>41804</v>
      </c>
      <c r="G830" s="54">
        <f>DATEDIF(F830,TODAY(),"Y")</f>
        <v/>
      </c>
      <c r="H830" s="54" t="inlineStr">
        <is>
          <t>B-</t>
        </is>
      </c>
      <c r="I830" s="54" t="inlineStr">
        <is>
          <t>67199 72514</t>
        </is>
      </c>
      <c r="J830" s="62">
        <f>HYPERLINK("https://wa.me/91"&amp;SUBSTITUTE(I830," ",""),"Chat on WhatsApp")</f>
        <v/>
      </c>
      <c r="K830" s="54" t="inlineStr">
        <is>
          <t>rajat.sen68@outlook.com</t>
        </is>
      </c>
      <c r="L830" s="62">
        <f>HYPERLINK("mailto:"&amp;K830,"Send Email")</f>
        <v/>
      </c>
      <c r="M830" s="55" t="inlineStr">
        <is>
          <t>422, Model Town, Raipur</t>
        </is>
      </c>
      <c r="N830" s="54" t="inlineStr">
        <is>
          <t>Raipur</t>
        </is>
      </c>
      <c r="O830" s="54">
        <f>VLOOKUP(N830,Lists!$A$2:$B$36,2,FALSE())</f>
        <v/>
      </c>
      <c r="P830" s="54" t="inlineStr">
        <is>
          <t>431476</t>
        </is>
      </c>
      <c r="Q830" s="54" t="inlineStr">
        <is>
          <t>69008 37592</t>
        </is>
      </c>
    </row>
    <row r="831" ht="15" customHeight="1" s="39">
      <c r="A831" s="54" t="inlineStr">
        <is>
          <t>STU0830</t>
        </is>
      </c>
      <c r="B831" s="55">
        <f>VLOOKUP(A831,Marks!$A$2:$B$1001,2,FALSE())</f>
        <v/>
      </c>
      <c r="C831" s="54">
        <f>VLOOKUP(A831,Marks!$A$2:$C$1001,3,FALSE())</f>
        <v/>
      </c>
      <c r="D831" s="55" t="inlineStr">
        <is>
          <t>Farhan Sharma</t>
        </is>
      </c>
      <c r="E831" s="55" t="inlineStr">
        <is>
          <t>Trisha Sharma</t>
        </is>
      </c>
      <c r="F831" s="57" t="n">
        <v>42812</v>
      </c>
      <c r="G831" s="54">
        <f>DATEDIF(F831,TODAY(),"Y")</f>
        <v/>
      </c>
      <c r="H831" s="54" t="inlineStr">
        <is>
          <t>A+</t>
        </is>
      </c>
      <c r="I831" s="54" t="inlineStr">
        <is>
          <t>81708 34548</t>
        </is>
      </c>
      <c r="J831" s="62">
        <f>HYPERLINK("https://wa.me/91"&amp;SUBSTITUTE(I831," ",""),"Chat on WhatsApp")</f>
        <v/>
      </c>
      <c r="K831" s="54" t="inlineStr">
        <is>
          <t>farhan.sharma29@gmail.com</t>
        </is>
      </c>
      <c r="L831" s="62">
        <f>HYPERLINK("mailto:"&amp;K831,"Send Email")</f>
        <v/>
      </c>
      <c r="M831" s="55" t="inlineStr">
        <is>
          <t>392, Church Street, Kochi</t>
        </is>
      </c>
      <c r="N831" s="54" t="inlineStr">
        <is>
          <t>Kochi</t>
        </is>
      </c>
      <c r="O831" s="54">
        <f>VLOOKUP(N831,Lists!$A$2:$B$36,2,FALSE())</f>
        <v/>
      </c>
      <c r="P831" s="54" t="inlineStr">
        <is>
          <t>826573</t>
        </is>
      </c>
      <c r="Q831" s="54" t="inlineStr">
        <is>
          <t>96161 35633</t>
        </is>
      </c>
    </row>
    <row r="832" ht="15" customHeight="1" s="39">
      <c r="A832" s="54" t="inlineStr">
        <is>
          <t>STU0831</t>
        </is>
      </c>
      <c r="B832" s="55">
        <f>VLOOKUP(A832,Marks!$A$2:$B$1001,2,FALSE())</f>
        <v/>
      </c>
      <c r="C832" s="54">
        <f>VLOOKUP(A832,Marks!$A$2:$C$1001,3,FALSE())</f>
        <v/>
      </c>
      <c r="D832" s="55" t="inlineStr">
        <is>
          <t>Harsh Chopra</t>
        </is>
      </c>
      <c r="E832" s="55" t="inlineStr">
        <is>
          <t>Divya Chopra</t>
        </is>
      </c>
      <c r="F832" s="57" t="n">
        <v>42374</v>
      </c>
      <c r="G832" s="54">
        <f>DATEDIF(F832,TODAY(),"Y")</f>
        <v/>
      </c>
      <c r="H832" s="54" t="inlineStr">
        <is>
          <t>B-</t>
        </is>
      </c>
      <c r="I832" s="54" t="inlineStr">
        <is>
          <t>61670 63880</t>
        </is>
      </c>
      <c r="J832" s="62">
        <f>HYPERLINK("https://wa.me/91"&amp;SUBSTITUTE(I832," ",""),"Chat on WhatsApp")</f>
        <v/>
      </c>
      <c r="K832" s="54" t="inlineStr">
        <is>
          <t>harsh.chopra15@rediffmail.com</t>
        </is>
      </c>
      <c r="L832" s="62">
        <f>HYPERLINK("mailto:"&amp;K832,"Send Email")</f>
        <v/>
      </c>
      <c r="M832" s="55" t="inlineStr">
        <is>
          <t>129, Gandhi Chowk, Patna</t>
        </is>
      </c>
      <c r="N832" s="54" t="inlineStr">
        <is>
          <t>Patna</t>
        </is>
      </c>
      <c r="O832" s="54">
        <f>VLOOKUP(N832,Lists!$A$2:$B$36,2,FALSE())</f>
        <v/>
      </c>
      <c r="P832" s="54" t="inlineStr">
        <is>
          <t>314013</t>
        </is>
      </c>
      <c r="Q832" s="54" t="inlineStr">
        <is>
          <t>96065 44795</t>
        </is>
      </c>
    </row>
    <row r="833" ht="15" customHeight="1" s="39">
      <c r="A833" s="54" t="inlineStr">
        <is>
          <t>STU0832</t>
        </is>
      </c>
      <c r="B833" s="55">
        <f>VLOOKUP(A833,Marks!$A$2:$B$1001,2,FALSE())</f>
        <v/>
      </c>
      <c r="C833" s="54">
        <f>VLOOKUP(A833,Marks!$A$2:$C$1001,3,FALSE())</f>
        <v/>
      </c>
      <c r="D833" s="55" t="inlineStr">
        <is>
          <t>Deepak Chauhan</t>
        </is>
      </c>
      <c r="E833" s="55" t="inlineStr">
        <is>
          <t>Pari Chauhan</t>
        </is>
      </c>
      <c r="F833" s="57" t="n">
        <v>43629</v>
      </c>
      <c r="G833" s="54">
        <f>DATEDIF(F833,TODAY(),"Y")</f>
        <v/>
      </c>
      <c r="H833" s="54" t="inlineStr">
        <is>
          <t>AB+</t>
        </is>
      </c>
      <c r="I833" s="54" t="inlineStr">
        <is>
          <t>85641 64951</t>
        </is>
      </c>
      <c r="J833" s="62">
        <f>HYPERLINK("https://wa.me/91"&amp;SUBSTITUTE(I833," ",""),"Chat on WhatsApp")</f>
        <v/>
      </c>
      <c r="K833" s="54" t="inlineStr">
        <is>
          <t>deepak.chauhan72@outlook.com</t>
        </is>
      </c>
      <c r="L833" s="62">
        <f>HYPERLINK("mailto:"&amp;K833,"Send Email")</f>
        <v/>
      </c>
      <c r="M833" s="55" t="inlineStr">
        <is>
          <t>128, MG Road, Shimla</t>
        </is>
      </c>
      <c r="N833" s="54" t="inlineStr">
        <is>
          <t>Shimla</t>
        </is>
      </c>
      <c r="O833" s="54">
        <f>VLOOKUP(N833,Lists!$A$2:$B$36,2,FALSE())</f>
        <v/>
      </c>
      <c r="P833" s="54" t="inlineStr">
        <is>
          <t>379138</t>
        </is>
      </c>
      <c r="Q833" s="54" t="inlineStr">
        <is>
          <t>87057 52446</t>
        </is>
      </c>
    </row>
    <row r="834" ht="15" customHeight="1" s="39">
      <c r="A834" s="54" t="inlineStr">
        <is>
          <t>STU0833</t>
        </is>
      </c>
      <c r="B834" s="55">
        <f>VLOOKUP(A834,Marks!$A$2:$B$1001,2,FALSE())</f>
        <v/>
      </c>
      <c r="C834" s="54">
        <f>VLOOKUP(A834,Marks!$A$2:$C$1001,3,FALSE())</f>
        <v/>
      </c>
      <c r="D834" s="55" t="inlineStr">
        <is>
          <t>Aryan Ahluwalia</t>
        </is>
      </c>
      <c r="E834" s="55" t="inlineStr">
        <is>
          <t>Sanya Ahluwalia</t>
        </is>
      </c>
      <c r="F834" s="57" t="n">
        <v>43607</v>
      </c>
      <c r="G834" s="54">
        <f>DATEDIF(F834,TODAY(),"Y")</f>
        <v/>
      </c>
      <c r="H834" s="54" t="inlineStr">
        <is>
          <t>B+</t>
        </is>
      </c>
      <c r="I834" s="54" t="inlineStr">
        <is>
          <t>91579 13831</t>
        </is>
      </c>
      <c r="J834" s="62">
        <f>HYPERLINK("https://wa.me/91"&amp;SUBSTITUTE(I834," ",""),"Chat on WhatsApp")</f>
        <v/>
      </c>
      <c r="K834" s="54" t="inlineStr">
        <is>
          <t>aryan.ahluwalia67@yahoo.com</t>
        </is>
      </c>
      <c r="L834" s="62">
        <f>HYPERLINK("mailto:"&amp;K834,"Send Email")</f>
        <v/>
      </c>
      <c r="M834" s="55" t="inlineStr">
        <is>
          <t>356, Civil Lines, Kochi</t>
        </is>
      </c>
      <c r="N834" s="54" t="inlineStr">
        <is>
          <t>Kochi</t>
        </is>
      </c>
      <c r="O834" s="54">
        <f>VLOOKUP(N834,Lists!$A$2:$B$36,2,FALSE())</f>
        <v/>
      </c>
      <c r="P834" s="54" t="inlineStr">
        <is>
          <t>529753</t>
        </is>
      </c>
      <c r="Q834" s="54" t="inlineStr">
        <is>
          <t>93328 65586</t>
        </is>
      </c>
    </row>
    <row r="835" ht="15" customHeight="1" s="39">
      <c r="A835" s="54" t="inlineStr">
        <is>
          <t>STU0834</t>
        </is>
      </c>
      <c r="B835" s="55">
        <f>VLOOKUP(A835,Marks!$A$2:$B$1001,2,FALSE())</f>
        <v/>
      </c>
      <c r="C835" s="54">
        <f>VLOOKUP(A835,Marks!$A$2:$C$1001,3,FALSE())</f>
        <v/>
      </c>
      <c r="D835" s="55" t="inlineStr">
        <is>
          <t>Kabir Thakur</t>
        </is>
      </c>
      <c r="E835" s="55" t="inlineStr">
        <is>
          <t>Diya Thakur</t>
        </is>
      </c>
      <c r="F835" s="57" t="n">
        <v>43940</v>
      </c>
      <c r="G835" s="54">
        <f>DATEDIF(F835,TODAY(),"Y")</f>
        <v/>
      </c>
      <c r="H835" s="54" t="inlineStr">
        <is>
          <t>B+</t>
        </is>
      </c>
      <c r="I835" s="54" t="inlineStr">
        <is>
          <t>75142 50545</t>
        </is>
      </c>
      <c r="J835" s="62">
        <f>HYPERLINK("https://wa.me/91"&amp;SUBSTITUTE(I835," ",""),"Chat on WhatsApp")</f>
        <v/>
      </c>
      <c r="K835" s="54" t="inlineStr">
        <is>
          <t>kabir.thakur79@gmail.com</t>
        </is>
      </c>
      <c r="L835" s="62">
        <f>HYPERLINK("mailto:"&amp;K835,"Send Email")</f>
        <v/>
      </c>
      <c r="M835" s="55" t="inlineStr">
        <is>
          <t>235, Market Yard, Chennai</t>
        </is>
      </c>
      <c r="N835" s="54" t="inlineStr">
        <is>
          <t>Chennai</t>
        </is>
      </c>
      <c r="O835" s="54">
        <f>VLOOKUP(N835,Lists!$A$2:$B$36,2,FALSE())</f>
        <v/>
      </c>
      <c r="P835" s="54" t="inlineStr">
        <is>
          <t>738237</t>
        </is>
      </c>
      <c r="Q835" s="54" t="inlineStr">
        <is>
          <t>93680 25008</t>
        </is>
      </c>
    </row>
    <row r="836" ht="15" customHeight="1" s="39">
      <c r="A836" s="54" t="inlineStr">
        <is>
          <t>STU0835</t>
        </is>
      </c>
      <c r="B836" s="55">
        <f>VLOOKUP(A836,Marks!$A$2:$B$1001,2,FALSE())</f>
        <v/>
      </c>
      <c r="C836" s="54">
        <f>VLOOKUP(A836,Marks!$A$2:$C$1001,3,FALSE())</f>
        <v/>
      </c>
      <c r="D836" s="55" t="inlineStr">
        <is>
          <t>Vihaan Rathi</t>
        </is>
      </c>
      <c r="E836" s="55" t="inlineStr">
        <is>
          <t>Radha Rathi</t>
        </is>
      </c>
      <c r="F836" s="57" t="n">
        <v>43176</v>
      </c>
      <c r="G836" s="54">
        <f>DATEDIF(F836,TODAY(),"Y")</f>
        <v/>
      </c>
      <c r="H836" s="54" t="inlineStr">
        <is>
          <t>B+</t>
        </is>
      </c>
      <c r="I836" s="54" t="inlineStr">
        <is>
          <t>78590 68257</t>
        </is>
      </c>
      <c r="J836" s="62">
        <f>HYPERLINK("https://wa.me/91"&amp;SUBSTITUTE(I836," ",""),"Chat on WhatsApp")</f>
        <v/>
      </c>
      <c r="K836" s="54" t="inlineStr">
        <is>
          <t>vihaan.rathi96@outlook.com</t>
        </is>
      </c>
      <c r="L836" s="62">
        <f>HYPERLINK("mailto:"&amp;K836,"Send Email")</f>
        <v/>
      </c>
      <c r="M836" s="55" t="inlineStr">
        <is>
          <t>94, Green Park, Nagpur</t>
        </is>
      </c>
      <c r="N836" s="54" t="inlineStr">
        <is>
          <t>Nagpur</t>
        </is>
      </c>
      <c r="O836" s="54">
        <f>VLOOKUP(N836,Lists!$A$2:$B$36,2,FALSE())</f>
        <v/>
      </c>
      <c r="P836" s="54" t="inlineStr">
        <is>
          <t>166772</t>
        </is>
      </c>
      <c r="Q836" s="54" t="inlineStr">
        <is>
          <t>85687 91322</t>
        </is>
      </c>
    </row>
    <row r="837" ht="15" customHeight="1" s="39">
      <c r="A837" s="54" t="inlineStr">
        <is>
          <t>STU0836</t>
        </is>
      </c>
      <c r="B837" s="55">
        <f>VLOOKUP(A837,Marks!$A$2:$B$1001,2,FALSE())</f>
        <v/>
      </c>
      <c r="C837" s="54">
        <f>VLOOKUP(A837,Marks!$A$2:$C$1001,3,FALSE())</f>
        <v/>
      </c>
      <c r="D837" s="55" t="inlineStr">
        <is>
          <t>Parth Sen</t>
        </is>
      </c>
      <c r="E837" s="55" t="inlineStr">
        <is>
          <t>Tara Sen</t>
        </is>
      </c>
      <c r="F837" s="57" t="n">
        <v>40360</v>
      </c>
      <c r="G837" s="54">
        <f>DATEDIF(F837,TODAY(),"Y")</f>
        <v/>
      </c>
      <c r="H837" s="54" t="inlineStr">
        <is>
          <t>A+</t>
        </is>
      </c>
      <c r="I837" s="54" t="inlineStr">
        <is>
          <t>91318 94768</t>
        </is>
      </c>
      <c r="J837" s="62">
        <f>HYPERLINK("https://wa.me/91"&amp;SUBSTITUTE(I837," ",""),"Chat on WhatsApp")</f>
        <v/>
      </c>
      <c r="K837" s="54" t="inlineStr">
        <is>
          <t>parth.sen55@outlook.com</t>
        </is>
      </c>
      <c r="L837" s="62">
        <f>HYPERLINK("mailto:"&amp;K837,"Send Email")</f>
        <v/>
      </c>
      <c r="M837" s="55" t="inlineStr">
        <is>
          <t>226, Church Street, Hyderabad</t>
        </is>
      </c>
      <c r="N837" s="54" t="inlineStr">
        <is>
          <t>Hyderabad</t>
        </is>
      </c>
      <c r="O837" s="54">
        <f>VLOOKUP(N837,Lists!$A$2:$B$36,2,FALSE())</f>
        <v/>
      </c>
      <c r="P837" s="54" t="inlineStr">
        <is>
          <t>838524</t>
        </is>
      </c>
      <c r="Q837" s="54" t="inlineStr">
        <is>
          <t>86613 33184</t>
        </is>
      </c>
    </row>
    <row r="838" ht="15" customHeight="1" s="39">
      <c r="A838" s="54" t="inlineStr">
        <is>
          <t>STU0837</t>
        </is>
      </c>
      <c r="B838" s="55">
        <f>VLOOKUP(A838,Marks!$A$2:$B$1001,2,FALSE())</f>
        <v/>
      </c>
      <c r="C838" s="54">
        <f>VLOOKUP(A838,Marks!$A$2:$C$1001,3,FALSE())</f>
        <v/>
      </c>
      <c r="D838" s="55" t="inlineStr">
        <is>
          <t>Yug Yadav</t>
        </is>
      </c>
      <c r="E838" s="55" t="inlineStr">
        <is>
          <t>Yashvi Yadav</t>
        </is>
      </c>
      <c r="F838" s="57" t="n">
        <v>43298</v>
      </c>
      <c r="G838" s="54">
        <f>DATEDIF(F838,TODAY(),"Y")</f>
        <v/>
      </c>
      <c r="H838" s="54" t="inlineStr">
        <is>
          <t>O-</t>
        </is>
      </c>
      <c r="I838" s="54" t="inlineStr">
        <is>
          <t>63233 77193</t>
        </is>
      </c>
      <c r="J838" s="62">
        <f>HYPERLINK("https://wa.me/91"&amp;SUBSTITUTE(I838," ",""),"Chat on WhatsApp")</f>
        <v/>
      </c>
      <c r="K838" s="54" t="inlineStr">
        <is>
          <t>yug.yadav19@rediffmail.com</t>
        </is>
      </c>
      <c r="L838" s="62">
        <f>HYPERLINK("mailto:"&amp;K838,"Send Email")</f>
        <v/>
      </c>
      <c r="M838" s="55" t="inlineStr">
        <is>
          <t>352, Gandhi Chowk, Warangal</t>
        </is>
      </c>
      <c r="N838" s="54" t="inlineStr">
        <is>
          <t>Warangal</t>
        </is>
      </c>
      <c r="O838" s="54">
        <f>VLOOKUP(N838,Lists!$A$2:$B$36,2,FALSE())</f>
        <v/>
      </c>
      <c r="P838" s="54" t="inlineStr">
        <is>
          <t>851809</t>
        </is>
      </c>
      <c r="Q838" s="54" t="inlineStr">
        <is>
          <t>95213 25666</t>
        </is>
      </c>
    </row>
    <row r="839" ht="15" customHeight="1" s="39">
      <c r="A839" s="54" t="inlineStr">
        <is>
          <t>STU0838</t>
        </is>
      </c>
      <c r="B839" s="55">
        <f>VLOOKUP(A839,Marks!$A$2:$B$1001,2,FALSE())</f>
        <v/>
      </c>
      <c r="C839" s="54">
        <f>VLOOKUP(A839,Marks!$A$2:$C$1001,3,FALSE())</f>
        <v/>
      </c>
      <c r="D839" s="55" t="inlineStr">
        <is>
          <t>Siddharth Iyer</t>
        </is>
      </c>
      <c r="E839" s="55" t="inlineStr">
        <is>
          <t>Trisha Iyer</t>
        </is>
      </c>
      <c r="F839" s="57" t="n">
        <v>40215</v>
      </c>
      <c r="G839" s="54">
        <f>DATEDIF(F839,TODAY(),"Y")</f>
        <v/>
      </c>
      <c r="H839" s="54" t="inlineStr">
        <is>
          <t>A+</t>
        </is>
      </c>
      <c r="I839" s="54" t="inlineStr">
        <is>
          <t>83187 82960</t>
        </is>
      </c>
      <c r="J839" s="62">
        <f>HYPERLINK("https://wa.me/91"&amp;SUBSTITUTE(I839," ",""),"Chat on WhatsApp")</f>
        <v/>
      </c>
      <c r="K839" s="54" t="inlineStr">
        <is>
          <t>siddharth.iyer88@outlook.com</t>
        </is>
      </c>
      <c r="L839" s="62">
        <f>HYPERLINK("mailto:"&amp;K839,"Send Email")</f>
        <v/>
      </c>
      <c r="M839" s="55" t="inlineStr">
        <is>
          <t>122, Temple Road, Warangal</t>
        </is>
      </c>
      <c r="N839" s="54" t="inlineStr">
        <is>
          <t>Warangal</t>
        </is>
      </c>
      <c r="O839" s="54">
        <f>VLOOKUP(N839,Lists!$A$2:$B$36,2,FALSE())</f>
        <v/>
      </c>
      <c r="P839" s="54" t="inlineStr">
        <is>
          <t>814907</t>
        </is>
      </c>
      <c r="Q839" s="54" t="inlineStr">
        <is>
          <t>82363 62285</t>
        </is>
      </c>
    </row>
    <row r="840" ht="15" customHeight="1" s="39">
      <c r="A840" s="54" t="inlineStr">
        <is>
          <t>STU0839</t>
        </is>
      </c>
      <c r="B840" s="55">
        <f>VLOOKUP(A840,Marks!$A$2:$B$1001,2,FALSE())</f>
        <v/>
      </c>
      <c r="C840" s="54">
        <f>VLOOKUP(A840,Marks!$A$2:$C$1001,3,FALSE())</f>
        <v/>
      </c>
      <c r="D840" s="55" t="inlineStr">
        <is>
          <t>Deepak Rathi</t>
        </is>
      </c>
      <c r="E840" s="55" t="inlineStr">
        <is>
          <t>Riya Rathi</t>
        </is>
      </c>
      <c r="F840" s="57" t="n">
        <v>44435</v>
      </c>
      <c r="G840" s="54">
        <f>DATEDIF(F840,TODAY(),"Y")</f>
        <v/>
      </c>
      <c r="H840" s="54" t="inlineStr">
        <is>
          <t>A+</t>
        </is>
      </c>
      <c r="I840" s="54" t="inlineStr">
        <is>
          <t>81953 47353</t>
        </is>
      </c>
      <c r="J840" s="62">
        <f>HYPERLINK("https://wa.me/91"&amp;SUBSTITUTE(I840," ",""),"Chat on WhatsApp")</f>
        <v/>
      </c>
      <c r="K840" s="54" t="inlineStr">
        <is>
          <t>deepak.rathi29@yahoo.com</t>
        </is>
      </c>
      <c r="L840" s="62">
        <f>HYPERLINK("mailto:"&amp;K840,"Send Email")</f>
        <v/>
      </c>
      <c r="M840" s="55" t="inlineStr">
        <is>
          <t>218, Temple Road, Bhubaneswar</t>
        </is>
      </c>
      <c r="N840" s="54" t="inlineStr">
        <is>
          <t>Bhubaneswar</t>
        </is>
      </c>
      <c r="O840" s="54">
        <f>VLOOKUP(N840,Lists!$A$2:$B$36,2,FALSE())</f>
        <v/>
      </c>
      <c r="P840" s="54" t="inlineStr">
        <is>
          <t>574136</t>
        </is>
      </c>
      <c r="Q840" s="54" t="inlineStr">
        <is>
          <t>98422 29879</t>
        </is>
      </c>
    </row>
    <row r="841" ht="15" customHeight="1" s="39">
      <c r="A841" s="54" t="inlineStr">
        <is>
          <t>STU0840</t>
        </is>
      </c>
      <c r="B841" s="55">
        <f>VLOOKUP(A841,Marks!$A$2:$B$1001,2,FALSE())</f>
        <v/>
      </c>
      <c r="C841" s="54">
        <f>VLOOKUP(A841,Marks!$A$2:$C$1001,3,FALSE())</f>
        <v/>
      </c>
      <c r="D841" s="55" t="inlineStr">
        <is>
          <t>Rohan Chauhan</t>
        </is>
      </c>
      <c r="E841" s="55" t="inlineStr">
        <is>
          <t>Zoya Chauhan</t>
        </is>
      </c>
      <c r="F841" s="57" t="n">
        <v>42360</v>
      </c>
      <c r="G841" s="54">
        <f>DATEDIF(F841,TODAY(),"Y")</f>
        <v/>
      </c>
      <c r="H841" s="54" t="inlineStr">
        <is>
          <t>O+</t>
        </is>
      </c>
      <c r="I841" s="54" t="inlineStr">
        <is>
          <t>71536 20735</t>
        </is>
      </c>
      <c r="J841" s="62">
        <f>HYPERLINK("https://wa.me/91"&amp;SUBSTITUTE(I841," ",""),"Chat on WhatsApp")</f>
        <v/>
      </c>
      <c r="K841" s="54" t="inlineStr">
        <is>
          <t>rohan.chauhan2@yahoo.com</t>
        </is>
      </c>
      <c r="L841" s="62">
        <f>HYPERLINK("mailto:"&amp;K841,"Send Email")</f>
        <v/>
      </c>
      <c r="M841" s="55" t="inlineStr">
        <is>
          <t>318, Shastri Nagar, Ranchi</t>
        </is>
      </c>
      <c r="N841" s="54" t="inlineStr">
        <is>
          <t>Ranchi</t>
        </is>
      </c>
      <c r="O841" s="54">
        <f>VLOOKUP(N841,Lists!$A$2:$B$36,2,FALSE())</f>
        <v/>
      </c>
      <c r="P841" s="54" t="inlineStr">
        <is>
          <t>492180</t>
        </is>
      </c>
      <c r="Q841" s="54" t="inlineStr">
        <is>
          <t>95407 94989</t>
        </is>
      </c>
    </row>
    <row r="842" ht="15" customHeight="1" s="39">
      <c r="A842" s="54" t="inlineStr">
        <is>
          <t>STU0841</t>
        </is>
      </c>
      <c r="B842" s="55">
        <f>VLOOKUP(A842,Marks!$A$2:$B$1001,2,FALSE())</f>
        <v/>
      </c>
      <c r="C842" s="54">
        <f>VLOOKUP(A842,Marks!$A$2:$C$1001,3,FALSE())</f>
        <v/>
      </c>
      <c r="D842" s="55" t="inlineStr">
        <is>
          <t>Ayaan Trivedi</t>
        </is>
      </c>
      <c r="E842" s="55" t="inlineStr">
        <is>
          <t>Divya Trivedi</t>
        </is>
      </c>
      <c r="F842" s="57" t="n">
        <v>43687</v>
      </c>
      <c r="G842" s="54">
        <f>DATEDIF(F842,TODAY(),"Y")</f>
        <v/>
      </c>
      <c r="H842" s="54" t="inlineStr">
        <is>
          <t>O-</t>
        </is>
      </c>
      <c r="I842" s="54" t="inlineStr">
        <is>
          <t>67002 22178</t>
        </is>
      </c>
      <c r="J842" s="62">
        <f>HYPERLINK("https://wa.me/91"&amp;SUBSTITUTE(I842," ",""),"Chat on WhatsApp")</f>
        <v/>
      </c>
      <c r="K842" s="54" t="inlineStr">
        <is>
          <t>ayaan.trivedi25@yahoo.com</t>
        </is>
      </c>
      <c r="L842" s="62">
        <f>HYPERLINK("mailto:"&amp;K842,"Send Email")</f>
        <v/>
      </c>
      <c r="M842" s="55" t="inlineStr">
        <is>
          <t>235, Civil Lines, Kolkata</t>
        </is>
      </c>
      <c r="N842" s="54" t="inlineStr">
        <is>
          <t>Kolkata</t>
        </is>
      </c>
      <c r="O842" s="54">
        <f>VLOOKUP(N842,Lists!$A$2:$B$36,2,FALSE())</f>
        <v/>
      </c>
      <c r="P842" s="54" t="inlineStr">
        <is>
          <t>575714</t>
        </is>
      </c>
      <c r="Q842" s="54" t="inlineStr">
        <is>
          <t>97479 85160</t>
        </is>
      </c>
    </row>
    <row r="843" ht="15" customHeight="1" s="39">
      <c r="A843" s="54" t="inlineStr">
        <is>
          <t>STU0842</t>
        </is>
      </c>
      <c r="B843" s="55">
        <f>VLOOKUP(A843,Marks!$A$2:$B$1001,2,FALSE())</f>
        <v/>
      </c>
      <c r="C843" s="54">
        <f>VLOOKUP(A843,Marks!$A$2:$C$1001,3,FALSE())</f>
        <v/>
      </c>
      <c r="D843" s="55" t="inlineStr">
        <is>
          <t>Vihaan Desai</t>
        </is>
      </c>
      <c r="E843" s="55" t="inlineStr">
        <is>
          <t>Meera Desai</t>
        </is>
      </c>
      <c r="F843" s="57" t="n">
        <v>40799</v>
      </c>
      <c r="G843" s="54">
        <f>DATEDIF(F843,TODAY(),"Y")</f>
        <v/>
      </c>
      <c r="H843" s="54" t="inlineStr">
        <is>
          <t>B+</t>
        </is>
      </c>
      <c r="I843" s="54" t="inlineStr">
        <is>
          <t>75640 15915</t>
        </is>
      </c>
      <c r="J843" s="62">
        <f>HYPERLINK("https://wa.me/91"&amp;SUBSTITUTE(I843," ",""),"Chat on WhatsApp")</f>
        <v/>
      </c>
      <c r="K843" s="54" t="inlineStr">
        <is>
          <t>vihaan.desai87@outlook.com</t>
        </is>
      </c>
      <c r="L843" s="62">
        <f>HYPERLINK("mailto:"&amp;K843,"Send Email")</f>
        <v/>
      </c>
      <c r="M843" s="55" t="inlineStr">
        <is>
          <t>228, Sector 12, Raipur</t>
        </is>
      </c>
      <c r="N843" s="54" t="inlineStr">
        <is>
          <t>Raipur</t>
        </is>
      </c>
      <c r="O843" s="54">
        <f>VLOOKUP(N843,Lists!$A$2:$B$36,2,FALSE())</f>
        <v/>
      </c>
      <c r="P843" s="54" t="inlineStr">
        <is>
          <t>388432</t>
        </is>
      </c>
      <c r="Q843" s="54" t="inlineStr">
        <is>
          <t>81439 84047</t>
        </is>
      </c>
    </row>
    <row r="844" ht="15" customHeight="1" s="39">
      <c r="A844" s="54" t="inlineStr">
        <is>
          <t>STU0843</t>
        </is>
      </c>
      <c r="B844" s="55">
        <f>VLOOKUP(A844,Marks!$A$2:$B$1001,2,FALSE())</f>
        <v/>
      </c>
      <c r="C844" s="54">
        <f>VLOOKUP(A844,Marks!$A$2:$C$1001,3,FALSE())</f>
        <v/>
      </c>
      <c r="D844" s="55" t="inlineStr">
        <is>
          <t>Karan Singh</t>
        </is>
      </c>
      <c r="E844" s="55" t="inlineStr">
        <is>
          <t>Ishita Singh</t>
        </is>
      </c>
      <c r="F844" s="57" t="n">
        <v>41190</v>
      </c>
      <c r="G844" s="54">
        <f>DATEDIF(F844,TODAY(),"Y")</f>
        <v/>
      </c>
      <c r="H844" s="54" t="inlineStr">
        <is>
          <t>AB+</t>
        </is>
      </c>
      <c r="I844" s="54" t="inlineStr">
        <is>
          <t>72251 41819</t>
        </is>
      </c>
      <c r="J844" s="62">
        <f>HYPERLINK("https://wa.me/91"&amp;SUBSTITUTE(I844," ",""),"Chat on WhatsApp")</f>
        <v/>
      </c>
      <c r="K844" s="54" t="inlineStr">
        <is>
          <t>karan.singh46@rediffmail.com</t>
        </is>
      </c>
      <c r="L844" s="62">
        <f>HYPERLINK("mailto:"&amp;K844,"Send Email")</f>
        <v/>
      </c>
      <c r="M844" s="55" t="inlineStr">
        <is>
          <t>61, Model Town, Kochi</t>
        </is>
      </c>
      <c r="N844" s="54" t="inlineStr">
        <is>
          <t>Kochi</t>
        </is>
      </c>
      <c r="O844" s="54">
        <f>VLOOKUP(N844,Lists!$A$2:$B$36,2,FALSE())</f>
        <v/>
      </c>
      <c r="P844" s="54" t="inlineStr">
        <is>
          <t>164857</t>
        </is>
      </c>
      <c r="Q844" s="54" t="inlineStr">
        <is>
          <t>94253 95306</t>
        </is>
      </c>
    </row>
    <row r="845" ht="15" customHeight="1" s="39">
      <c r="A845" s="54" t="inlineStr">
        <is>
          <t>STU0844</t>
        </is>
      </c>
      <c r="B845" s="55">
        <f>VLOOKUP(A845,Marks!$A$2:$B$1001,2,FALSE())</f>
        <v/>
      </c>
      <c r="C845" s="54">
        <f>VLOOKUP(A845,Marks!$A$2:$C$1001,3,FALSE())</f>
        <v/>
      </c>
      <c r="D845" s="55" t="inlineStr">
        <is>
          <t>Arjun Bose</t>
        </is>
      </c>
      <c r="E845" s="55" t="inlineStr">
        <is>
          <t>Tanvi Bose</t>
        </is>
      </c>
      <c r="F845" s="57" t="n">
        <v>41508</v>
      </c>
      <c r="G845" s="54">
        <f>DATEDIF(F845,TODAY(),"Y")</f>
        <v/>
      </c>
      <c r="H845" s="54" t="inlineStr">
        <is>
          <t>AB+</t>
        </is>
      </c>
      <c r="I845" s="54" t="inlineStr">
        <is>
          <t>89844 46705</t>
        </is>
      </c>
      <c r="J845" s="62">
        <f>HYPERLINK("https://wa.me/91"&amp;SUBSTITUTE(I845," ",""),"Chat on WhatsApp")</f>
        <v/>
      </c>
      <c r="K845" s="54" t="inlineStr">
        <is>
          <t>arjun.bose58@outlook.com</t>
        </is>
      </c>
      <c r="L845" s="62">
        <f>HYPERLINK("mailto:"&amp;K845,"Send Email")</f>
        <v/>
      </c>
      <c r="M845" s="55" t="inlineStr">
        <is>
          <t>198, MG Road, Warangal</t>
        </is>
      </c>
      <c r="N845" s="54" t="inlineStr">
        <is>
          <t>Warangal</t>
        </is>
      </c>
      <c r="O845" s="54">
        <f>VLOOKUP(N845,Lists!$A$2:$B$36,2,FALSE())</f>
        <v/>
      </c>
      <c r="P845" s="54" t="inlineStr">
        <is>
          <t>419003</t>
        </is>
      </c>
      <c r="Q845" s="54" t="inlineStr">
        <is>
          <t>75061 69725</t>
        </is>
      </c>
    </row>
    <row r="846" ht="15" customHeight="1" s="39">
      <c r="A846" s="54" t="inlineStr">
        <is>
          <t>STU0845</t>
        </is>
      </c>
      <c r="B846" s="55">
        <f>VLOOKUP(A846,Marks!$A$2:$B$1001,2,FALSE())</f>
        <v/>
      </c>
      <c r="C846" s="54">
        <f>VLOOKUP(A846,Marks!$A$2:$C$1001,3,FALSE())</f>
        <v/>
      </c>
      <c r="D846" s="55" t="inlineStr">
        <is>
          <t>Vikram Banerjee</t>
        </is>
      </c>
      <c r="E846" s="55" t="inlineStr">
        <is>
          <t>Kajal Banerjee</t>
        </is>
      </c>
      <c r="F846" s="57" t="n">
        <v>41435</v>
      </c>
      <c r="G846" s="54">
        <f>DATEDIF(F846,TODAY(),"Y")</f>
        <v/>
      </c>
      <c r="H846" s="54" t="inlineStr">
        <is>
          <t>B+</t>
        </is>
      </c>
      <c r="I846" s="54" t="inlineStr">
        <is>
          <t>86396 77203</t>
        </is>
      </c>
      <c r="J846" s="62">
        <f>HYPERLINK("https://wa.me/91"&amp;SUBSTITUTE(I846," ",""),"Chat on WhatsApp")</f>
        <v/>
      </c>
      <c r="K846" s="54" t="inlineStr">
        <is>
          <t>vikram.banerjee34@rediffmail.com</t>
        </is>
      </c>
      <c r="L846" s="62">
        <f>HYPERLINK("mailto:"&amp;K846,"Send Email")</f>
        <v/>
      </c>
      <c r="M846" s="55" t="inlineStr">
        <is>
          <t>389, Park Street, Shimla</t>
        </is>
      </c>
      <c r="N846" s="54" t="inlineStr">
        <is>
          <t>Shimla</t>
        </is>
      </c>
      <c r="O846" s="54">
        <f>VLOOKUP(N846,Lists!$A$2:$B$36,2,FALSE())</f>
        <v/>
      </c>
      <c r="P846" s="54" t="inlineStr">
        <is>
          <t>182637</t>
        </is>
      </c>
      <c r="Q846" s="54" t="inlineStr">
        <is>
          <t>75548 10559</t>
        </is>
      </c>
    </row>
    <row r="847" ht="15" customHeight="1" s="39">
      <c r="A847" s="54" t="inlineStr">
        <is>
          <t>STU0846</t>
        </is>
      </c>
      <c r="B847" s="55">
        <f>VLOOKUP(A847,Marks!$A$2:$B$1001,2,FALSE())</f>
        <v/>
      </c>
      <c r="C847" s="54">
        <f>VLOOKUP(A847,Marks!$A$2:$C$1001,3,FALSE())</f>
        <v/>
      </c>
      <c r="D847" s="55" t="inlineStr">
        <is>
          <t>Tejas Desai</t>
        </is>
      </c>
      <c r="E847" s="55" t="inlineStr">
        <is>
          <t>Urvi Desai</t>
        </is>
      </c>
      <c r="F847" s="57" t="n">
        <v>41114</v>
      </c>
      <c r="G847" s="54">
        <f>DATEDIF(F847,TODAY(),"Y")</f>
        <v/>
      </c>
      <c r="H847" s="54" t="inlineStr">
        <is>
          <t>A+</t>
        </is>
      </c>
      <c r="I847" s="54" t="inlineStr">
        <is>
          <t>87670 25575</t>
        </is>
      </c>
      <c r="J847" s="62">
        <f>HYPERLINK("https://wa.me/91"&amp;SUBSTITUTE(I847," ",""),"Chat on WhatsApp")</f>
        <v/>
      </c>
      <c r="K847" s="54" t="inlineStr">
        <is>
          <t>tejas.desai9@outlook.com</t>
        </is>
      </c>
      <c r="L847" s="62">
        <f>HYPERLINK("mailto:"&amp;K847,"Send Email")</f>
        <v/>
      </c>
      <c r="M847" s="55" t="inlineStr">
        <is>
          <t>210, College Road, Kolkata</t>
        </is>
      </c>
      <c r="N847" s="54" t="inlineStr">
        <is>
          <t>Kolkata</t>
        </is>
      </c>
      <c r="O847" s="54">
        <f>VLOOKUP(N847,Lists!$A$2:$B$36,2,FALSE())</f>
        <v/>
      </c>
      <c r="P847" s="54" t="inlineStr">
        <is>
          <t>252715</t>
        </is>
      </c>
      <c r="Q847" s="54" t="inlineStr">
        <is>
          <t>74932 18139</t>
        </is>
      </c>
    </row>
    <row r="848" ht="15" customHeight="1" s="39">
      <c r="A848" s="54" t="inlineStr">
        <is>
          <t>STU0847</t>
        </is>
      </c>
      <c r="B848" s="55">
        <f>VLOOKUP(A848,Marks!$A$2:$B$1001,2,FALSE())</f>
        <v/>
      </c>
      <c r="C848" s="54">
        <f>VLOOKUP(A848,Marks!$A$2:$C$1001,3,FALSE())</f>
        <v/>
      </c>
      <c r="D848" s="55" t="inlineStr">
        <is>
          <t>Deepak Kumar</t>
        </is>
      </c>
      <c r="E848" s="55" t="inlineStr">
        <is>
          <t>Pooja Kumar</t>
        </is>
      </c>
      <c r="F848" s="57" t="n">
        <v>42418</v>
      </c>
      <c r="G848" s="54">
        <f>DATEDIF(F848,TODAY(),"Y")</f>
        <v/>
      </c>
      <c r="H848" s="54" t="inlineStr">
        <is>
          <t>AB+</t>
        </is>
      </c>
      <c r="I848" s="54" t="inlineStr">
        <is>
          <t>93653 47259</t>
        </is>
      </c>
      <c r="J848" s="62">
        <f>HYPERLINK("https://wa.me/91"&amp;SUBSTITUTE(I848," ",""),"Chat on WhatsApp")</f>
        <v/>
      </c>
      <c r="K848" s="54" t="inlineStr">
        <is>
          <t>deepak.kumar39@rediffmail.com</t>
        </is>
      </c>
      <c r="L848" s="62">
        <f>HYPERLINK("mailto:"&amp;K848,"Send Email")</f>
        <v/>
      </c>
      <c r="M848" s="55" t="inlineStr">
        <is>
          <t>447, Temple Road, Surat</t>
        </is>
      </c>
      <c r="N848" s="54" t="inlineStr">
        <is>
          <t>Surat</t>
        </is>
      </c>
      <c r="O848" s="54">
        <f>VLOOKUP(N848,Lists!$A$2:$B$36,2,FALSE())</f>
        <v/>
      </c>
      <c r="P848" s="54" t="inlineStr">
        <is>
          <t>548693</t>
        </is>
      </c>
      <c r="Q848" s="54" t="inlineStr">
        <is>
          <t>72026 23780</t>
        </is>
      </c>
    </row>
    <row r="849" ht="15" customHeight="1" s="39">
      <c r="A849" s="54" t="inlineStr">
        <is>
          <t>STU0848</t>
        </is>
      </c>
      <c r="B849" s="55">
        <f>VLOOKUP(A849,Marks!$A$2:$B$1001,2,FALSE())</f>
        <v/>
      </c>
      <c r="C849" s="54">
        <f>VLOOKUP(A849,Marks!$A$2:$C$1001,3,FALSE())</f>
        <v/>
      </c>
      <c r="D849" s="55" t="inlineStr">
        <is>
          <t>Vivaan Pathak</t>
        </is>
      </c>
      <c r="E849" s="55" t="inlineStr">
        <is>
          <t>Anika Pathak</t>
        </is>
      </c>
      <c r="F849" s="57" t="n">
        <v>42526</v>
      </c>
      <c r="G849" s="54">
        <f>DATEDIF(F849,TODAY(),"Y")</f>
        <v/>
      </c>
      <c r="H849" s="54" t="inlineStr">
        <is>
          <t>A+</t>
        </is>
      </c>
      <c r="I849" s="54" t="inlineStr">
        <is>
          <t>63807 96870</t>
        </is>
      </c>
      <c r="J849" s="62">
        <f>HYPERLINK("https://wa.me/91"&amp;SUBSTITUTE(I849," ",""),"Chat on WhatsApp")</f>
        <v/>
      </c>
      <c r="K849" s="54" t="inlineStr">
        <is>
          <t>vivaan.pathak67@rediffmail.com</t>
        </is>
      </c>
      <c r="L849" s="62">
        <f>HYPERLINK("mailto:"&amp;K849,"Send Email")</f>
        <v/>
      </c>
      <c r="M849" s="55" t="inlineStr">
        <is>
          <t>222, Nehru Nagar, Panaji</t>
        </is>
      </c>
      <c r="N849" s="54" t="inlineStr">
        <is>
          <t>Panaji</t>
        </is>
      </c>
      <c r="O849" s="54">
        <f>VLOOKUP(N849,Lists!$A$2:$B$36,2,FALSE())</f>
        <v/>
      </c>
      <c r="P849" s="54" t="inlineStr">
        <is>
          <t>441454</t>
        </is>
      </c>
      <c r="Q849" s="54" t="inlineStr">
        <is>
          <t>87391 87244</t>
        </is>
      </c>
    </row>
    <row r="850" ht="15" customHeight="1" s="39">
      <c r="A850" s="54" t="inlineStr">
        <is>
          <t>STU0849</t>
        </is>
      </c>
      <c r="B850" s="55">
        <f>VLOOKUP(A850,Marks!$A$2:$B$1001,2,FALSE())</f>
        <v/>
      </c>
      <c r="C850" s="54">
        <f>VLOOKUP(A850,Marks!$A$2:$C$1001,3,FALSE())</f>
        <v/>
      </c>
      <c r="D850" s="55" t="inlineStr">
        <is>
          <t>Vivaan Thakur</t>
        </is>
      </c>
      <c r="E850" s="55" t="inlineStr">
        <is>
          <t>Meera Thakur</t>
        </is>
      </c>
      <c r="F850" s="57" t="n">
        <v>42933</v>
      </c>
      <c r="G850" s="54">
        <f>DATEDIF(F850,TODAY(),"Y")</f>
        <v/>
      </c>
      <c r="H850" s="54" t="inlineStr">
        <is>
          <t>B+</t>
        </is>
      </c>
      <c r="I850" s="54" t="inlineStr">
        <is>
          <t>95800 26616</t>
        </is>
      </c>
      <c r="J850" s="62">
        <f>HYPERLINK("https://wa.me/91"&amp;SUBSTITUTE(I850," ",""),"Chat on WhatsApp")</f>
        <v/>
      </c>
      <c r="K850" s="54" t="inlineStr">
        <is>
          <t>vivaan.thakur57@rediffmail.com</t>
        </is>
      </c>
      <c r="L850" s="62">
        <f>HYPERLINK("mailto:"&amp;K850,"Send Email")</f>
        <v/>
      </c>
      <c r="M850" s="55" t="inlineStr">
        <is>
          <t>280, College Road, Ahmedabad</t>
        </is>
      </c>
      <c r="N850" s="54" t="inlineStr">
        <is>
          <t>Ahmedabad</t>
        </is>
      </c>
      <c r="O850" s="54">
        <f>VLOOKUP(N850,Lists!$A$2:$B$36,2,FALSE())</f>
        <v/>
      </c>
      <c r="P850" s="54" t="inlineStr">
        <is>
          <t>252800</t>
        </is>
      </c>
      <c r="Q850" s="54" t="inlineStr">
        <is>
          <t>99873 96953</t>
        </is>
      </c>
    </row>
    <row r="851" ht="15" customHeight="1" s="39">
      <c r="A851" s="54" t="inlineStr">
        <is>
          <t>STU0850</t>
        </is>
      </c>
      <c r="B851" s="55">
        <f>VLOOKUP(A851,Marks!$A$2:$B$1001,2,FALSE())</f>
        <v/>
      </c>
      <c r="C851" s="54">
        <f>VLOOKUP(A851,Marks!$A$2:$C$1001,3,FALSE())</f>
        <v/>
      </c>
      <c r="D851" s="55" t="inlineStr">
        <is>
          <t>Tejas Desai</t>
        </is>
      </c>
      <c r="E851" s="55" t="inlineStr">
        <is>
          <t>Pari Desai</t>
        </is>
      </c>
      <c r="F851" s="57" t="n">
        <v>40365</v>
      </c>
      <c r="G851" s="54">
        <f>DATEDIF(F851,TODAY(),"Y")</f>
        <v/>
      </c>
      <c r="H851" s="54" t="inlineStr">
        <is>
          <t>B+</t>
        </is>
      </c>
      <c r="I851" s="54" t="inlineStr">
        <is>
          <t>73114 69364</t>
        </is>
      </c>
      <c r="J851" s="62">
        <f>HYPERLINK("https://wa.me/91"&amp;SUBSTITUTE(I851," ",""),"Chat on WhatsApp")</f>
        <v/>
      </c>
      <c r="K851" s="54" t="inlineStr">
        <is>
          <t>tejas.desai64@gmail.com</t>
        </is>
      </c>
      <c r="L851" s="62">
        <f>HYPERLINK("mailto:"&amp;K851,"Send Email")</f>
        <v/>
      </c>
      <c r="M851" s="55" t="inlineStr">
        <is>
          <t>29, Sector 12, Chandigarh</t>
        </is>
      </c>
      <c r="N851" s="54" t="inlineStr">
        <is>
          <t>Chandigarh</t>
        </is>
      </c>
      <c r="O851" s="54">
        <f>VLOOKUP(N851,Lists!$A$2:$B$36,2,FALSE())</f>
        <v/>
      </c>
      <c r="P851" s="54" t="inlineStr">
        <is>
          <t>456651</t>
        </is>
      </c>
      <c r="Q851" s="54" t="inlineStr">
        <is>
          <t>76564 79565</t>
        </is>
      </c>
    </row>
    <row r="852" ht="15" customHeight="1" s="39">
      <c r="A852" s="54" t="inlineStr">
        <is>
          <t>STU0851</t>
        </is>
      </c>
      <c r="B852" s="55">
        <f>VLOOKUP(A852,Marks!$A$2:$B$1001,2,FALSE())</f>
        <v/>
      </c>
      <c r="C852" s="54">
        <f>VLOOKUP(A852,Marks!$A$2:$C$1001,3,FALSE())</f>
        <v/>
      </c>
      <c r="D852" s="55" t="inlineStr">
        <is>
          <t>Atharv Bhat</t>
        </is>
      </c>
      <c r="E852" s="55" t="inlineStr">
        <is>
          <t>Bhavya Bhat</t>
        </is>
      </c>
      <c r="F852" s="57" t="n">
        <v>40011</v>
      </c>
      <c r="G852" s="54">
        <f>DATEDIF(F852,TODAY(),"Y")</f>
        <v/>
      </c>
      <c r="H852" s="54" t="inlineStr">
        <is>
          <t>AB+</t>
        </is>
      </c>
      <c r="I852" s="54" t="inlineStr">
        <is>
          <t>78370 70051</t>
        </is>
      </c>
      <c r="J852" s="62">
        <f>HYPERLINK("https://wa.me/91"&amp;SUBSTITUTE(I852," ",""),"Chat on WhatsApp")</f>
        <v/>
      </c>
      <c r="K852" s="54" t="inlineStr">
        <is>
          <t>atharv.bhat84@gmail.com</t>
        </is>
      </c>
      <c r="L852" s="62">
        <f>HYPERLINK("mailto:"&amp;K852,"Send Email")</f>
        <v/>
      </c>
      <c r="M852" s="55" t="inlineStr">
        <is>
          <t>151, Station Road, Bhopal</t>
        </is>
      </c>
      <c r="N852" s="54" t="inlineStr">
        <is>
          <t>Bhopal</t>
        </is>
      </c>
      <c r="O852" s="54">
        <f>VLOOKUP(N852,Lists!$A$2:$B$36,2,FALSE())</f>
        <v/>
      </c>
      <c r="P852" s="54" t="inlineStr">
        <is>
          <t>219051</t>
        </is>
      </c>
      <c r="Q852" s="54" t="inlineStr">
        <is>
          <t>98809 83127</t>
        </is>
      </c>
    </row>
    <row r="853" ht="15" customHeight="1" s="39">
      <c r="A853" s="54" t="inlineStr">
        <is>
          <t>STU0852</t>
        </is>
      </c>
      <c r="B853" s="55">
        <f>VLOOKUP(A853,Marks!$A$2:$B$1001,2,FALSE())</f>
        <v/>
      </c>
      <c r="C853" s="54">
        <f>VLOOKUP(A853,Marks!$A$2:$C$1001,3,FALSE())</f>
        <v/>
      </c>
      <c r="D853" s="55" t="inlineStr">
        <is>
          <t>Abhinav Mehta</t>
        </is>
      </c>
      <c r="E853" s="55" t="inlineStr">
        <is>
          <t>Kavya Mehta</t>
        </is>
      </c>
      <c r="F853" s="57" t="n">
        <v>42873</v>
      </c>
      <c r="G853" s="54">
        <f>DATEDIF(F853,TODAY(),"Y")</f>
        <v/>
      </c>
      <c r="H853" s="54" t="inlineStr">
        <is>
          <t>AB+</t>
        </is>
      </c>
      <c r="I853" s="54" t="inlineStr">
        <is>
          <t>86771 80078</t>
        </is>
      </c>
      <c r="J853" s="62">
        <f>HYPERLINK("https://wa.me/91"&amp;SUBSTITUTE(I853," ",""),"Chat on WhatsApp")</f>
        <v/>
      </c>
      <c r="K853" s="54" t="inlineStr">
        <is>
          <t>abhinav.mehta60@rediffmail.com</t>
        </is>
      </c>
      <c r="L853" s="62">
        <f>HYPERLINK("mailto:"&amp;K853,"Send Email")</f>
        <v/>
      </c>
      <c r="M853" s="55" t="inlineStr">
        <is>
          <t>15, MG Road, Surat</t>
        </is>
      </c>
      <c r="N853" s="54" t="inlineStr">
        <is>
          <t>Surat</t>
        </is>
      </c>
      <c r="O853" s="54">
        <f>VLOOKUP(N853,Lists!$A$2:$B$36,2,FALSE())</f>
        <v/>
      </c>
      <c r="P853" s="54" t="inlineStr">
        <is>
          <t>801259</t>
        </is>
      </c>
      <c r="Q853" s="54" t="inlineStr">
        <is>
          <t>93648 41346</t>
        </is>
      </c>
    </row>
    <row r="854" ht="15" customHeight="1" s="39">
      <c r="A854" s="54" t="inlineStr">
        <is>
          <t>STU0853</t>
        </is>
      </c>
      <c r="B854" s="55">
        <f>VLOOKUP(A854,Marks!$A$2:$B$1001,2,FALSE())</f>
        <v/>
      </c>
      <c r="C854" s="54">
        <f>VLOOKUP(A854,Marks!$A$2:$C$1001,3,FALSE())</f>
        <v/>
      </c>
      <c r="D854" s="55" t="inlineStr">
        <is>
          <t>Naveen Sen</t>
        </is>
      </c>
      <c r="E854" s="55" t="inlineStr">
        <is>
          <t>Neha Sen</t>
        </is>
      </c>
      <c r="F854" s="57" t="n">
        <v>43524</v>
      </c>
      <c r="G854" s="54">
        <f>DATEDIF(F854,TODAY(),"Y")</f>
        <v/>
      </c>
      <c r="H854" s="54" t="inlineStr">
        <is>
          <t>B-</t>
        </is>
      </c>
      <c r="I854" s="54" t="inlineStr">
        <is>
          <t>93355 81342</t>
        </is>
      </c>
      <c r="J854" s="62">
        <f>HYPERLINK("https://wa.me/91"&amp;SUBSTITUTE(I854," ",""),"Chat on WhatsApp")</f>
        <v/>
      </c>
      <c r="K854" s="54" t="inlineStr">
        <is>
          <t>naveen.sen29@yahoo.com</t>
        </is>
      </c>
      <c r="L854" s="62">
        <f>HYPERLINK("mailto:"&amp;K854,"Send Email")</f>
        <v/>
      </c>
      <c r="M854" s="55" t="inlineStr">
        <is>
          <t>183, Market Yard, Lucknow</t>
        </is>
      </c>
      <c r="N854" s="54" t="inlineStr">
        <is>
          <t>Lucknow</t>
        </is>
      </c>
      <c r="O854" s="54">
        <f>VLOOKUP(N854,Lists!$A$2:$B$36,2,FALSE())</f>
        <v/>
      </c>
      <c r="P854" s="54" t="inlineStr">
        <is>
          <t>686428</t>
        </is>
      </c>
      <c r="Q854" s="54" t="inlineStr">
        <is>
          <t>66250 81842</t>
        </is>
      </c>
    </row>
    <row r="855" ht="15" customHeight="1" s="39">
      <c r="A855" s="54" t="inlineStr">
        <is>
          <t>STU0854</t>
        </is>
      </c>
      <c r="B855" s="55">
        <f>VLOOKUP(A855,Marks!$A$2:$B$1001,2,FALSE())</f>
        <v/>
      </c>
      <c r="C855" s="54">
        <f>VLOOKUP(A855,Marks!$A$2:$C$1001,3,FALSE())</f>
        <v/>
      </c>
      <c r="D855" s="55" t="inlineStr">
        <is>
          <t>Gaurav Nair</t>
        </is>
      </c>
      <c r="E855" s="55" t="inlineStr">
        <is>
          <t>Vidhi Nair</t>
        </is>
      </c>
      <c r="F855" s="57" t="n">
        <v>41874</v>
      </c>
      <c r="G855" s="54">
        <f>DATEDIF(F855,TODAY(),"Y")</f>
        <v/>
      </c>
      <c r="H855" s="54" t="inlineStr">
        <is>
          <t>O-</t>
        </is>
      </c>
      <c r="I855" s="54" t="inlineStr">
        <is>
          <t>86790 74833</t>
        </is>
      </c>
      <c r="J855" s="62">
        <f>HYPERLINK("https://wa.me/91"&amp;SUBSTITUTE(I855," ",""),"Chat on WhatsApp")</f>
        <v/>
      </c>
      <c r="K855" s="54" t="inlineStr">
        <is>
          <t>gaurav.nair44@outlook.com</t>
        </is>
      </c>
      <c r="L855" s="62">
        <f>HYPERLINK("mailto:"&amp;K855,"Send Email")</f>
        <v/>
      </c>
      <c r="M855" s="55" t="inlineStr">
        <is>
          <t>314, Temple Road, Thiruvananthapuram</t>
        </is>
      </c>
      <c r="N855" s="54" t="inlineStr">
        <is>
          <t>Thiruvananthapuram</t>
        </is>
      </c>
      <c r="O855" s="54">
        <f>VLOOKUP(N855,Lists!$A$2:$B$36,2,FALSE())</f>
        <v/>
      </c>
      <c r="P855" s="54" t="inlineStr">
        <is>
          <t>495713</t>
        </is>
      </c>
      <c r="Q855" s="54" t="inlineStr">
        <is>
          <t>66613 52494</t>
        </is>
      </c>
    </row>
    <row r="856" ht="15" customHeight="1" s="39">
      <c r="A856" s="54" t="inlineStr">
        <is>
          <t>STU0855</t>
        </is>
      </c>
      <c r="B856" s="55">
        <f>VLOOKUP(A856,Marks!$A$2:$B$1001,2,FALSE())</f>
        <v/>
      </c>
      <c r="C856" s="54">
        <f>VLOOKUP(A856,Marks!$A$2:$C$1001,3,FALSE())</f>
        <v/>
      </c>
      <c r="D856" s="55" t="inlineStr">
        <is>
          <t>Nikhil Kumar</t>
        </is>
      </c>
      <c r="E856" s="55" t="inlineStr">
        <is>
          <t>Fatima Kumar</t>
        </is>
      </c>
      <c r="F856" s="57" t="n">
        <v>41333</v>
      </c>
      <c r="G856" s="54">
        <f>DATEDIF(F856,TODAY(),"Y")</f>
        <v/>
      </c>
      <c r="H856" s="54" t="inlineStr">
        <is>
          <t>O+</t>
        </is>
      </c>
      <c r="I856" s="54" t="inlineStr">
        <is>
          <t>64030 22128</t>
        </is>
      </c>
      <c r="J856" s="62">
        <f>HYPERLINK("https://wa.me/91"&amp;SUBSTITUTE(I856," ",""),"Chat on WhatsApp")</f>
        <v/>
      </c>
      <c r="K856" s="54" t="inlineStr">
        <is>
          <t>nikhil.kumar39@outlook.com</t>
        </is>
      </c>
      <c r="L856" s="62">
        <f>HYPERLINK("mailto:"&amp;K856,"Send Email")</f>
        <v/>
      </c>
      <c r="M856" s="55" t="inlineStr">
        <is>
          <t>252, Park Street, Bengaluru</t>
        </is>
      </c>
      <c r="N856" s="54" t="inlineStr">
        <is>
          <t>Bengaluru</t>
        </is>
      </c>
      <c r="O856" s="54">
        <f>VLOOKUP(N856,Lists!$A$2:$B$36,2,FALSE())</f>
        <v/>
      </c>
      <c r="P856" s="54" t="inlineStr">
        <is>
          <t>855048</t>
        </is>
      </c>
      <c r="Q856" s="54" t="inlineStr">
        <is>
          <t>86237 29521</t>
        </is>
      </c>
    </row>
    <row r="857" ht="15" customHeight="1" s="39">
      <c r="A857" s="54" t="inlineStr">
        <is>
          <t>STU0856</t>
        </is>
      </c>
      <c r="B857" s="55">
        <f>VLOOKUP(A857,Marks!$A$2:$B$1001,2,FALSE())</f>
        <v/>
      </c>
      <c r="C857" s="54">
        <f>VLOOKUP(A857,Marks!$A$2:$C$1001,3,FALSE())</f>
        <v/>
      </c>
      <c r="D857" s="55" t="inlineStr">
        <is>
          <t>Advait Thakur</t>
        </is>
      </c>
      <c r="E857" s="55" t="inlineStr">
        <is>
          <t>Aadhya Thakur</t>
        </is>
      </c>
      <c r="F857" s="57" t="n">
        <v>43745</v>
      </c>
      <c r="G857" s="54">
        <f>DATEDIF(F857,TODAY(),"Y")</f>
        <v/>
      </c>
      <c r="H857" s="54" t="inlineStr">
        <is>
          <t>A+</t>
        </is>
      </c>
      <c r="I857" s="54" t="inlineStr">
        <is>
          <t>94826 47953</t>
        </is>
      </c>
      <c r="J857" s="62">
        <f>HYPERLINK("https://wa.me/91"&amp;SUBSTITUTE(I857," ",""),"Chat on WhatsApp")</f>
        <v/>
      </c>
      <c r="K857" s="54" t="inlineStr">
        <is>
          <t>advait.thakur83@gmail.com</t>
        </is>
      </c>
      <c r="L857" s="62">
        <f>HYPERLINK("mailto:"&amp;K857,"Send Email")</f>
        <v/>
      </c>
      <c r="M857" s="55" t="inlineStr">
        <is>
          <t>295, Sector 12, Kolkata</t>
        </is>
      </c>
      <c r="N857" s="54" t="inlineStr">
        <is>
          <t>Kolkata</t>
        </is>
      </c>
      <c r="O857" s="54">
        <f>VLOOKUP(N857,Lists!$A$2:$B$36,2,FALSE())</f>
        <v/>
      </c>
      <c r="P857" s="54" t="inlineStr">
        <is>
          <t>204639</t>
        </is>
      </c>
      <c r="Q857" s="54" t="inlineStr">
        <is>
          <t>72450 82309</t>
        </is>
      </c>
    </row>
    <row r="858" ht="15" customHeight="1" s="39">
      <c r="A858" s="54" t="inlineStr">
        <is>
          <t>STU0857</t>
        </is>
      </c>
      <c r="B858" s="55">
        <f>VLOOKUP(A858,Marks!$A$2:$B$1001,2,FALSE())</f>
        <v/>
      </c>
      <c r="C858" s="54">
        <f>VLOOKUP(A858,Marks!$A$2:$C$1001,3,FALSE())</f>
        <v/>
      </c>
      <c r="D858" s="55" t="inlineStr">
        <is>
          <t>Zaid Joshi</t>
        </is>
      </c>
      <c r="E858" s="55" t="inlineStr">
        <is>
          <t>Urvi Joshi</t>
        </is>
      </c>
      <c r="F858" s="57" t="n">
        <v>42042</v>
      </c>
      <c r="G858" s="54">
        <f>DATEDIF(F858,TODAY(),"Y")</f>
        <v/>
      </c>
      <c r="H858" s="54" t="inlineStr">
        <is>
          <t>B+</t>
        </is>
      </c>
      <c r="I858" s="54" t="inlineStr">
        <is>
          <t>84821 44339</t>
        </is>
      </c>
      <c r="J858" s="62">
        <f>HYPERLINK("https://wa.me/91"&amp;SUBSTITUTE(I858," ",""),"Chat on WhatsApp")</f>
        <v/>
      </c>
      <c r="K858" s="54" t="inlineStr">
        <is>
          <t>zaid.joshi65@outlook.com</t>
        </is>
      </c>
      <c r="L858" s="62">
        <f>HYPERLINK("mailto:"&amp;K858,"Send Email")</f>
        <v/>
      </c>
      <c r="M858" s="55" t="inlineStr">
        <is>
          <t>243, Gandhi Chowk, Mysuru</t>
        </is>
      </c>
      <c r="N858" s="54" t="inlineStr">
        <is>
          <t>Mysuru</t>
        </is>
      </c>
      <c r="O858" s="54">
        <f>VLOOKUP(N858,Lists!$A$2:$B$36,2,FALSE())</f>
        <v/>
      </c>
      <c r="P858" s="54" t="inlineStr">
        <is>
          <t>321948</t>
        </is>
      </c>
      <c r="Q858" s="54" t="inlineStr">
        <is>
          <t>78084 33055</t>
        </is>
      </c>
    </row>
    <row r="859" ht="15" customHeight="1" s="39">
      <c r="A859" s="54" t="inlineStr">
        <is>
          <t>STU0858</t>
        </is>
      </c>
      <c r="B859" s="55">
        <f>VLOOKUP(A859,Marks!$A$2:$B$1001,2,FALSE())</f>
        <v/>
      </c>
      <c r="C859" s="54">
        <f>VLOOKUP(A859,Marks!$A$2:$C$1001,3,FALSE())</f>
        <v/>
      </c>
      <c r="D859" s="55" t="inlineStr">
        <is>
          <t>Rohan Trivedi</t>
        </is>
      </c>
      <c r="E859" s="55" t="inlineStr">
        <is>
          <t>Vidhi Trivedi</t>
        </is>
      </c>
      <c r="F859" s="57" t="n">
        <v>41170</v>
      </c>
      <c r="G859" s="54">
        <f>DATEDIF(F859,TODAY(),"Y")</f>
        <v/>
      </c>
      <c r="H859" s="54" t="inlineStr">
        <is>
          <t>O-</t>
        </is>
      </c>
      <c r="I859" s="54" t="inlineStr">
        <is>
          <t>67223 98791</t>
        </is>
      </c>
      <c r="J859" s="62">
        <f>HYPERLINK("https://wa.me/91"&amp;SUBSTITUTE(I859," ",""),"Chat on WhatsApp")</f>
        <v/>
      </c>
      <c r="K859" s="54" t="inlineStr">
        <is>
          <t>rohan.trivedi53@outlook.com</t>
        </is>
      </c>
      <c r="L859" s="62">
        <f>HYPERLINK("mailto:"&amp;K859,"Send Email")</f>
        <v/>
      </c>
      <c r="M859" s="55" t="inlineStr">
        <is>
          <t>415, Temple Road, Nagpur</t>
        </is>
      </c>
      <c r="N859" s="54" t="inlineStr">
        <is>
          <t>Nagpur</t>
        </is>
      </c>
      <c r="O859" s="54">
        <f>VLOOKUP(N859,Lists!$A$2:$B$36,2,FALSE())</f>
        <v/>
      </c>
      <c r="P859" s="54" t="inlineStr">
        <is>
          <t>275448</t>
        </is>
      </c>
      <c r="Q859" s="54" t="inlineStr">
        <is>
          <t>72917 85009</t>
        </is>
      </c>
    </row>
    <row r="860" ht="15" customHeight="1" s="39">
      <c r="A860" s="54" t="inlineStr">
        <is>
          <t>STU0859</t>
        </is>
      </c>
      <c r="B860" s="55">
        <f>VLOOKUP(A860,Marks!$A$2:$B$1001,2,FALSE())</f>
        <v/>
      </c>
      <c r="C860" s="54">
        <f>VLOOKUP(A860,Marks!$A$2:$C$1001,3,FALSE())</f>
        <v/>
      </c>
      <c r="D860" s="55" t="inlineStr">
        <is>
          <t>Sai Kumar</t>
        </is>
      </c>
      <c r="E860" s="55" t="inlineStr">
        <is>
          <t>Aadhya Kumar</t>
        </is>
      </c>
      <c r="F860" s="57" t="n">
        <v>42722</v>
      </c>
      <c r="G860" s="54">
        <f>DATEDIF(F860,TODAY(),"Y")</f>
        <v/>
      </c>
      <c r="H860" s="54" t="inlineStr">
        <is>
          <t>O-</t>
        </is>
      </c>
      <c r="I860" s="54" t="inlineStr">
        <is>
          <t>62886 76345</t>
        </is>
      </c>
      <c r="J860" s="62">
        <f>HYPERLINK("https://wa.me/91"&amp;SUBSTITUTE(I860," ",""),"Chat on WhatsApp")</f>
        <v/>
      </c>
      <c r="K860" s="54" t="inlineStr">
        <is>
          <t>sai.kumar98@rediffmail.com</t>
        </is>
      </c>
      <c r="L860" s="62">
        <f>HYPERLINK("mailto:"&amp;K860,"Send Email")</f>
        <v/>
      </c>
      <c r="M860" s="55" t="inlineStr">
        <is>
          <t>149, Nehru Nagar, Ranchi</t>
        </is>
      </c>
      <c r="N860" s="54" t="inlineStr">
        <is>
          <t>Ranchi</t>
        </is>
      </c>
      <c r="O860" s="54">
        <f>VLOOKUP(N860,Lists!$A$2:$B$36,2,FALSE())</f>
        <v/>
      </c>
      <c r="P860" s="54" t="inlineStr">
        <is>
          <t>446656</t>
        </is>
      </c>
      <c r="Q860" s="54" t="inlineStr">
        <is>
          <t>62835 41349</t>
        </is>
      </c>
    </row>
    <row r="861" ht="15" customHeight="1" s="39">
      <c r="A861" s="54" t="inlineStr">
        <is>
          <t>STU0860</t>
        </is>
      </c>
      <c r="B861" s="55">
        <f>VLOOKUP(A861,Marks!$A$2:$B$1001,2,FALSE())</f>
        <v/>
      </c>
      <c r="C861" s="54">
        <f>VLOOKUP(A861,Marks!$A$2:$C$1001,3,FALSE())</f>
        <v/>
      </c>
      <c r="D861" s="55" t="inlineStr">
        <is>
          <t>Mohit Bhat</t>
        </is>
      </c>
      <c r="E861" s="55" t="inlineStr">
        <is>
          <t>Fatima Bhat</t>
        </is>
      </c>
      <c r="F861" s="57" t="n">
        <v>39515</v>
      </c>
      <c r="G861" s="54">
        <f>DATEDIF(F861,TODAY(),"Y")</f>
        <v/>
      </c>
      <c r="H861" s="54" t="inlineStr">
        <is>
          <t>B-</t>
        </is>
      </c>
      <c r="I861" s="54" t="inlineStr">
        <is>
          <t>67182 37389</t>
        </is>
      </c>
      <c r="J861" s="62">
        <f>HYPERLINK("https://wa.me/91"&amp;SUBSTITUTE(I861," ",""),"Chat on WhatsApp")</f>
        <v/>
      </c>
      <c r="K861" s="54" t="inlineStr">
        <is>
          <t>mohit.bhat16@rediffmail.com</t>
        </is>
      </c>
      <c r="L861" s="62">
        <f>HYPERLINK("mailto:"&amp;K861,"Send Email")</f>
        <v/>
      </c>
      <c r="M861" s="55" t="inlineStr">
        <is>
          <t>14, Model Town, Indore</t>
        </is>
      </c>
      <c r="N861" s="54" t="inlineStr">
        <is>
          <t>Indore</t>
        </is>
      </c>
      <c r="O861" s="54">
        <f>VLOOKUP(N861,Lists!$A$2:$B$36,2,FALSE())</f>
        <v/>
      </c>
      <c r="P861" s="54" t="inlineStr">
        <is>
          <t>804301</t>
        </is>
      </c>
      <c r="Q861" s="54" t="inlineStr">
        <is>
          <t>99254 20070</t>
        </is>
      </c>
    </row>
    <row r="862" ht="15" customHeight="1" s="39">
      <c r="A862" s="54" t="inlineStr">
        <is>
          <t>STU0861</t>
        </is>
      </c>
      <c r="B862" s="55">
        <f>VLOOKUP(A862,Marks!$A$2:$B$1001,2,FALSE())</f>
        <v/>
      </c>
      <c r="C862" s="54">
        <f>VLOOKUP(A862,Marks!$A$2:$C$1001,3,FALSE())</f>
        <v/>
      </c>
      <c r="D862" s="55" t="inlineStr">
        <is>
          <t>Sahil Srivastava</t>
        </is>
      </c>
      <c r="E862" s="55" t="inlineStr">
        <is>
          <t>Pari Srivastava</t>
        </is>
      </c>
      <c r="F862" s="57" t="n">
        <v>40892</v>
      </c>
      <c r="G862" s="54">
        <f>DATEDIF(F862,TODAY(),"Y")</f>
        <v/>
      </c>
      <c r="H862" s="54" t="inlineStr">
        <is>
          <t>A+</t>
        </is>
      </c>
      <c r="I862" s="54" t="inlineStr">
        <is>
          <t>61479 74638</t>
        </is>
      </c>
      <c r="J862" s="62">
        <f>HYPERLINK("https://wa.me/91"&amp;SUBSTITUTE(I862," ",""),"Chat on WhatsApp")</f>
        <v/>
      </c>
      <c r="K862" s="54" t="inlineStr">
        <is>
          <t>sahil.srivastava14@outlook.com</t>
        </is>
      </c>
      <c r="L862" s="62">
        <f>HYPERLINK("mailto:"&amp;K862,"Send Email")</f>
        <v/>
      </c>
      <c r="M862" s="55" t="inlineStr">
        <is>
          <t>268, MG Road, Hyderabad</t>
        </is>
      </c>
      <c r="N862" s="54" t="inlineStr">
        <is>
          <t>Hyderabad</t>
        </is>
      </c>
      <c r="O862" s="54">
        <f>VLOOKUP(N862,Lists!$A$2:$B$36,2,FALSE())</f>
        <v/>
      </c>
      <c r="P862" s="54" t="inlineStr">
        <is>
          <t>137712</t>
        </is>
      </c>
      <c r="Q862" s="54" t="inlineStr">
        <is>
          <t>92076 45959</t>
        </is>
      </c>
    </row>
    <row r="863" ht="15" customHeight="1" s="39">
      <c r="A863" s="54" t="inlineStr">
        <is>
          <t>STU0862</t>
        </is>
      </c>
      <c r="B863" s="55">
        <f>VLOOKUP(A863,Marks!$A$2:$B$1001,2,FALSE())</f>
        <v/>
      </c>
      <c r="C863" s="54">
        <f>VLOOKUP(A863,Marks!$A$2:$C$1001,3,FALSE())</f>
        <v/>
      </c>
      <c r="D863" s="55" t="inlineStr">
        <is>
          <t>Kabir Mukherjee</t>
        </is>
      </c>
      <c r="E863" s="55" t="inlineStr">
        <is>
          <t>Zara Mukherjee</t>
        </is>
      </c>
      <c r="F863" s="57" t="n">
        <v>42274</v>
      </c>
      <c r="G863" s="54">
        <f>DATEDIF(F863,TODAY(),"Y")</f>
        <v/>
      </c>
      <c r="H863" s="54" t="inlineStr">
        <is>
          <t>B-</t>
        </is>
      </c>
      <c r="I863" s="54" t="inlineStr">
        <is>
          <t>77124 82143</t>
        </is>
      </c>
      <c r="J863" s="62">
        <f>HYPERLINK("https://wa.me/91"&amp;SUBSTITUTE(I863," ",""),"Chat on WhatsApp")</f>
        <v/>
      </c>
      <c r="K863" s="54" t="inlineStr">
        <is>
          <t>kabir.mukherjee44@outlook.com</t>
        </is>
      </c>
      <c r="L863" s="62">
        <f>HYPERLINK("mailto:"&amp;K863,"Send Email")</f>
        <v/>
      </c>
      <c r="M863" s="55" t="inlineStr">
        <is>
          <t>183, Lake View, Dehradun</t>
        </is>
      </c>
      <c r="N863" s="54" t="inlineStr">
        <is>
          <t>Dehradun</t>
        </is>
      </c>
      <c r="O863" s="54">
        <f>VLOOKUP(N863,Lists!$A$2:$B$36,2,FALSE())</f>
        <v/>
      </c>
      <c r="P863" s="54" t="inlineStr">
        <is>
          <t>228038</t>
        </is>
      </c>
      <c r="Q863" s="54" t="inlineStr">
        <is>
          <t>72873 85511</t>
        </is>
      </c>
    </row>
    <row r="864" ht="15" customHeight="1" s="39">
      <c r="A864" s="54" t="inlineStr">
        <is>
          <t>STU0863</t>
        </is>
      </c>
      <c r="B864" s="55">
        <f>VLOOKUP(A864,Marks!$A$2:$B$1001,2,FALSE())</f>
        <v/>
      </c>
      <c r="C864" s="54">
        <f>VLOOKUP(A864,Marks!$A$2:$C$1001,3,FALSE())</f>
        <v/>
      </c>
      <c r="D864" s="55" t="inlineStr">
        <is>
          <t>Yash Patel</t>
        </is>
      </c>
      <c r="E864" s="55" t="inlineStr">
        <is>
          <t>Jiya Patel</t>
        </is>
      </c>
      <c r="F864" s="57" t="n">
        <v>40066</v>
      </c>
      <c r="G864" s="54">
        <f>DATEDIF(F864,TODAY(),"Y")</f>
        <v/>
      </c>
      <c r="H864" s="54" t="inlineStr">
        <is>
          <t>O-</t>
        </is>
      </c>
      <c r="I864" s="54" t="inlineStr">
        <is>
          <t>97899 45844</t>
        </is>
      </c>
      <c r="J864" s="62">
        <f>HYPERLINK("https://wa.me/91"&amp;SUBSTITUTE(I864," ",""),"Chat on WhatsApp")</f>
        <v/>
      </c>
      <c r="K864" s="54" t="inlineStr">
        <is>
          <t>yash.patel67@rediffmail.com</t>
        </is>
      </c>
      <c r="L864" s="62">
        <f>HYPERLINK("mailto:"&amp;K864,"Send Email")</f>
        <v/>
      </c>
      <c r="M864" s="55" t="inlineStr">
        <is>
          <t>378, Shastri Nagar, Kochi</t>
        </is>
      </c>
      <c r="N864" s="54" t="inlineStr">
        <is>
          <t>Kochi</t>
        </is>
      </c>
      <c r="O864" s="54">
        <f>VLOOKUP(N864,Lists!$A$2:$B$36,2,FALSE())</f>
        <v/>
      </c>
      <c r="P864" s="54" t="inlineStr">
        <is>
          <t>388658</t>
        </is>
      </c>
      <c r="Q864" s="54" t="inlineStr">
        <is>
          <t>67437 40262</t>
        </is>
      </c>
    </row>
    <row r="865" ht="15" customHeight="1" s="39">
      <c r="A865" s="54" t="inlineStr">
        <is>
          <t>STU0864</t>
        </is>
      </c>
      <c r="B865" s="55">
        <f>VLOOKUP(A865,Marks!$A$2:$B$1001,2,FALSE())</f>
        <v/>
      </c>
      <c r="C865" s="54">
        <f>VLOOKUP(A865,Marks!$A$2:$C$1001,3,FALSE())</f>
        <v/>
      </c>
      <c r="D865" s="55" t="inlineStr">
        <is>
          <t>Yug Yadav</t>
        </is>
      </c>
      <c r="E865" s="55" t="inlineStr">
        <is>
          <t>Saanvi Yadav</t>
        </is>
      </c>
      <c r="F865" s="57" t="n">
        <v>42345</v>
      </c>
      <c r="G865" s="54">
        <f>DATEDIF(F865,TODAY(),"Y")</f>
        <v/>
      </c>
      <c r="H865" s="54" t="inlineStr">
        <is>
          <t>O-</t>
        </is>
      </c>
      <c r="I865" s="54" t="inlineStr">
        <is>
          <t>92121 19527</t>
        </is>
      </c>
      <c r="J865" s="62">
        <f>HYPERLINK("https://wa.me/91"&amp;SUBSTITUTE(I865," ",""),"Chat on WhatsApp")</f>
        <v/>
      </c>
      <c r="K865" s="54" t="inlineStr">
        <is>
          <t>yug.yadav54@rediffmail.com</t>
        </is>
      </c>
      <c r="L865" s="62">
        <f>HYPERLINK("mailto:"&amp;K865,"Send Email")</f>
        <v/>
      </c>
      <c r="M865" s="55" t="inlineStr">
        <is>
          <t>61, Station Road, Surat</t>
        </is>
      </c>
      <c r="N865" s="54" t="inlineStr">
        <is>
          <t>Surat</t>
        </is>
      </c>
      <c r="O865" s="54">
        <f>VLOOKUP(N865,Lists!$A$2:$B$36,2,FALSE())</f>
        <v/>
      </c>
      <c r="P865" s="54" t="inlineStr">
        <is>
          <t>431825</t>
        </is>
      </c>
      <c r="Q865" s="54" t="inlineStr">
        <is>
          <t>91508 35984</t>
        </is>
      </c>
    </row>
    <row r="866" ht="15" customHeight="1" s="39">
      <c r="A866" s="54" t="inlineStr">
        <is>
          <t>STU0865</t>
        </is>
      </c>
      <c r="B866" s="55">
        <f>VLOOKUP(A866,Marks!$A$2:$B$1001,2,FALSE())</f>
        <v/>
      </c>
      <c r="C866" s="54">
        <f>VLOOKUP(A866,Marks!$A$2:$C$1001,3,FALSE())</f>
        <v/>
      </c>
      <c r="D866" s="55" t="inlineStr">
        <is>
          <t>Uday Shah</t>
        </is>
      </c>
      <c r="E866" s="55" t="inlineStr">
        <is>
          <t>Jiya Shah</t>
        </is>
      </c>
      <c r="F866" s="57" t="n">
        <v>42150</v>
      </c>
      <c r="G866" s="54">
        <f>DATEDIF(F866,TODAY(),"Y")</f>
        <v/>
      </c>
      <c r="H866" s="54" t="inlineStr">
        <is>
          <t>A-</t>
        </is>
      </c>
      <c r="I866" s="54" t="inlineStr">
        <is>
          <t>64250 48019</t>
        </is>
      </c>
      <c r="J866" s="62">
        <f>HYPERLINK("https://wa.me/91"&amp;SUBSTITUTE(I866," ",""),"Chat on WhatsApp")</f>
        <v/>
      </c>
      <c r="K866" s="54" t="inlineStr">
        <is>
          <t>uday.shah87@outlook.com</t>
        </is>
      </c>
      <c r="L866" s="62">
        <f>HYPERLINK("mailto:"&amp;K866,"Send Email")</f>
        <v/>
      </c>
      <c r="M866" s="55" t="inlineStr">
        <is>
          <t>324, Lake View, Udaipur</t>
        </is>
      </c>
      <c r="N866" s="54" t="inlineStr">
        <is>
          <t>Udaipur</t>
        </is>
      </c>
      <c r="O866" s="54">
        <f>VLOOKUP(N866,Lists!$A$2:$B$36,2,FALSE())</f>
        <v/>
      </c>
      <c r="P866" s="54" t="inlineStr">
        <is>
          <t>404451</t>
        </is>
      </c>
      <c r="Q866" s="54" t="inlineStr">
        <is>
          <t>86802 98416</t>
        </is>
      </c>
    </row>
    <row r="867" ht="15" customHeight="1" s="39">
      <c r="A867" s="54" t="inlineStr">
        <is>
          <t>STU0866</t>
        </is>
      </c>
      <c r="B867" s="55">
        <f>VLOOKUP(A867,Marks!$A$2:$B$1001,2,FALSE())</f>
        <v/>
      </c>
      <c r="C867" s="54">
        <f>VLOOKUP(A867,Marks!$A$2:$C$1001,3,FALSE())</f>
        <v/>
      </c>
      <c r="D867" s="55" t="inlineStr">
        <is>
          <t>Parth Srivastava</t>
        </is>
      </c>
      <c r="E867" s="55" t="inlineStr">
        <is>
          <t>Meera Srivastava</t>
        </is>
      </c>
      <c r="F867" s="57" t="n">
        <v>42986</v>
      </c>
      <c r="G867" s="54">
        <f>DATEDIF(F867,TODAY(),"Y")</f>
        <v/>
      </c>
      <c r="H867" s="54" t="inlineStr">
        <is>
          <t>AB+</t>
        </is>
      </c>
      <c r="I867" s="54" t="inlineStr">
        <is>
          <t>81906 86143</t>
        </is>
      </c>
      <c r="J867" s="62">
        <f>HYPERLINK("https://wa.me/91"&amp;SUBSTITUTE(I867," ",""),"Chat on WhatsApp")</f>
        <v/>
      </c>
      <c r="K867" s="54" t="inlineStr">
        <is>
          <t>parth.srivastava42@rediffmail.com</t>
        </is>
      </c>
      <c r="L867" s="62">
        <f>HYPERLINK("mailto:"&amp;K867,"Send Email")</f>
        <v/>
      </c>
      <c r="M867" s="55" t="inlineStr">
        <is>
          <t>11, Model Town, Guwahati</t>
        </is>
      </c>
      <c r="N867" s="54" t="inlineStr">
        <is>
          <t>Guwahati</t>
        </is>
      </c>
      <c r="O867" s="54">
        <f>VLOOKUP(N867,Lists!$A$2:$B$36,2,FALSE())</f>
        <v/>
      </c>
      <c r="P867" s="54" t="inlineStr">
        <is>
          <t>381202</t>
        </is>
      </c>
      <c r="Q867" s="54" t="inlineStr">
        <is>
          <t>62393 63266</t>
        </is>
      </c>
    </row>
    <row r="868" ht="15" customHeight="1" s="39">
      <c r="A868" s="54" t="inlineStr">
        <is>
          <t>STU0867</t>
        </is>
      </c>
      <c r="B868" s="55">
        <f>VLOOKUP(A868,Marks!$A$2:$B$1001,2,FALSE())</f>
        <v/>
      </c>
      <c r="C868" s="54">
        <f>VLOOKUP(A868,Marks!$A$2:$C$1001,3,FALSE())</f>
        <v/>
      </c>
      <c r="D868" s="55" t="inlineStr">
        <is>
          <t>Uday Gupta</t>
        </is>
      </c>
      <c r="E868" s="55" t="inlineStr">
        <is>
          <t>Sanya Gupta</t>
        </is>
      </c>
      <c r="F868" s="57" t="n">
        <v>44187</v>
      </c>
      <c r="G868" s="54">
        <f>DATEDIF(F868,TODAY(),"Y")</f>
        <v/>
      </c>
      <c r="H868" s="54" t="inlineStr">
        <is>
          <t>AB-</t>
        </is>
      </c>
      <c r="I868" s="54" t="inlineStr">
        <is>
          <t>83033 49961</t>
        </is>
      </c>
      <c r="J868" s="62">
        <f>HYPERLINK("https://wa.me/91"&amp;SUBSTITUTE(I868," ",""),"Chat on WhatsApp")</f>
        <v/>
      </c>
      <c r="K868" s="54" t="inlineStr">
        <is>
          <t>uday.gupta24@outlook.com</t>
        </is>
      </c>
      <c r="L868" s="62">
        <f>HYPERLINK("mailto:"&amp;K868,"Send Email")</f>
        <v/>
      </c>
      <c r="M868" s="55" t="inlineStr">
        <is>
          <t>131, Park Street, Surat</t>
        </is>
      </c>
      <c r="N868" s="54" t="inlineStr">
        <is>
          <t>Surat</t>
        </is>
      </c>
      <c r="O868" s="54">
        <f>VLOOKUP(N868,Lists!$A$2:$B$36,2,FALSE())</f>
        <v/>
      </c>
      <c r="P868" s="54" t="inlineStr">
        <is>
          <t>752837</t>
        </is>
      </c>
      <c r="Q868" s="54" t="inlineStr">
        <is>
          <t>98008 85507</t>
        </is>
      </c>
    </row>
    <row r="869" ht="15" customHeight="1" s="39">
      <c r="A869" s="54" t="inlineStr">
        <is>
          <t>STU0868</t>
        </is>
      </c>
      <c r="B869" s="55">
        <f>VLOOKUP(A869,Marks!$A$2:$B$1001,2,FALSE())</f>
        <v/>
      </c>
      <c r="C869" s="54">
        <f>VLOOKUP(A869,Marks!$A$2:$C$1001,3,FALSE())</f>
        <v/>
      </c>
      <c r="D869" s="55" t="inlineStr">
        <is>
          <t>Siddharth Banerjee</t>
        </is>
      </c>
      <c r="E869" s="55" t="inlineStr">
        <is>
          <t>Trisha Banerjee</t>
        </is>
      </c>
      <c r="F869" s="57" t="n">
        <v>43094</v>
      </c>
      <c r="G869" s="54">
        <f>DATEDIF(F869,TODAY(),"Y")</f>
        <v/>
      </c>
      <c r="H869" s="54" t="inlineStr">
        <is>
          <t>AB-</t>
        </is>
      </c>
      <c r="I869" s="54" t="inlineStr">
        <is>
          <t>84016 40701</t>
        </is>
      </c>
      <c r="J869" s="62">
        <f>HYPERLINK("https://wa.me/91"&amp;SUBSTITUTE(I869," ",""),"Chat on WhatsApp")</f>
        <v/>
      </c>
      <c r="K869" s="54" t="inlineStr">
        <is>
          <t>siddharth.banerjee41@gmail.com</t>
        </is>
      </c>
      <c r="L869" s="62">
        <f>HYPERLINK("mailto:"&amp;K869,"Send Email")</f>
        <v/>
      </c>
      <c r="M869" s="55" t="inlineStr">
        <is>
          <t>418, Market Yard, Howrah</t>
        </is>
      </c>
      <c r="N869" s="54" t="inlineStr">
        <is>
          <t>Howrah</t>
        </is>
      </c>
      <c r="O869" s="54">
        <f>VLOOKUP(N869,Lists!$A$2:$B$36,2,FALSE())</f>
        <v/>
      </c>
      <c r="P869" s="54" t="inlineStr">
        <is>
          <t>333199</t>
        </is>
      </c>
      <c r="Q869" s="54" t="inlineStr">
        <is>
          <t>73659 65386</t>
        </is>
      </c>
    </row>
    <row r="870" ht="15" customHeight="1" s="39">
      <c r="A870" s="54" t="inlineStr">
        <is>
          <t>STU0869</t>
        </is>
      </c>
      <c r="B870" s="55">
        <f>VLOOKUP(A870,Marks!$A$2:$B$1001,2,FALSE())</f>
        <v/>
      </c>
      <c r="C870" s="54">
        <f>VLOOKUP(A870,Marks!$A$2:$C$1001,3,FALSE())</f>
        <v/>
      </c>
      <c r="D870" s="55" t="inlineStr">
        <is>
          <t>Aarush Naidu</t>
        </is>
      </c>
      <c r="E870" s="55" t="inlineStr">
        <is>
          <t>Yamini Naidu</t>
        </is>
      </c>
      <c r="F870" s="57" t="n">
        <v>43718</v>
      </c>
      <c r="G870" s="54">
        <f>DATEDIF(F870,TODAY(),"Y")</f>
        <v/>
      </c>
      <c r="H870" s="54" t="inlineStr">
        <is>
          <t>B-</t>
        </is>
      </c>
      <c r="I870" s="54" t="inlineStr">
        <is>
          <t>65725 32771</t>
        </is>
      </c>
      <c r="J870" s="62">
        <f>HYPERLINK("https://wa.me/91"&amp;SUBSTITUTE(I870," ",""),"Chat on WhatsApp")</f>
        <v/>
      </c>
      <c r="K870" s="54" t="inlineStr">
        <is>
          <t>aarush.naidu81@yahoo.com</t>
        </is>
      </c>
      <c r="L870" s="62">
        <f>HYPERLINK("mailto:"&amp;K870,"Send Email")</f>
        <v/>
      </c>
      <c r="M870" s="55" t="inlineStr">
        <is>
          <t>161, Temple Road, Nagpur</t>
        </is>
      </c>
      <c r="N870" s="54" t="inlineStr">
        <is>
          <t>Nagpur</t>
        </is>
      </c>
      <c r="O870" s="54">
        <f>VLOOKUP(N870,Lists!$A$2:$B$36,2,FALSE())</f>
        <v/>
      </c>
      <c r="P870" s="54" t="inlineStr">
        <is>
          <t>267026</t>
        </is>
      </c>
      <c r="Q870" s="54" t="inlineStr">
        <is>
          <t>74494 73359</t>
        </is>
      </c>
    </row>
    <row r="871" ht="15" customHeight="1" s="39">
      <c r="A871" s="54" t="inlineStr">
        <is>
          <t>STU0870</t>
        </is>
      </c>
      <c r="B871" s="55">
        <f>VLOOKUP(A871,Marks!$A$2:$B$1001,2,FALSE())</f>
        <v/>
      </c>
      <c r="C871" s="54">
        <f>VLOOKUP(A871,Marks!$A$2:$C$1001,3,FALSE())</f>
        <v/>
      </c>
      <c r="D871" s="55" t="inlineStr">
        <is>
          <t>Karan Thakur</t>
        </is>
      </c>
      <c r="E871" s="55" t="inlineStr">
        <is>
          <t>Ojasvi Thakur</t>
        </is>
      </c>
      <c r="F871" s="57" t="n">
        <v>43520</v>
      </c>
      <c r="G871" s="54">
        <f>DATEDIF(F871,TODAY(),"Y")</f>
        <v/>
      </c>
      <c r="H871" s="54" t="inlineStr">
        <is>
          <t>O-</t>
        </is>
      </c>
      <c r="I871" s="54" t="inlineStr">
        <is>
          <t>68989 85609</t>
        </is>
      </c>
      <c r="J871" s="62">
        <f>HYPERLINK("https://wa.me/91"&amp;SUBSTITUTE(I871," ",""),"Chat on WhatsApp")</f>
        <v/>
      </c>
      <c r="K871" s="54" t="inlineStr">
        <is>
          <t>karan.thakur16@gmail.com</t>
        </is>
      </c>
      <c r="L871" s="62">
        <f>HYPERLINK("mailto:"&amp;K871,"Send Email")</f>
        <v/>
      </c>
      <c r="M871" s="55" t="inlineStr">
        <is>
          <t>214, Station Road, Nagpur</t>
        </is>
      </c>
      <c r="N871" s="54" t="inlineStr">
        <is>
          <t>Nagpur</t>
        </is>
      </c>
      <c r="O871" s="54">
        <f>VLOOKUP(N871,Lists!$A$2:$B$36,2,FALSE())</f>
        <v/>
      </c>
      <c r="P871" s="54" t="inlineStr">
        <is>
          <t>189762</t>
        </is>
      </c>
      <c r="Q871" s="54" t="inlineStr">
        <is>
          <t>87575 43789</t>
        </is>
      </c>
    </row>
    <row r="872" ht="15" customHeight="1" s="39">
      <c r="A872" s="54" t="inlineStr">
        <is>
          <t>STU0871</t>
        </is>
      </c>
      <c r="B872" s="55">
        <f>VLOOKUP(A872,Marks!$A$2:$B$1001,2,FALSE())</f>
        <v/>
      </c>
      <c r="C872" s="54">
        <f>VLOOKUP(A872,Marks!$A$2:$C$1001,3,FALSE())</f>
        <v/>
      </c>
      <c r="D872" s="55" t="inlineStr">
        <is>
          <t>Advait Agarwal</t>
        </is>
      </c>
      <c r="E872" s="55" t="inlineStr">
        <is>
          <t>Radha Agarwal</t>
        </is>
      </c>
      <c r="F872" s="57" t="n">
        <v>42583</v>
      </c>
      <c r="G872" s="54">
        <f>DATEDIF(F872,TODAY(),"Y")</f>
        <v/>
      </c>
      <c r="H872" s="54" t="inlineStr">
        <is>
          <t>B+</t>
        </is>
      </c>
      <c r="I872" s="54" t="inlineStr">
        <is>
          <t>68680 83441</t>
        </is>
      </c>
      <c r="J872" s="62">
        <f>HYPERLINK("https://wa.me/91"&amp;SUBSTITUTE(I872," ",""),"Chat on WhatsApp")</f>
        <v/>
      </c>
      <c r="K872" s="54" t="inlineStr">
        <is>
          <t>advait.agarwal72@gmail.com</t>
        </is>
      </c>
      <c r="L872" s="62">
        <f>HYPERLINK("mailto:"&amp;K872,"Send Email")</f>
        <v/>
      </c>
      <c r="M872" s="55" t="inlineStr">
        <is>
          <t>324, Church Street, Ranchi</t>
        </is>
      </c>
      <c r="N872" s="54" t="inlineStr">
        <is>
          <t>Ranchi</t>
        </is>
      </c>
      <c r="O872" s="54">
        <f>VLOOKUP(N872,Lists!$A$2:$B$36,2,FALSE())</f>
        <v/>
      </c>
      <c r="P872" s="54" t="inlineStr">
        <is>
          <t>467184</t>
        </is>
      </c>
      <c r="Q872" s="54" t="inlineStr">
        <is>
          <t>73827 53821</t>
        </is>
      </c>
    </row>
    <row r="873" ht="15" customHeight="1" s="39">
      <c r="A873" s="54" t="inlineStr">
        <is>
          <t>STU0872</t>
        </is>
      </c>
      <c r="B873" s="55">
        <f>VLOOKUP(A873,Marks!$A$2:$B$1001,2,FALSE())</f>
        <v/>
      </c>
      <c r="C873" s="54">
        <f>VLOOKUP(A873,Marks!$A$2:$C$1001,3,FALSE())</f>
        <v/>
      </c>
      <c r="D873" s="55" t="inlineStr">
        <is>
          <t>Siddharth Bansal</t>
        </is>
      </c>
      <c r="E873" s="55" t="inlineStr">
        <is>
          <t>Kavya Bansal</t>
        </is>
      </c>
      <c r="F873" s="57" t="n">
        <v>40676</v>
      </c>
      <c r="G873" s="54">
        <f>DATEDIF(F873,TODAY(),"Y")</f>
        <v/>
      </c>
      <c r="H873" s="54" t="inlineStr">
        <is>
          <t>B+</t>
        </is>
      </c>
      <c r="I873" s="54" t="inlineStr">
        <is>
          <t>72776 10152</t>
        </is>
      </c>
      <c r="J873" s="62">
        <f>HYPERLINK("https://wa.me/91"&amp;SUBSTITUTE(I873," ",""),"Chat on WhatsApp")</f>
        <v/>
      </c>
      <c r="K873" s="54" t="inlineStr">
        <is>
          <t>siddharth.bansal2@yahoo.com</t>
        </is>
      </c>
      <c r="L873" s="62">
        <f>HYPERLINK("mailto:"&amp;K873,"Send Email")</f>
        <v/>
      </c>
      <c r="M873" s="55" t="inlineStr">
        <is>
          <t>350, Shastri Nagar, Chandigarh</t>
        </is>
      </c>
      <c r="N873" s="54" t="inlineStr">
        <is>
          <t>Chandigarh</t>
        </is>
      </c>
      <c r="O873" s="54">
        <f>VLOOKUP(N873,Lists!$A$2:$B$36,2,FALSE())</f>
        <v/>
      </c>
      <c r="P873" s="54" t="inlineStr">
        <is>
          <t>120094</t>
        </is>
      </c>
      <c r="Q873" s="54" t="inlineStr">
        <is>
          <t>68323 16113</t>
        </is>
      </c>
    </row>
    <row r="874" ht="15" customHeight="1" s="39">
      <c r="A874" s="54" t="inlineStr">
        <is>
          <t>STU0873</t>
        </is>
      </c>
      <c r="B874" s="55">
        <f>VLOOKUP(A874,Marks!$A$2:$B$1001,2,FALSE())</f>
        <v/>
      </c>
      <c r="C874" s="54">
        <f>VLOOKUP(A874,Marks!$A$2:$C$1001,3,FALSE())</f>
        <v/>
      </c>
      <c r="D874" s="55" t="inlineStr">
        <is>
          <t>Uday Sen</t>
        </is>
      </c>
      <c r="E874" s="55" t="inlineStr">
        <is>
          <t>Nisha Sen</t>
        </is>
      </c>
      <c r="F874" s="57" t="n">
        <v>42628</v>
      </c>
      <c r="G874" s="54">
        <f>DATEDIF(F874,TODAY(),"Y")</f>
        <v/>
      </c>
      <c r="H874" s="54" t="inlineStr">
        <is>
          <t>A-</t>
        </is>
      </c>
      <c r="I874" s="54" t="inlineStr">
        <is>
          <t>93883 90699</t>
        </is>
      </c>
      <c r="J874" s="62">
        <f>HYPERLINK("https://wa.me/91"&amp;SUBSTITUTE(I874," ",""),"Chat on WhatsApp")</f>
        <v/>
      </c>
      <c r="K874" s="54" t="inlineStr">
        <is>
          <t>uday.sen53@outlook.com</t>
        </is>
      </c>
      <c r="L874" s="62">
        <f>HYPERLINK("mailto:"&amp;K874,"Send Email")</f>
        <v/>
      </c>
      <c r="M874" s="55" t="inlineStr">
        <is>
          <t>31, Shastri Nagar, Thiruvananthapuram</t>
        </is>
      </c>
      <c r="N874" s="54" t="inlineStr">
        <is>
          <t>Thiruvananthapuram</t>
        </is>
      </c>
      <c r="O874" s="54">
        <f>VLOOKUP(N874,Lists!$A$2:$B$36,2,FALSE())</f>
        <v/>
      </c>
      <c r="P874" s="54" t="inlineStr">
        <is>
          <t>410310</t>
        </is>
      </c>
      <c r="Q874" s="54" t="inlineStr">
        <is>
          <t>86575 61769</t>
        </is>
      </c>
    </row>
    <row r="875" ht="15" customHeight="1" s="39">
      <c r="A875" s="54" t="inlineStr">
        <is>
          <t>STU0874</t>
        </is>
      </c>
      <c r="B875" s="55">
        <f>VLOOKUP(A875,Marks!$A$2:$B$1001,2,FALSE())</f>
        <v/>
      </c>
      <c r="C875" s="54">
        <f>VLOOKUP(A875,Marks!$A$2:$C$1001,3,FALSE())</f>
        <v/>
      </c>
      <c r="D875" s="55" t="inlineStr">
        <is>
          <t>Abhinav Agarwal</t>
        </is>
      </c>
      <c r="E875" s="55" t="inlineStr">
        <is>
          <t>Navya Agarwal</t>
        </is>
      </c>
      <c r="F875" s="57" t="n">
        <v>42099</v>
      </c>
      <c r="G875" s="54">
        <f>DATEDIF(F875,TODAY(),"Y")</f>
        <v/>
      </c>
      <c r="H875" s="54" t="inlineStr">
        <is>
          <t>AB+</t>
        </is>
      </c>
      <c r="I875" s="54" t="inlineStr">
        <is>
          <t>95189 55260</t>
        </is>
      </c>
      <c r="J875" s="62">
        <f>HYPERLINK("https://wa.me/91"&amp;SUBSTITUTE(I875," ",""),"Chat on WhatsApp")</f>
        <v/>
      </c>
      <c r="K875" s="54" t="inlineStr">
        <is>
          <t>abhinav.agarwal22@outlook.com</t>
        </is>
      </c>
      <c r="L875" s="62">
        <f>HYPERLINK("mailto:"&amp;K875,"Send Email")</f>
        <v/>
      </c>
      <c r="M875" s="55" t="inlineStr">
        <is>
          <t>488, Green Park, Ludhiana</t>
        </is>
      </c>
      <c r="N875" s="54" t="inlineStr">
        <is>
          <t>Ludhiana</t>
        </is>
      </c>
      <c r="O875" s="54">
        <f>VLOOKUP(N875,Lists!$A$2:$B$36,2,FALSE())</f>
        <v/>
      </c>
      <c r="P875" s="54" t="inlineStr">
        <is>
          <t>343498</t>
        </is>
      </c>
      <c r="Q875" s="54" t="inlineStr">
        <is>
          <t>71165 90188</t>
        </is>
      </c>
    </row>
    <row r="876" ht="15" customHeight="1" s="39">
      <c r="A876" s="54" t="inlineStr">
        <is>
          <t>STU0875</t>
        </is>
      </c>
      <c r="B876" s="55">
        <f>VLOOKUP(A876,Marks!$A$2:$B$1001,2,FALSE())</f>
        <v/>
      </c>
      <c r="C876" s="54">
        <f>VLOOKUP(A876,Marks!$A$2:$C$1001,3,FALSE())</f>
        <v/>
      </c>
      <c r="D876" s="55" t="inlineStr">
        <is>
          <t>Rajat Pathak</t>
        </is>
      </c>
      <c r="E876" s="55" t="inlineStr">
        <is>
          <t>Aisha Pathak</t>
        </is>
      </c>
      <c r="F876" s="57" t="n">
        <v>41298</v>
      </c>
      <c r="G876" s="54">
        <f>DATEDIF(F876,TODAY(),"Y")</f>
        <v/>
      </c>
      <c r="H876" s="54" t="inlineStr">
        <is>
          <t>AB-</t>
        </is>
      </c>
      <c r="I876" s="54" t="inlineStr">
        <is>
          <t>84439 62355</t>
        </is>
      </c>
      <c r="J876" s="62">
        <f>HYPERLINK("https://wa.me/91"&amp;SUBSTITUTE(I876," ",""),"Chat on WhatsApp")</f>
        <v/>
      </c>
      <c r="K876" s="54" t="inlineStr">
        <is>
          <t>rajat.pathak93@rediffmail.com</t>
        </is>
      </c>
      <c r="L876" s="62">
        <f>HYPERLINK("mailto:"&amp;K876,"Send Email")</f>
        <v/>
      </c>
      <c r="M876" s="55" t="inlineStr">
        <is>
          <t>308, Model Town, Ranchi</t>
        </is>
      </c>
      <c r="N876" s="54" t="inlineStr">
        <is>
          <t>Ranchi</t>
        </is>
      </c>
      <c r="O876" s="54">
        <f>VLOOKUP(N876,Lists!$A$2:$B$36,2,FALSE())</f>
        <v/>
      </c>
      <c r="P876" s="54" t="inlineStr">
        <is>
          <t>313553</t>
        </is>
      </c>
      <c r="Q876" s="54" t="inlineStr">
        <is>
          <t>79070 66947</t>
        </is>
      </c>
    </row>
    <row r="877" ht="15" customHeight="1" s="39">
      <c r="A877" s="54" t="inlineStr">
        <is>
          <t>STU0876</t>
        </is>
      </c>
      <c r="B877" s="55">
        <f>VLOOKUP(A877,Marks!$A$2:$B$1001,2,FALSE())</f>
        <v/>
      </c>
      <c r="C877" s="54">
        <f>VLOOKUP(A877,Marks!$A$2:$C$1001,3,FALSE())</f>
        <v/>
      </c>
      <c r="D877" s="55" t="inlineStr">
        <is>
          <t>Yug Thakur</t>
        </is>
      </c>
      <c r="E877" s="55" t="inlineStr">
        <is>
          <t>Priya Thakur</t>
        </is>
      </c>
      <c r="F877" s="57" t="n">
        <v>39893</v>
      </c>
      <c r="G877" s="54">
        <f>DATEDIF(F877,TODAY(),"Y")</f>
        <v/>
      </c>
      <c r="H877" s="54" t="inlineStr">
        <is>
          <t>B+</t>
        </is>
      </c>
      <c r="I877" s="54" t="inlineStr">
        <is>
          <t>75112 14460</t>
        </is>
      </c>
      <c r="J877" s="62">
        <f>HYPERLINK("https://wa.me/91"&amp;SUBSTITUTE(I877," ",""),"Chat on WhatsApp")</f>
        <v/>
      </c>
      <c r="K877" s="54" t="inlineStr">
        <is>
          <t>yug.thakur27@rediffmail.com</t>
        </is>
      </c>
      <c r="L877" s="62">
        <f>HYPERLINK("mailto:"&amp;K877,"Send Email")</f>
        <v/>
      </c>
      <c r="M877" s="55" t="inlineStr">
        <is>
          <t>6, Sector 12, Mumbai</t>
        </is>
      </c>
      <c r="N877" s="54" t="inlineStr">
        <is>
          <t>Mumbai</t>
        </is>
      </c>
      <c r="O877" s="54">
        <f>VLOOKUP(N877,Lists!$A$2:$B$36,2,FALSE())</f>
        <v/>
      </c>
      <c r="P877" s="54" t="inlineStr">
        <is>
          <t>317109</t>
        </is>
      </c>
      <c r="Q877" s="54" t="inlineStr">
        <is>
          <t>74821 35775</t>
        </is>
      </c>
    </row>
    <row r="878" ht="15" customHeight="1" s="39">
      <c r="A878" s="54" t="inlineStr">
        <is>
          <t>STU0877</t>
        </is>
      </c>
      <c r="B878" s="55">
        <f>VLOOKUP(A878,Marks!$A$2:$B$1001,2,FALSE())</f>
        <v/>
      </c>
      <c r="C878" s="54">
        <f>VLOOKUP(A878,Marks!$A$2:$C$1001,3,FALSE())</f>
        <v/>
      </c>
      <c r="D878" s="55" t="inlineStr">
        <is>
          <t>Pranav Srivastava</t>
        </is>
      </c>
      <c r="E878" s="55" t="inlineStr">
        <is>
          <t>Sanya Srivastava</t>
        </is>
      </c>
      <c r="F878" s="57" t="n">
        <v>40057</v>
      </c>
      <c r="G878" s="54">
        <f>DATEDIF(F878,TODAY(),"Y")</f>
        <v/>
      </c>
      <c r="H878" s="54" t="inlineStr">
        <is>
          <t>O-</t>
        </is>
      </c>
      <c r="I878" s="54" t="inlineStr">
        <is>
          <t>95846 58434</t>
        </is>
      </c>
      <c r="J878" s="62">
        <f>HYPERLINK("https://wa.me/91"&amp;SUBSTITUTE(I878," ",""),"Chat on WhatsApp")</f>
        <v/>
      </c>
      <c r="K878" s="54" t="inlineStr">
        <is>
          <t>pranav.srivastava91@outlook.com</t>
        </is>
      </c>
      <c r="L878" s="62">
        <f>HYPERLINK("mailto:"&amp;K878,"Send Email")</f>
        <v/>
      </c>
      <c r="M878" s="55" t="inlineStr">
        <is>
          <t>158, Park Street, Ranchi</t>
        </is>
      </c>
      <c r="N878" s="54" t="inlineStr">
        <is>
          <t>Ranchi</t>
        </is>
      </c>
      <c r="O878" s="54">
        <f>VLOOKUP(N878,Lists!$A$2:$B$36,2,FALSE())</f>
        <v/>
      </c>
      <c r="P878" s="54" t="inlineStr">
        <is>
          <t>834735</t>
        </is>
      </c>
      <c r="Q878" s="54" t="inlineStr">
        <is>
          <t>72570 58188</t>
        </is>
      </c>
    </row>
    <row r="879" ht="15" customHeight="1" s="39">
      <c r="A879" s="54" t="inlineStr">
        <is>
          <t>STU0878</t>
        </is>
      </c>
      <c r="B879" s="55">
        <f>VLOOKUP(A879,Marks!$A$2:$B$1001,2,FALSE())</f>
        <v/>
      </c>
      <c r="C879" s="54">
        <f>VLOOKUP(A879,Marks!$A$2:$C$1001,3,FALSE())</f>
        <v/>
      </c>
      <c r="D879" s="55" t="inlineStr">
        <is>
          <t>Kartik Thakur</t>
        </is>
      </c>
      <c r="E879" s="55" t="inlineStr">
        <is>
          <t>Urvi Thakur</t>
        </is>
      </c>
      <c r="F879" s="57" t="n">
        <v>43028</v>
      </c>
      <c r="G879" s="54">
        <f>DATEDIF(F879,TODAY(),"Y")</f>
        <v/>
      </c>
      <c r="H879" s="54" t="inlineStr">
        <is>
          <t>O-</t>
        </is>
      </c>
      <c r="I879" s="54" t="inlineStr">
        <is>
          <t>99484 38533</t>
        </is>
      </c>
      <c r="J879" s="62">
        <f>HYPERLINK("https://wa.me/91"&amp;SUBSTITUTE(I879," ",""),"Chat on WhatsApp")</f>
        <v/>
      </c>
      <c r="K879" s="54" t="inlineStr">
        <is>
          <t>kartik.thakur87@yahoo.com</t>
        </is>
      </c>
      <c r="L879" s="62">
        <f>HYPERLINK("mailto:"&amp;K879,"Send Email")</f>
        <v/>
      </c>
      <c r="M879" s="55" t="inlineStr">
        <is>
          <t>42, Temple Road, Nagpur</t>
        </is>
      </c>
      <c r="N879" s="54" t="inlineStr">
        <is>
          <t>Nagpur</t>
        </is>
      </c>
      <c r="O879" s="54">
        <f>VLOOKUP(N879,Lists!$A$2:$B$36,2,FALSE())</f>
        <v/>
      </c>
      <c r="P879" s="54" t="inlineStr">
        <is>
          <t>133968</t>
        </is>
      </c>
      <c r="Q879" s="54" t="inlineStr">
        <is>
          <t>73703 22399</t>
        </is>
      </c>
    </row>
    <row r="880" ht="15" customHeight="1" s="39">
      <c r="A880" s="54" t="inlineStr">
        <is>
          <t>STU0879</t>
        </is>
      </c>
      <c r="B880" s="55">
        <f>VLOOKUP(A880,Marks!$A$2:$B$1001,2,FALSE())</f>
        <v/>
      </c>
      <c r="C880" s="54">
        <f>VLOOKUP(A880,Marks!$A$2:$C$1001,3,FALSE())</f>
        <v/>
      </c>
      <c r="D880" s="55" t="inlineStr">
        <is>
          <t>Uday Ahluwalia</t>
        </is>
      </c>
      <c r="E880" s="55" t="inlineStr">
        <is>
          <t>Heer Ahluwalia</t>
        </is>
      </c>
      <c r="F880" s="57" t="n">
        <v>40967</v>
      </c>
      <c r="G880" s="54">
        <f>DATEDIF(F880,TODAY(),"Y")</f>
        <v/>
      </c>
      <c r="H880" s="54" t="inlineStr">
        <is>
          <t>O-</t>
        </is>
      </c>
      <c r="I880" s="54" t="inlineStr">
        <is>
          <t>89714 66172</t>
        </is>
      </c>
      <c r="J880" s="62">
        <f>HYPERLINK("https://wa.me/91"&amp;SUBSTITUTE(I880," ",""),"Chat on WhatsApp")</f>
        <v/>
      </c>
      <c r="K880" s="54" t="inlineStr">
        <is>
          <t>uday.ahluwalia32@yahoo.com</t>
        </is>
      </c>
      <c r="L880" s="62">
        <f>HYPERLINK("mailto:"&amp;K880,"Send Email")</f>
        <v/>
      </c>
      <c r="M880" s="55" t="inlineStr">
        <is>
          <t>287, Temple Road, Howrah</t>
        </is>
      </c>
      <c r="N880" s="54" t="inlineStr">
        <is>
          <t>Howrah</t>
        </is>
      </c>
      <c r="O880" s="54">
        <f>VLOOKUP(N880,Lists!$A$2:$B$36,2,FALSE())</f>
        <v/>
      </c>
      <c r="P880" s="54" t="inlineStr">
        <is>
          <t>755544</t>
        </is>
      </c>
      <c r="Q880" s="54" t="inlineStr">
        <is>
          <t>61015 40292</t>
        </is>
      </c>
    </row>
    <row r="881" ht="15" customHeight="1" s="39">
      <c r="A881" s="54" t="inlineStr">
        <is>
          <t>STU0880</t>
        </is>
      </c>
      <c r="B881" s="55">
        <f>VLOOKUP(A881,Marks!$A$2:$B$1001,2,FALSE())</f>
        <v/>
      </c>
      <c r="C881" s="54">
        <f>VLOOKUP(A881,Marks!$A$2:$C$1001,3,FALSE())</f>
        <v/>
      </c>
      <c r="D881" s="55" t="inlineStr">
        <is>
          <t>Om Trivedi</t>
        </is>
      </c>
      <c r="E881" s="55" t="inlineStr">
        <is>
          <t>Simran Trivedi</t>
        </is>
      </c>
      <c r="F881" s="57" t="n">
        <v>44024</v>
      </c>
      <c r="G881" s="54">
        <f>DATEDIF(F881,TODAY(),"Y")</f>
        <v/>
      </c>
      <c r="H881" s="54" t="inlineStr">
        <is>
          <t>B-</t>
        </is>
      </c>
      <c r="I881" s="54" t="inlineStr">
        <is>
          <t>97029 36002</t>
        </is>
      </c>
      <c r="J881" s="62">
        <f>HYPERLINK("https://wa.me/91"&amp;SUBSTITUTE(I881," ",""),"Chat on WhatsApp")</f>
        <v/>
      </c>
      <c r="K881" s="54" t="inlineStr">
        <is>
          <t>om.trivedi10@rediffmail.com</t>
        </is>
      </c>
      <c r="L881" s="62">
        <f>HYPERLINK("mailto:"&amp;K881,"Send Email")</f>
        <v/>
      </c>
      <c r="M881" s="55" t="inlineStr">
        <is>
          <t>30, Shastri Nagar, Indore</t>
        </is>
      </c>
      <c r="N881" s="54" t="inlineStr">
        <is>
          <t>Indore</t>
        </is>
      </c>
      <c r="O881" s="54">
        <f>VLOOKUP(N881,Lists!$A$2:$B$36,2,FALSE())</f>
        <v/>
      </c>
      <c r="P881" s="54" t="inlineStr">
        <is>
          <t>337752</t>
        </is>
      </c>
      <c r="Q881" s="54" t="inlineStr">
        <is>
          <t>61877 29610</t>
        </is>
      </c>
    </row>
    <row r="882" ht="15" customHeight="1" s="39">
      <c r="A882" s="54" t="inlineStr">
        <is>
          <t>STU0881</t>
        </is>
      </c>
      <c r="B882" s="55">
        <f>VLOOKUP(A882,Marks!$A$2:$B$1001,2,FALSE())</f>
        <v/>
      </c>
      <c r="C882" s="54">
        <f>VLOOKUP(A882,Marks!$A$2:$C$1001,3,FALSE())</f>
        <v/>
      </c>
      <c r="D882" s="55" t="inlineStr">
        <is>
          <t>Naveen Thakur</t>
        </is>
      </c>
      <c r="E882" s="55" t="inlineStr">
        <is>
          <t>Meera Thakur</t>
        </is>
      </c>
      <c r="F882" s="57" t="n">
        <v>40071</v>
      </c>
      <c r="G882" s="54">
        <f>DATEDIF(F882,TODAY(),"Y")</f>
        <v/>
      </c>
      <c r="H882" s="54" t="inlineStr">
        <is>
          <t>AB+</t>
        </is>
      </c>
      <c r="I882" s="54" t="inlineStr">
        <is>
          <t>84503 88432</t>
        </is>
      </c>
      <c r="J882" s="62">
        <f>HYPERLINK("https://wa.me/91"&amp;SUBSTITUTE(I882," ",""),"Chat on WhatsApp")</f>
        <v/>
      </c>
      <c r="K882" s="54" t="inlineStr">
        <is>
          <t>naveen.thakur9@rediffmail.com</t>
        </is>
      </c>
      <c r="L882" s="62">
        <f>HYPERLINK("mailto:"&amp;K882,"Send Email")</f>
        <v/>
      </c>
      <c r="M882" s="55" t="inlineStr">
        <is>
          <t>342, College Road, Ahmedabad</t>
        </is>
      </c>
      <c r="N882" s="54" t="inlineStr">
        <is>
          <t>Ahmedabad</t>
        </is>
      </c>
      <c r="O882" s="54">
        <f>VLOOKUP(N882,Lists!$A$2:$B$36,2,FALSE())</f>
        <v/>
      </c>
      <c r="P882" s="54" t="inlineStr">
        <is>
          <t>115336</t>
        </is>
      </c>
      <c r="Q882" s="54" t="inlineStr">
        <is>
          <t>63029 14375</t>
        </is>
      </c>
    </row>
    <row r="883" ht="15" customHeight="1" s="39">
      <c r="A883" s="54" t="inlineStr">
        <is>
          <t>STU0882</t>
        </is>
      </c>
      <c r="B883" s="55">
        <f>VLOOKUP(A883,Marks!$A$2:$B$1001,2,FALSE())</f>
        <v/>
      </c>
      <c r="C883" s="54">
        <f>VLOOKUP(A883,Marks!$A$2:$C$1001,3,FALSE())</f>
        <v/>
      </c>
      <c r="D883" s="55" t="inlineStr">
        <is>
          <t>Tejas Iyer</t>
        </is>
      </c>
      <c r="E883" s="55" t="inlineStr">
        <is>
          <t>Ishita Iyer</t>
        </is>
      </c>
      <c r="F883" s="57" t="n">
        <v>40838</v>
      </c>
      <c r="G883" s="54">
        <f>DATEDIF(F883,TODAY(),"Y")</f>
        <v/>
      </c>
      <c r="H883" s="54" t="inlineStr">
        <is>
          <t>O+</t>
        </is>
      </c>
      <c r="I883" s="54" t="inlineStr">
        <is>
          <t>64241 74965</t>
        </is>
      </c>
      <c r="J883" s="62">
        <f>HYPERLINK("https://wa.me/91"&amp;SUBSTITUTE(I883," ",""),"Chat on WhatsApp")</f>
        <v/>
      </c>
      <c r="K883" s="54" t="inlineStr">
        <is>
          <t>tejas.iyer13@rediffmail.com</t>
        </is>
      </c>
      <c r="L883" s="62">
        <f>HYPERLINK("mailto:"&amp;K883,"Send Email")</f>
        <v/>
      </c>
      <c r="M883" s="55" t="inlineStr">
        <is>
          <t>150, Temple Road, Mysuru</t>
        </is>
      </c>
      <c r="N883" s="54" t="inlineStr">
        <is>
          <t>Mysuru</t>
        </is>
      </c>
      <c r="O883" s="54">
        <f>VLOOKUP(N883,Lists!$A$2:$B$36,2,FALSE())</f>
        <v/>
      </c>
      <c r="P883" s="54" t="inlineStr">
        <is>
          <t>779517</t>
        </is>
      </c>
      <c r="Q883" s="54" t="inlineStr">
        <is>
          <t>61237 47429</t>
        </is>
      </c>
    </row>
    <row r="884" ht="15" customHeight="1" s="39">
      <c r="A884" s="54" t="inlineStr">
        <is>
          <t>STU0883</t>
        </is>
      </c>
      <c r="B884" s="55">
        <f>VLOOKUP(A884,Marks!$A$2:$B$1001,2,FALSE())</f>
        <v/>
      </c>
      <c r="C884" s="54">
        <f>VLOOKUP(A884,Marks!$A$2:$C$1001,3,FALSE())</f>
        <v/>
      </c>
      <c r="D884" s="55" t="inlineStr">
        <is>
          <t>Manav Sen</t>
        </is>
      </c>
      <c r="E884" s="55" t="inlineStr">
        <is>
          <t>Ishita Sen</t>
        </is>
      </c>
      <c r="F884" s="57" t="n">
        <v>40592</v>
      </c>
      <c r="G884" s="54">
        <f>DATEDIF(F884,TODAY(),"Y")</f>
        <v/>
      </c>
      <c r="H884" s="54" t="inlineStr">
        <is>
          <t>A+</t>
        </is>
      </c>
      <c r="I884" s="54" t="inlineStr">
        <is>
          <t>78249 81083</t>
        </is>
      </c>
      <c r="J884" s="62">
        <f>HYPERLINK("https://wa.me/91"&amp;SUBSTITUTE(I884," ",""),"Chat on WhatsApp")</f>
        <v/>
      </c>
      <c r="K884" s="54" t="inlineStr">
        <is>
          <t>manav.sen39@rediffmail.com</t>
        </is>
      </c>
      <c r="L884" s="62">
        <f>HYPERLINK("mailto:"&amp;K884,"Send Email")</f>
        <v/>
      </c>
      <c r="M884" s="55" t="inlineStr">
        <is>
          <t>227, Gandhi Chowk, Bhopal</t>
        </is>
      </c>
      <c r="N884" s="54" t="inlineStr">
        <is>
          <t>Bhopal</t>
        </is>
      </c>
      <c r="O884" s="54">
        <f>VLOOKUP(N884,Lists!$A$2:$B$36,2,FALSE())</f>
        <v/>
      </c>
      <c r="P884" s="54" t="inlineStr">
        <is>
          <t>732241</t>
        </is>
      </c>
      <c r="Q884" s="54" t="inlineStr">
        <is>
          <t>78291 45840</t>
        </is>
      </c>
    </row>
    <row r="885" ht="15" customHeight="1" s="39">
      <c r="A885" s="54" t="inlineStr">
        <is>
          <t>STU0884</t>
        </is>
      </c>
      <c r="B885" s="55">
        <f>VLOOKUP(A885,Marks!$A$2:$B$1001,2,FALSE())</f>
        <v/>
      </c>
      <c r="C885" s="54">
        <f>VLOOKUP(A885,Marks!$A$2:$C$1001,3,FALSE())</f>
        <v/>
      </c>
      <c r="D885" s="55" t="inlineStr">
        <is>
          <t>Kartik Arora</t>
        </is>
      </c>
      <c r="E885" s="55" t="inlineStr">
        <is>
          <t>Yashvi Arora</t>
        </is>
      </c>
      <c r="F885" s="57" t="n">
        <v>40338</v>
      </c>
      <c r="G885" s="54">
        <f>DATEDIF(F885,TODAY(),"Y")</f>
        <v/>
      </c>
      <c r="H885" s="54" t="inlineStr">
        <is>
          <t>AB+</t>
        </is>
      </c>
      <c r="I885" s="54" t="inlineStr">
        <is>
          <t>96406 33174</t>
        </is>
      </c>
      <c r="J885" s="62">
        <f>HYPERLINK("https://wa.me/91"&amp;SUBSTITUTE(I885," ",""),"Chat on WhatsApp")</f>
        <v/>
      </c>
      <c r="K885" s="54" t="inlineStr">
        <is>
          <t>kartik.arora15@yahoo.com</t>
        </is>
      </c>
      <c r="L885" s="62">
        <f>HYPERLINK("mailto:"&amp;K885,"Send Email")</f>
        <v/>
      </c>
      <c r="M885" s="55" t="inlineStr">
        <is>
          <t>420, Station Road, Kanpur</t>
        </is>
      </c>
      <c r="N885" s="54" t="inlineStr">
        <is>
          <t>Kanpur</t>
        </is>
      </c>
      <c r="O885" s="54">
        <f>VLOOKUP(N885,Lists!$A$2:$B$36,2,FALSE())</f>
        <v/>
      </c>
      <c r="P885" s="54" t="inlineStr">
        <is>
          <t>829354</t>
        </is>
      </c>
      <c r="Q885" s="54" t="inlineStr">
        <is>
          <t>87371 14219</t>
        </is>
      </c>
    </row>
    <row r="886" ht="15" customHeight="1" s="39">
      <c r="A886" s="54" t="inlineStr">
        <is>
          <t>STU0885</t>
        </is>
      </c>
      <c r="B886" s="55">
        <f>VLOOKUP(A886,Marks!$A$2:$B$1001,2,FALSE())</f>
        <v/>
      </c>
      <c r="C886" s="54">
        <f>VLOOKUP(A886,Marks!$A$2:$C$1001,3,FALSE())</f>
        <v/>
      </c>
      <c r="D886" s="55" t="inlineStr">
        <is>
          <t>Parth Banerjee</t>
        </is>
      </c>
      <c r="E886" s="55" t="inlineStr">
        <is>
          <t>Trisha Banerjee</t>
        </is>
      </c>
      <c r="F886" s="57" t="n">
        <v>43063</v>
      </c>
      <c r="G886" s="54">
        <f>DATEDIF(F886,TODAY(),"Y")</f>
        <v/>
      </c>
      <c r="H886" s="54" t="inlineStr">
        <is>
          <t>O+</t>
        </is>
      </c>
      <c r="I886" s="54" t="inlineStr">
        <is>
          <t>67980 20625</t>
        </is>
      </c>
      <c r="J886" s="62">
        <f>HYPERLINK("https://wa.me/91"&amp;SUBSTITUTE(I886," ",""),"Chat on WhatsApp")</f>
        <v/>
      </c>
      <c r="K886" s="54" t="inlineStr">
        <is>
          <t>parth.banerjee24@yahoo.com</t>
        </is>
      </c>
      <c r="L886" s="62">
        <f>HYPERLINK("mailto:"&amp;K886,"Send Email")</f>
        <v/>
      </c>
      <c r="M886" s="55" t="inlineStr">
        <is>
          <t>60, Lake View, Thiruvananthapuram</t>
        </is>
      </c>
      <c r="N886" s="54" t="inlineStr">
        <is>
          <t>Thiruvananthapuram</t>
        </is>
      </c>
      <c r="O886" s="54">
        <f>VLOOKUP(N886,Lists!$A$2:$B$36,2,FALSE())</f>
        <v/>
      </c>
      <c r="P886" s="54" t="inlineStr">
        <is>
          <t>156431</t>
        </is>
      </c>
      <c r="Q886" s="54" t="inlineStr">
        <is>
          <t>77636 51026</t>
        </is>
      </c>
    </row>
    <row r="887" ht="15" customHeight="1" s="39">
      <c r="A887" s="54" t="inlineStr">
        <is>
          <t>STU0886</t>
        </is>
      </c>
      <c r="B887" s="55">
        <f>VLOOKUP(A887,Marks!$A$2:$B$1001,2,FALSE())</f>
        <v/>
      </c>
      <c r="C887" s="54">
        <f>VLOOKUP(A887,Marks!$A$2:$C$1001,3,FALSE())</f>
        <v/>
      </c>
      <c r="D887" s="55" t="inlineStr">
        <is>
          <t>Parth Mehta</t>
        </is>
      </c>
      <c r="E887" s="55" t="inlineStr">
        <is>
          <t>Aadhya Mehta</t>
        </is>
      </c>
      <c r="F887" s="57" t="n">
        <v>41352</v>
      </c>
      <c r="G887" s="54">
        <f>DATEDIF(F887,TODAY(),"Y")</f>
        <v/>
      </c>
      <c r="H887" s="54" t="inlineStr">
        <is>
          <t>A-</t>
        </is>
      </c>
      <c r="I887" s="54" t="inlineStr">
        <is>
          <t>88895 35299</t>
        </is>
      </c>
      <c r="J887" s="62">
        <f>HYPERLINK("https://wa.me/91"&amp;SUBSTITUTE(I887," ",""),"Chat on WhatsApp")</f>
        <v/>
      </c>
      <c r="K887" s="54" t="inlineStr">
        <is>
          <t>parth.mehta67@gmail.com</t>
        </is>
      </c>
      <c r="L887" s="62">
        <f>HYPERLINK("mailto:"&amp;K887,"Send Email")</f>
        <v/>
      </c>
      <c r="M887" s="55" t="inlineStr">
        <is>
          <t>55, MG Road, Patna</t>
        </is>
      </c>
      <c r="N887" s="54" t="inlineStr">
        <is>
          <t>Patna</t>
        </is>
      </c>
      <c r="O887" s="54">
        <f>VLOOKUP(N887,Lists!$A$2:$B$36,2,FALSE())</f>
        <v/>
      </c>
      <c r="P887" s="54" t="inlineStr">
        <is>
          <t>181912</t>
        </is>
      </c>
      <c r="Q887" s="54" t="inlineStr">
        <is>
          <t>75821 56375</t>
        </is>
      </c>
    </row>
    <row r="888" ht="15" customHeight="1" s="39">
      <c r="A888" s="54" t="inlineStr">
        <is>
          <t>STU0887</t>
        </is>
      </c>
      <c r="B888" s="55">
        <f>VLOOKUP(A888,Marks!$A$2:$B$1001,2,FALSE())</f>
        <v/>
      </c>
      <c r="C888" s="54">
        <f>VLOOKUP(A888,Marks!$A$2:$C$1001,3,FALSE())</f>
        <v/>
      </c>
      <c r="D888" s="55" t="inlineStr">
        <is>
          <t>Yug Rawat</t>
        </is>
      </c>
      <c r="E888" s="55" t="inlineStr">
        <is>
          <t>Jiya Rawat</t>
        </is>
      </c>
      <c r="F888" s="57" t="n">
        <v>41166</v>
      </c>
      <c r="G888" s="54">
        <f>DATEDIF(F888,TODAY(),"Y")</f>
        <v/>
      </c>
      <c r="H888" s="54" t="inlineStr">
        <is>
          <t>A-</t>
        </is>
      </c>
      <c r="I888" s="54" t="inlineStr">
        <is>
          <t>92258 73311</t>
        </is>
      </c>
      <c r="J888" s="62">
        <f>HYPERLINK("https://wa.me/91"&amp;SUBSTITUTE(I888," ",""),"Chat on WhatsApp")</f>
        <v/>
      </c>
      <c r="K888" s="54" t="inlineStr">
        <is>
          <t>yug.rawat1@gmail.com</t>
        </is>
      </c>
      <c r="L888" s="62">
        <f>HYPERLINK("mailto:"&amp;K888,"Send Email")</f>
        <v/>
      </c>
      <c r="M888" s="55" t="inlineStr">
        <is>
          <t>329, Park Street, Kochi</t>
        </is>
      </c>
      <c r="N888" s="54" t="inlineStr">
        <is>
          <t>Kochi</t>
        </is>
      </c>
      <c r="O888" s="54">
        <f>VLOOKUP(N888,Lists!$A$2:$B$36,2,FALSE())</f>
        <v/>
      </c>
      <c r="P888" s="54" t="inlineStr">
        <is>
          <t>749967</t>
        </is>
      </c>
      <c r="Q888" s="54" t="inlineStr">
        <is>
          <t>74342 31356</t>
        </is>
      </c>
    </row>
    <row r="889" ht="15" customHeight="1" s="39">
      <c r="A889" s="54" t="inlineStr">
        <is>
          <t>STU0888</t>
        </is>
      </c>
      <c r="B889" s="55">
        <f>VLOOKUP(A889,Marks!$A$2:$B$1001,2,FALSE())</f>
        <v/>
      </c>
      <c r="C889" s="54">
        <f>VLOOKUP(A889,Marks!$A$2:$C$1001,3,FALSE())</f>
        <v/>
      </c>
      <c r="D889" s="55" t="inlineStr">
        <is>
          <t>Karan Saxena</t>
        </is>
      </c>
      <c r="E889" s="55" t="inlineStr">
        <is>
          <t>Kavya Saxena</t>
        </is>
      </c>
      <c r="F889" s="57" t="n">
        <v>43689</v>
      </c>
      <c r="G889" s="54">
        <f>DATEDIF(F889,TODAY(),"Y")</f>
        <v/>
      </c>
      <c r="H889" s="54" t="inlineStr">
        <is>
          <t>O-</t>
        </is>
      </c>
      <c r="I889" s="54" t="inlineStr">
        <is>
          <t>87313 30250</t>
        </is>
      </c>
      <c r="J889" s="62">
        <f>HYPERLINK("https://wa.me/91"&amp;SUBSTITUTE(I889," ",""),"Chat on WhatsApp")</f>
        <v/>
      </c>
      <c r="K889" s="54" t="inlineStr">
        <is>
          <t>karan.saxena92@rediffmail.com</t>
        </is>
      </c>
      <c r="L889" s="62">
        <f>HYPERLINK("mailto:"&amp;K889,"Send Email")</f>
        <v/>
      </c>
      <c r="M889" s="55" t="inlineStr">
        <is>
          <t>131, MG Road, Ranchi</t>
        </is>
      </c>
      <c r="N889" s="54" t="inlineStr">
        <is>
          <t>Ranchi</t>
        </is>
      </c>
      <c r="O889" s="54">
        <f>VLOOKUP(N889,Lists!$A$2:$B$36,2,FALSE())</f>
        <v/>
      </c>
      <c r="P889" s="54" t="inlineStr">
        <is>
          <t>517540</t>
        </is>
      </c>
      <c r="Q889" s="54" t="inlineStr">
        <is>
          <t>92740 18951</t>
        </is>
      </c>
    </row>
    <row r="890" ht="15" customHeight="1" s="39">
      <c r="A890" s="54" t="inlineStr">
        <is>
          <t>STU0889</t>
        </is>
      </c>
      <c r="B890" s="55">
        <f>VLOOKUP(A890,Marks!$A$2:$B$1001,2,FALSE())</f>
        <v/>
      </c>
      <c r="C890" s="54">
        <f>VLOOKUP(A890,Marks!$A$2:$C$1001,3,FALSE())</f>
        <v/>
      </c>
      <c r="D890" s="55" t="inlineStr">
        <is>
          <t>Karan Yadav</t>
        </is>
      </c>
      <c r="E890" s="55" t="inlineStr">
        <is>
          <t>Vidhi Yadav</t>
        </is>
      </c>
      <c r="F890" s="57" t="n">
        <v>43557</v>
      </c>
      <c r="G890" s="54">
        <f>DATEDIF(F890,TODAY(),"Y")</f>
        <v/>
      </c>
      <c r="H890" s="54" t="inlineStr">
        <is>
          <t>A+</t>
        </is>
      </c>
      <c r="I890" s="54" t="inlineStr">
        <is>
          <t>76317 56815</t>
        </is>
      </c>
      <c r="J890" s="62">
        <f>HYPERLINK("https://wa.me/91"&amp;SUBSTITUTE(I890," ",""),"Chat on WhatsApp")</f>
        <v/>
      </c>
      <c r="K890" s="54" t="inlineStr">
        <is>
          <t>karan.yadav75@rediffmail.com</t>
        </is>
      </c>
      <c r="L890" s="62">
        <f>HYPERLINK("mailto:"&amp;K890,"Send Email")</f>
        <v/>
      </c>
      <c r="M890" s="55" t="inlineStr">
        <is>
          <t>298, Church Street, Udaipur</t>
        </is>
      </c>
      <c r="N890" s="54" t="inlineStr">
        <is>
          <t>Udaipur</t>
        </is>
      </c>
      <c r="O890" s="54">
        <f>VLOOKUP(N890,Lists!$A$2:$B$36,2,FALSE())</f>
        <v/>
      </c>
      <c r="P890" s="54" t="inlineStr">
        <is>
          <t>172462</t>
        </is>
      </c>
      <c r="Q890" s="54" t="inlineStr">
        <is>
          <t>93468 38988</t>
        </is>
      </c>
    </row>
    <row r="891" ht="15" customHeight="1" s="39">
      <c r="A891" s="54" t="inlineStr">
        <is>
          <t>STU0890</t>
        </is>
      </c>
      <c r="B891" s="55">
        <f>VLOOKUP(A891,Marks!$A$2:$B$1001,2,FALSE())</f>
        <v/>
      </c>
      <c r="C891" s="54">
        <f>VLOOKUP(A891,Marks!$A$2:$C$1001,3,FALSE())</f>
        <v/>
      </c>
      <c r="D891" s="55" t="inlineStr">
        <is>
          <t>Aarav Chauhan</t>
        </is>
      </c>
      <c r="E891" s="55" t="inlineStr">
        <is>
          <t>Ojasvi Chauhan</t>
        </is>
      </c>
      <c r="F891" s="57" t="n">
        <v>44403</v>
      </c>
      <c r="G891" s="54">
        <f>DATEDIF(F891,TODAY(),"Y")</f>
        <v/>
      </c>
      <c r="H891" s="54" t="inlineStr">
        <is>
          <t>O+</t>
        </is>
      </c>
      <c r="I891" s="54" t="inlineStr">
        <is>
          <t>82691 82980</t>
        </is>
      </c>
      <c r="J891" s="62">
        <f>HYPERLINK("https://wa.me/91"&amp;SUBSTITUTE(I891," ",""),"Chat on WhatsApp")</f>
        <v/>
      </c>
      <c r="K891" s="54" t="inlineStr">
        <is>
          <t>aarav.chauhan99@gmail.com</t>
        </is>
      </c>
      <c r="L891" s="62">
        <f>HYPERLINK("mailto:"&amp;K891,"Send Email")</f>
        <v/>
      </c>
      <c r="M891" s="55" t="inlineStr">
        <is>
          <t>130, Sector 12, Thiruvananthapuram</t>
        </is>
      </c>
      <c r="N891" s="54" t="inlineStr">
        <is>
          <t>Thiruvananthapuram</t>
        </is>
      </c>
      <c r="O891" s="54">
        <f>VLOOKUP(N891,Lists!$A$2:$B$36,2,FALSE())</f>
        <v/>
      </c>
      <c r="P891" s="54" t="inlineStr">
        <is>
          <t>536844</t>
        </is>
      </c>
      <c r="Q891" s="54" t="inlineStr">
        <is>
          <t>69865 19879</t>
        </is>
      </c>
    </row>
    <row r="892" ht="15" customHeight="1" s="39">
      <c r="A892" s="54" t="inlineStr">
        <is>
          <t>STU0891</t>
        </is>
      </c>
      <c r="B892" s="55">
        <f>VLOOKUP(A892,Marks!$A$2:$B$1001,2,FALSE())</f>
        <v/>
      </c>
      <c r="C892" s="54">
        <f>VLOOKUP(A892,Marks!$A$2:$C$1001,3,FALSE())</f>
        <v/>
      </c>
      <c r="D892" s="55" t="inlineStr">
        <is>
          <t>Yash Gupta</t>
        </is>
      </c>
      <c r="E892" s="55" t="inlineStr">
        <is>
          <t>Bhavya Gupta</t>
        </is>
      </c>
      <c r="F892" s="57" t="n">
        <v>41475</v>
      </c>
      <c r="G892" s="54">
        <f>DATEDIF(F892,TODAY(),"Y")</f>
        <v/>
      </c>
      <c r="H892" s="54" t="inlineStr">
        <is>
          <t>B-</t>
        </is>
      </c>
      <c r="I892" s="54" t="inlineStr">
        <is>
          <t>79951 55663</t>
        </is>
      </c>
      <c r="J892" s="62">
        <f>HYPERLINK("https://wa.me/91"&amp;SUBSTITUTE(I892," ",""),"Chat on WhatsApp")</f>
        <v/>
      </c>
      <c r="K892" s="54" t="inlineStr">
        <is>
          <t>yash.gupta74@gmail.com</t>
        </is>
      </c>
      <c r="L892" s="62">
        <f>HYPERLINK("mailto:"&amp;K892,"Send Email")</f>
        <v/>
      </c>
      <c r="M892" s="55" t="inlineStr">
        <is>
          <t>250, Sector 12, Bhubaneswar</t>
        </is>
      </c>
      <c r="N892" s="54" t="inlineStr">
        <is>
          <t>Bhubaneswar</t>
        </is>
      </c>
      <c r="O892" s="54">
        <f>VLOOKUP(N892,Lists!$A$2:$B$36,2,FALSE())</f>
        <v/>
      </c>
      <c r="P892" s="54" t="inlineStr">
        <is>
          <t>258541</t>
        </is>
      </c>
      <c r="Q892" s="54" t="inlineStr">
        <is>
          <t>82280 49983</t>
        </is>
      </c>
    </row>
    <row r="893" ht="15" customHeight="1" s="39">
      <c r="A893" s="54" t="inlineStr">
        <is>
          <t>STU0892</t>
        </is>
      </c>
      <c r="B893" s="55">
        <f>VLOOKUP(A893,Marks!$A$2:$B$1001,2,FALSE())</f>
        <v/>
      </c>
      <c r="C893" s="54">
        <f>VLOOKUP(A893,Marks!$A$2:$C$1001,3,FALSE())</f>
        <v/>
      </c>
      <c r="D893" s="55" t="inlineStr">
        <is>
          <t>Tejas Tiwari</t>
        </is>
      </c>
      <c r="E893" s="55" t="inlineStr">
        <is>
          <t>Vanya Tiwari</t>
        </is>
      </c>
      <c r="F893" s="57" t="n">
        <v>40797</v>
      </c>
      <c r="G893" s="54">
        <f>DATEDIF(F893,TODAY(),"Y")</f>
        <v/>
      </c>
      <c r="H893" s="54" t="inlineStr">
        <is>
          <t>O+</t>
        </is>
      </c>
      <c r="I893" s="54" t="inlineStr">
        <is>
          <t>63207 99965</t>
        </is>
      </c>
      <c r="J893" s="62">
        <f>HYPERLINK("https://wa.me/91"&amp;SUBSTITUTE(I893," ",""),"Chat on WhatsApp")</f>
        <v/>
      </c>
      <c r="K893" s="54" t="inlineStr">
        <is>
          <t>tejas.tiwari50@yahoo.com</t>
        </is>
      </c>
      <c r="L893" s="62">
        <f>HYPERLINK("mailto:"&amp;K893,"Send Email")</f>
        <v/>
      </c>
      <c r="M893" s="55" t="inlineStr">
        <is>
          <t>312, Green Park, Coimbatore</t>
        </is>
      </c>
      <c r="N893" s="54" t="inlineStr">
        <is>
          <t>Coimbatore</t>
        </is>
      </c>
      <c r="O893" s="54">
        <f>VLOOKUP(N893,Lists!$A$2:$B$36,2,FALSE())</f>
        <v/>
      </c>
      <c r="P893" s="54" t="inlineStr">
        <is>
          <t>516937</t>
        </is>
      </c>
      <c r="Q893" s="54" t="inlineStr">
        <is>
          <t>62981 61148</t>
        </is>
      </c>
    </row>
    <row r="894" ht="15" customHeight="1" s="39">
      <c r="A894" s="54" t="inlineStr">
        <is>
          <t>STU0893</t>
        </is>
      </c>
      <c r="B894" s="55">
        <f>VLOOKUP(A894,Marks!$A$2:$B$1001,2,FALSE())</f>
        <v/>
      </c>
      <c r="C894" s="54">
        <f>VLOOKUP(A894,Marks!$A$2:$C$1001,3,FALSE())</f>
        <v/>
      </c>
      <c r="D894" s="55" t="inlineStr">
        <is>
          <t>Harsh Trivedi</t>
        </is>
      </c>
      <c r="E894" s="55" t="inlineStr">
        <is>
          <t>Mahi Trivedi</t>
        </is>
      </c>
      <c r="F894" s="57" t="n">
        <v>43924</v>
      </c>
      <c r="G894" s="54">
        <f>DATEDIF(F894,TODAY(),"Y")</f>
        <v/>
      </c>
      <c r="H894" s="54" t="inlineStr">
        <is>
          <t>AB-</t>
        </is>
      </c>
      <c r="I894" s="54" t="inlineStr">
        <is>
          <t>76280 29393</t>
        </is>
      </c>
      <c r="J894" s="62">
        <f>HYPERLINK("https://wa.me/91"&amp;SUBSTITUTE(I894," ",""),"Chat on WhatsApp")</f>
        <v/>
      </c>
      <c r="K894" s="54" t="inlineStr">
        <is>
          <t>harsh.trivedi36@yahoo.com</t>
        </is>
      </c>
      <c r="L894" s="62">
        <f>HYPERLINK("mailto:"&amp;K894,"Send Email")</f>
        <v/>
      </c>
      <c r="M894" s="55" t="inlineStr">
        <is>
          <t>493, Model Town, Bengaluru</t>
        </is>
      </c>
      <c r="N894" s="54" t="inlineStr">
        <is>
          <t>Bengaluru</t>
        </is>
      </c>
      <c r="O894" s="54">
        <f>VLOOKUP(N894,Lists!$A$2:$B$36,2,FALSE())</f>
        <v/>
      </c>
      <c r="P894" s="54" t="inlineStr">
        <is>
          <t>466729</t>
        </is>
      </c>
      <c r="Q894" s="54" t="inlineStr">
        <is>
          <t>76596 61154</t>
        </is>
      </c>
    </row>
    <row r="895" ht="15" customHeight="1" s="39">
      <c r="A895" s="54" t="inlineStr">
        <is>
          <t>STU0894</t>
        </is>
      </c>
      <c r="B895" s="55">
        <f>VLOOKUP(A895,Marks!$A$2:$B$1001,2,FALSE())</f>
        <v/>
      </c>
      <c r="C895" s="54">
        <f>VLOOKUP(A895,Marks!$A$2:$C$1001,3,FALSE())</f>
        <v/>
      </c>
      <c r="D895" s="55" t="inlineStr">
        <is>
          <t>Varun Kulkarni</t>
        </is>
      </c>
      <c r="E895" s="55" t="inlineStr">
        <is>
          <t>Tara Kulkarni</t>
        </is>
      </c>
      <c r="F895" s="57" t="n">
        <v>43647</v>
      </c>
      <c r="G895" s="54">
        <f>DATEDIF(F895,TODAY(),"Y")</f>
        <v/>
      </c>
      <c r="H895" s="54" t="inlineStr">
        <is>
          <t>O+</t>
        </is>
      </c>
      <c r="I895" s="54" t="inlineStr">
        <is>
          <t>84767 47769</t>
        </is>
      </c>
      <c r="J895" s="62">
        <f>HYPERLINK("https://wa.me/91"&amp;SUBSTITUTE(I895," ",""),"Chat on WhatsApp")</f>
        <v/>
      </c>
      <c r="K895" s="54" t="inlineStr">
        <is>
          <t>varun.kulkarni85@yahoo.com</t>
        </is>
      </c>
      <c r="L895" s="62">
        <f>HYPERLINK("mailto:"&amp;K895,"Send Email")</f>
        <v/>
      </c>
      <c r="M895" s="55" t="inlineStr">
        <is>
          <t>125, Church Street, Coimbatore</t>
        </is>
      </c>
      <c r="N895" s="54" t="inlineStr">
        <is>
          <t>Coimbatore</t>
        </is>
      </c>
      <c r="O895" s="54">
        <f>VLOOKUP(N895,Lists!$A$2:$B$36,2,FALSE())</f>
        <v/>
      </c>
      <c r="P895" s="54" t="inlineStr">
        <is>
          <t>243039</t>
        </is>
      </c>
      <c r="Q895" s="54" t="inlineStr">
        <is>
          <t>61108 89237</t>
        </is>
      </c>
    </row>
    <row r="896" ht="15" customHeight="1" s="39">
      <c r="A896" s="54" t="inlineStr">
        <is>
          <t>STU0895</t>
        </is>
      </c>
      <c r="B896" s="55">
        <f>VLOOKUP(A896,Marks!$A$2:$B$1001,2,FALSE())</f>
        <v/>
      </c>
      <c r="C896" s="54">
        <f>VLOOKUP(A896,Marks!$A$2:$C$1001,3,FALSE())</f>
        <v/>
      </c>
      <c r="D896" s="55" t="inlineStr">
        <is>
          <t>Aditya Chopra</t>
        </is>
      </c>
      <c r="E896" s="55" t="inlineStr">
        <is>
          <t>Tanvi Chopra</t>
        </is>
      </c>
      <c r="F896" s="57" t="n">
        <v>40943</v>
      </c>
      <c r="G896" s="54">
        <f>DATEDIF(F896,TODAY(),"Y")</f>
        <v/>
      </c>
      <c r="H896" s="54" t="inlineStr">
        <is>
          <t>AB-</t>
        </is>
      </c>
      <c r="I896" s="54" t="inlineStr">
        <is>
          <t>99698 29303</t>
        </is>
      </c>
      <c r="J896" s="62">
        <f>HYPERLINK("https://wa.me/91"&amp;SUBSTITUTE(I896," ",""),"Chat on WhatsApp")</f>
        <v/>
      </c>
      <c r="K896" s="54" t="inlineStr">
        <is>
          <t>aditya.chopra30@gmail.com</t>
        </is>
      </c>
      <c r="L896" s="62">
        <f>HYPERLINK("mailto:"&amp;K896,"Send Email")</f>
        <v/>
      </c>
      <c r="M896" s="55" t="inlineStr">
        <is>
          <t>112, Shastri Nagar, Howrah</t>
        </is>
      </c>
      <c r="N896" s="54" t="inlineStr">
        <is>
          <t>Howrah</t>
        </is>
      </c>
      <c r="O896" s="54">
        <f>VLOOKUP(N896,Lists!$A$2:$B$36,2,FALSE())</f>
        <v/>
      </c>
      <c r="P896" s="54" t="inlineStr">
        <is>
          <t>762958</t>
        </is>
      </c>
      <c r="Q896" s="54" t="inlineStr">
        <is>
          <t>69228 24293</t>
        </is>
      </c>
    </row>
    <row r="897" ht="15" customHeight="1" s="39">
      <c r="A897" s="54" t="inlineStr">
        <is>
          <t>STU0896</t>
        </is>
      </c>
      <c r="B897" s="55">
        <f>VLOOKUP(A897,Marks!$A$2:$B$1001,2,FALSE())</f>
        <v/>
      </c>
      <c r="C897" s="54">
        <f>VLOOKUP(A897,Marks!$A$2:$C$1001,3,FALSE())</f>
        <v/>
      </c>
      <c r="D897" s="55" t="inlineStr">
        <is>
          <t>Vikram Bansal</t>
        </is>
      </c>
      <c r="E897" s="55" t="inlineStr">
        <is>
          <t>Pihu Bansal</t>
        </is>
      </c>
      <c r="F897" s="57" t="n">
        <v>39927</v>
      </c>
      <c r="G897" s="54">
        <f>DATEDIF(F897,TODAY(),"Y")</f>
        <v/>
      </c>
      <c r="H897" s="54" t="inlineStr">
        <is>
          <t>O+</t>
        </is>
      </c>
      <c r="I897" s="54" t="inlineStr">
        <is>
          <t>93442 51230</t>
        </is>
      </c>
      <c r="J897" s="62">
        <f>HYPERLINK("https://wa.me/91"&amp;SUBSTITUTE(I897," ",""),"Chat on WhatsApp")</f>
        <v/>
      </c>
      <c r="K897" s="54" t="inlineStr">
        <is>
          <t>vikram.bansal40@outlook.com</t>
        </is>
      </c>
      <c r="L897" s="62">
        <f>HYPERLINK("mailto:"&amp;K897,"Send Email")</f>
        <v/>
      </c>
      <c r="M897" s="55" t="inlineStr">
        <is>
          <t>383, Ring Road, Raipur</t>
        </is>
      </c>
      <c r="N897" s="54" t="inlineStr">
        <is>
          <t>Raipur</t>
        </is>
      </c>
      <c r="O897" s="54">
        <f>VLOOKUP(N897,Lists!$A$2:$B$36,2,FALSE())</f>
        <v/>
      </c>
      <c r="P897" s="54" t="inlineStr">
        <is>
          <t>244492</t>
        </is>
      </c>
      <c r="Q897" s="54" t="inlineStr">
        <is>
          <t>84319 52852</t>
        </is>
      </c>
    </row>
    <row r="898" ht="15" customHeight="1" s="39">
      <c r="A898" s="54" t="inlineStr">
        <is>
          <t>STU0897</t>
        </is>
      </c>
      <c r="B898" s="55">
        <f>VLOOKUP(A898,Marks!$A$2:$B$1001,2,FALSE())</f>
        <v/>
      </c>
      <c r="C898" s="54">
        <f>VLOOKUP(A898,Marks!$A$2:$C$1001,3,FALSE())</f>
        <v/>
      </c>
      <c r="D898" s="55" t="inlineStr">
        <is>
          <t>Manav Naidu</t>
        </is>
      </c>
      <c r="E898" s="55" t="inlineStr">
        <is>
          <t>Pooja Naidu</t>
        </is>
      </c>
      <c r="F898" s="57" t="n">
        <v>41887</v>
      </c>
      <c r="G898" s="54">
        <f>DATEDIF(F898,TODAY(),"Y")</f>
        <v/>
      </c>
      <c r="H898" s="54" t="inlineStr">
        <is>
          <t>B+</t>
        </is>
      </c>
      <c r="I898" s="54" t="inlineStr">
        <is>
          <t>95902 52067</t>
        </is>
      </c>
      <c r="J898" s="62">
        <f>HYPERLINK("https://wa.me/91"&amp;SUBSTITUTE(I898," ",""),"Chat on WhatsApp")</f>
        <v/>
      </c>
      <c r="K898" s="54" t="inlineStr">
        <is>
          <t>manav.naidu91@rediffmail.com</t>
        </is>
      </c>
      <c r="L898" s="62">
        <f>HYPERLINK("mailto:"&amp;K898,"Send Email")</f>
        <v/>
      </c>
      <c r="M898" s="55" t="inlineStr">
        <is>
          <t>41, Church Street, Amritsar</t>
        </is>
      </c>
      <c r="N898" s="54" t="inlineStr">
        <is>
          <t>Amritsar</t>
        </is>
      </c>
      <c r="O898" s="54">
        <f>VLOOKUP(N898,Lists!$A$2:$B$36,2,FALSE())</f>
        <v/>
      </c>
      <c r="P898" s="54" t="inlineStr">
        <is>
          <t>168318</t>
        </is>
      </c>
      <c r="Q898" s="54" t="inlineStr">
        <is>
          <t>96134 37211</t>
        </is>
      </c>
    </row>
    <row r="899" ht="15" customHeight="1" s="39">
      <c r="A899" s="54" t="inlineStr">
        <is>
          <t>STU0898</t>
        </is>
      </c>
      <c r="B899" s="55">
        <f>VLOOKUP(A899,Marks!$A$2:$B$1001,2,FALSE())</f>
        <v/>
      </c>
      <c r="C899" s="54">
        <f>VLOOKUP(A899,Marks!$A$2:$C$1001,3,FALSE())</f>
        <v/>
      </c>
      <c r="D899" s="55" t="inlineStr">
        <is>
          <t>Manav Sharma</t>
        </is>
      </c>
      <c r="E899" s="55" t="inlineStr">
        <is>
          <t>Myra Sharma</t>
        </is>
      </c>
      <c r="F899" s="57" t="n">
        <v>40310</v>
      </c>
      <c r="G899" s="54">
        <f>DATEDIF(F899,TODAY(),"Y")</f>
        <v/>
      </c>
      <c r="H899" s="54" t="inlineStr">
        <is>
          <t>B-</t>
        </is>
      </c>
      <c r="I899" s="54" t="inlineStr">
        <is>
          <t>77257 50093</t>
        </is>
      </c>
      <c r="J899" s="62">
        <f>HYPERLINK("https://wa.me/91"&amp;SUBSTITUTE(I899," ",""),"Chat on WhatsApp")</f>
        <v/>
      </c>
      <c r="K899" s="54" t="inlineStr">
        <is>
          <t>manav.sharma46@rediffmail.com</t>
        </is>
      </c>
      <c r="L899" s="62">
        <f>HYPERLINK("mailto:"&amp;K899,"Send Email")</f>
        <v/>
      </c>
      <c r="M899" s="55" t="inlineStr">
        <is>
          <t>160, Sector 12, Mumbai</t>
        </is>
      </c>
      <c r="N899" s="54" t="inlineStr">
        <is>
          <t>Mumbai</t>
        </is>
      </c>
      <c r="O899" s="54">
        <f>VLOOKUP(N899,Lists!$A$2:$B$36,2,FALSE())</f>
        <v/>
      </c>
      <c r="P899" s="54" t="inlineStr">
        <is>
          <t>324688</t>
        </is>
      </c>
      <c r="Q899" s="54" t="inlineStr">
        <is>
          <t>72132 88008</t>
        </is>
      </c>
    </row>
    <row r="900" ht="15" customHeight="1" s="39">
      <c r="A900" s="54" t="inlineStr">
        <is>
          <t>STU0899</t>
        </is>
      </c>
      <c r="B900" s="55">
        <f>VLOOKUP(A900,Marks!$A$2:$B$1001,2,FALSE())</f>
        <v/>
      </c>
      <c r="C900" s="54">
        <f>VLOOKUP(A900,Marks!$A$2:$C$1001,3,FALSE())</f>
        <v/>
      </c>
      <c r="D900" s="55" t="inlineStr">
        <is>
          <t>Chirag Yadav</t>
        </is>
      </c>
      <c r="E900" s="55" t="inlineStr">
        <is>
          <t>Yashvi Yadav</t>
        </is>
      </c>
      <c r="F900" s="57" t="n">
        <v>43961</v>
      </c>
      <c r="G900" s="54">
        <f>DATEDIF(F900,TODAY(),"Y")</f>
        <v/>
      </c>
      <c r="H900" s="54" t="inlineStr">
        <is>
          <t>AB-</t>
        </is>
      </c>
      <c r="I900" s="54" t="inlineStr">
        <is>
          <t>96968 81137</t>
        </is>
      </c>
      <c r="J900" s="62">
        <f>HYPERLINK("https://wa.me/91"&amp;SUBSTITUTE(I900," ",""),"Chat on WhatsApp")</f>
        <v/>
      </c>
      <c r="K900" s="54" t="inlineStr">
        <is>
          <t>chirag.yadav90@outlook.com</t>
        </is>
      </c>
      <c r="L900" s="62">
        <f>HYPERLINK("mailto:"&amp;K900,"Send Email")</f>
        <v/>
      </c>
      <c r="M900" s="55" t="inlineStr">
        <is>
          <t>417, Market Yard, Jaipur</t>
        </is>
      </c>
      <c r="N900" s="54" t="inlineStr">
        <is>
          <t>Jaipur</t>
        </is>
      </c>
      <c r="O900" s="54">
        <f>VLOOKUP(N900,Lists!$A$2:$B$36,2,FALSE())</f>
        <v/>
      </c>
      <c r="P900" s="54" t="inlineStr">
        <is>
          <t>767352</t>
        </is>
      </c>
      <c r="Q900" s="54" t="inlineStr">
        <is>
          <t>69694 78615</t>
        </is>
      </c>
    </row>
    <row r="901" ht="15" customHeight="1" s="39">
      <c r="A901" s="54" t="inlineStr">
        <is>
          <t>STU0900</t>
        </is>
      </c>
      <c r="B901" s="55">
        <f>VLOOKUP(A901,Marks!$A$2:$B$1001,2,FALSE())</f>
        <v/>
      </c>
      <c r="C901" s="54">
        <f>VLOOKUP(A901,Marks!$A$2:$C$1001,3,FALSE())</f>
        <v/>
      </c>
      <c r="D901" s="55" t="inlineStr">
        <is>
          <t>Kartik Pandey</t>
        </is>
      </c>
      <c r="E901" s="55" t="inlineStr">
        <is>
          <t>Urvi Pandey</t>
        </is>
      </c>
      <c r="F901" s="57" t="n">
        <v>43238</v>
      </c>
      <c r="G901" s="54">
        <f>DATEDIF(F901,TODAY(),"Y")</f>
        <v/>
      </c>
      <c r="H901" s="54" t="inlineStr">
        <is>
          <t>AB+</t>
        </is>
      </c>
      <c r="I901" s="54" t="inlineStr">
        <is>
          <t>68192 11806</t>
        </is>
      </c>
      <c r="J901" s="62">
        <f>HYPERLINK("https://wa.me/91"&amp;SUBSTITUTE(I901," ",""),"Chat on WhatsApp")</f>
        <v/>
      </c>
      <c r="K901" s="54" t="inlineStr">
        <is>
          <t>kartik.pandey38@rediffmail.com</t>
        </is>
      </c>
      <c r="L901" s="62">
        <f>HYPERLINK("mailto:"&amp;K901,"Send Email")</f>
        <v/>
      </c>
      <c r="M901" s="55" t="inlineStr">
        <is>
          <t>106, Station Road, Surat</t>
        </is>
      </c>
      <c r="N901" s="54" t="inlineStr">
        <is>
          <t>Surat</t>
        </is>
      </c>
      <c r="O901" s="54">
        <f>VLOOKUP(N901,Lists!$A$2:$B$36,2,FALSE())</f>
        <v/>
      </c>
      <c r="P901" s="54" t="inlineStr">
        <is>
          <t>437363</t>
        </is>
      </c>
      <c r="Q901" s="54" t="inlineStr">
        <is>
          <t>77493 82820</t>
        </is>
      </c>
    </row>
    <row r="902" ht="15" customHeight="1" s="39">
      <c r="A902" s="54" t="inlineStr">
        <is>
          <t>STU0901</t>
        </is>
      </c>
      <c r="B902" s="55">
        <f>VLOOKUP(A902,Marks!$A$2:$B$1001,2,FALSE())</f>
        <v/>
      </c>
      <c r="C902" s="54">
        <f>VLOOKUP(A902,Marks!$A$2:$C$1001,3,FALSE())</f>
        <v/>
      </c>
      <c r="D902" s="55" t="inlineStr">
        <is>
          <t>Ayaan Pathak</t>
        </is>
      </c>
      <c r="E902" s="55" t="inlineStr">
        <is>
          <t>Ira Pathak</t>
        </is>
      </c>
      <c r="F902" s="57" t="n">
        <v>43150</v>
      </c>
      <c r="G902" s="54">
        <f>DATEDIF(F902,TODAY(),"Y")</f>
        <v/>
      </c>
      <c r="H902" s="54" t="inlineStr">
        <is>
          <t>B+</t>
        </is>
      </c>
      <c r="I902" s="54" t="inlineStr">
        <is>
          <t>79248 64439</t>
        </is>
      </c>
      <c r="J902" s="62">
        <f>HYPERLINK("https://wa.me/91"&amp;SUBSTITUTE(I902," ",""),"Chat on WhatsApp")</f>
        <v/>
      </c>
      <c r="K902" s="54" t="inlineStr">
        <is>
          <t>ayaan.pathak69@yahoo.com</t>
        </is>
      </c>
      <c r="L902" s="62">
        <f>HYPERLINK("mailto:"&amp;K902,"Send Email")</f>
        <v/>
      </c>
      <c r="M902" s="55" t="inlineStr">
        <is>
          <t>247, Sector 12, Warangal</t>
        </is>
      </c>
      <c r="N902" s="54" t="inlineStr">
        <is>
          <t>Warangal</t>
        </is>
      </c>
      <c r="O902" s="54">
        <f>VLOOKUP(N902,Lists!$A$2:$B$36,2,FALSE())</f>
        <v/>
      </c>
      <c r="P902" s="54" t="inlineStr">
        <is>
          <t>571756</t>
        </is>
      </c>
      <c r="Q902" s="54" t="inlineStr">
        <is>
          <t>77990 44265</t>
        </is>
      </c>
    </row>
    <row r="903" ht="15" customHeight="1" s="39">
      <c r="A903" s="54" t="inlineStr">
        <is>
          <t>STU0902</t>
        </is>
      </c>
      <c r="B903" s="55">
        <f>VLOOKUP(A903,Marks!$A$2:$B$1001,2,FALSE())</f>
        <v/>
      </c>
      <c r="C903" s="54">
        <f>VLOOKUP(A903,Marks!$A$2:$C$1001,3,FALSE())</f>
        <v/>
      </c>
      <c r="D903" s="55" t="inlineStr">
        <is>
          <t>Naveen Patel</t>
        </is>
      </c>
      <c r="E903" s="55" t="inlineStr">
        <is>
          <t>Tara Patel</t>
        </is>
      </c>
      <c r="F903" s="57" t="n">
        <v>43148</v>
      </c>
      <c r="G903" s="54">
        <f>DATEDIF(F903,TODAY(),"Y")</f>
        <v/>
      </c>
      <c r="H903" s="54" t="inlineStr">
        <is>
          <t>AB+</t>
        </is>
      </c>
      <c r="I903" s="54" t="inlineStr">
        <is>
          <t>88094 56069</t>
        </is>
      </c>
      <c r="J903" s="62">
        <f>HYPERLINK("https://wa.me/91"&amp;SUBSTITUTE(I903," ",""),"Chat on WhatsApp")</f>
        <v/>
      </c>
      <c r="K903" s="54" t="inlineStr">
        <is>
          <t>naveen.patel13@yahoo.com</t>
        </is>
      </c>
      <c r="L903" s="62">
        <f>HYPERLINK("mailto:"&amp;K903,"Send Email")</f>
        <v/>
      </c>
      <c r="M903" s="55" t="inlineStr">
        <is>
          <t>496, Sector 12, Panaji</t>
        </is>
      </c>
      <c r="N903" s="54" t="inlineStr">
        <is>
          <t>Panaji</t>
        </is>
      </c>
      <c r="O903" s="54">
        <f>VLOOKUP(N903,Lists!$A$2:$B$36,2,FALSE())</f>
        <v/>
      </c>
      <c r="P903" s="54" t="inlineStr">
        <is>
          <t>300124</t>
        </is>
      </c>
      <c r="Q903" s="54" t="inlineStr">
        <is>
          <t>61476 60960</t>
        </is>
      </c>
    </row>
    <row r="904" ht="15" customHeight="1" s="39">
      <c r="A904" s="54" t="inlineStr">
        <is>
          <t>STU0903</t>
        </is>
      </c>
      <c r="B904" s="55">
        <f>VLOOKUP(A904,Marks!$A$2:$B$1001,2,FALSE())</f>
        <v/>
      </c>
      <c r="C904" s="54">
        <f>VLOOKUP(A904,Marks!$A$2:$C$1001,3,FALSE())</f>
        <v/>
      </c>
      <c r="D904" s="55" t="inlineStr">
        <is>
          <t>Uday Patel</t>
        </is>
      </c>
      <c r="E904" s="55" t="inlineStr">
        <is>
          <t>Sanya Patel</t>
        </is>
      </c>
      <c r="F904" s="57" t="n">
        <v>43138</v>
      </c>
      <c r="G904" s="54">
        <f>DATEDIF(F904,TODAY(),"Y")</f>
        <v/>
      </c>
      <c r="H904" s="54" t="inlineStr">
        <is>
          <t>A-</t>
        </is>
      </c>
      <c r="I904" s="54" t="inlineStr">
        <is>
          <t>94169 61626</t>
        </is>
      </c>
      <c r="J904" s="62">
        <f>HYPERLINK("https://wa.me/91"&amp;SUBSTITUTE(I904," ",""),"Chat on WhatsApp")</f>
        <v/>
      </c>
      <c r="K904" s="54" t="inlineStr">
        <is>
          <t>uday.patel44@rediffmail.com</t>
        </is>
      </c>
      <c r="L904" s="62">
        <f>HYPERLINK("mailto:"&amp;K904,"Send Email")</f>
        <v/>
      </c>
      <c r="M904" s="55" t="inlineStr">
        <is>
          <t>91, Shastri Nagar, Lucknow</t>
        </is>
      </c>
      <c r="N904" s="54" t="inlineStr">
        <is>
          <t>Lucknow</t>
        </is>
      </c>
      <c r="O904" s="54">
        <f>VLOOKUP(N904,Lists!$A$2:$B$36,2,FALSE())</f>
        <v/>
      </c>
      <c r="P904" s="54" t="inlineStr">
        <is>
          <t>529168</t>
        </is>
      </c>
      <c r="Q904" s="54" t="inlineStr">
        <is>
          <t>98006 78113</t>
        </is>
      </c>
    </row>
    <row r="905" ht="15" customHeight="1" s="39">
      <c r="A905" s="54" t="inlineStr">
        <is>
          <t>STU0904</t>
        </is>
      </c>
      <c r="B905" s="55">
        <f>VLOOKUP(A905,Marks!$A$2:$B$1001,2,FALSE())</f>
        <v/>
      </c>
      <c r="C905" s="54">
        <f>VLOOKUP(A905,Marks!$A$2:$C$1001,3,FALSE())</f>
        <v/>
      </c>
      <c r="D905" s="55" t="inlineStr">
        <is>
          <t>Aryan Chowdhury</t>
        </is>
      </c>
      <c r="E905" s="55" t="inlineStr">
        <is>
          <t>Urvi Chowdhury</t>
        </is>
      </c>
      <c r="F905" s="57" t="n">
        <v>41969</v>
      </c>
      <c r="G905" s="54">
        <f>DATEDIF(F905,TODAY(),"Y")</f>
        <v/>
      </c>
      <c r="H905" s="54" t="inlineStr">
        <is>
          <t>O+</t>
        </is>
      </c>
      <c r="I905" s="54" t="inlineStr">
        <is>
          <t>97652 25070</t>
        </is>
      </c>
      <c r="J905" s="62">
        <f>HYPERLINK("https://wa.me/91"&amp;SUBSTITUTE(I905," ",""),"Chat on WhatsApp")</f>
        <v/>
      </c>
      <c r="K905" s="54" t="inlineStr">
        <is>
          <t>aryan.chowdhury47@gmail.com</t>
        </is>
      </c>
      <c r="L905" s="62">
        <f>HYPERLINK("mailto:"&amp;K905,"Send Email")</f>
        <v/>
      </c>
      <c r="M905" s="55" t="inlineStr">
        <is>
          <t>17, Station Road, Vadodara</t>
        </is>
      </c>
      <c r="N905" s="54" t="inlineStr">
        <is>
          <t>Vadodara</t>
        </is>
      </c>
      <c r="O905" s="54">
        <f>VLOOKUP(N905,Lists!$A$2:$B$36,2,FALSE())</f>
        <v/>
      </c>
      <c r="P905" s="54" t="inlineStr">
        <is>
          <t>188639</t>
        </is>
      </c>
      <c r="Q905" s="54" t="inlineStr">
        <is>
          <t>64669 89926</t>
        </is>
      </c>
    </row>
    <row r="906" ht="15" customHeight="1" s="39">
      <c r="A906" s="54" t="inlineStr">
        <is>
          <t>STU0905</t>
        </is>
      </c>
      <c r="B906" s="55">
        <f>VLOOKUP(A906,Marks!$A$2:$B$1001,2,FALSE())</f>
        <v/>
      </c>
      <c r="C906" s="54">
        <f>VLOOKUP(A906,Marks!$A$2:$C$1001,3,FALSE())</f>
        <v/>
      </c>
      <c r="D906" s="55" t="inlineStr">
        <is>
          <t>Shaurya Reddy</t>
        </is>
      </c>
      <c r="E906" s="55" t="inlineStr">
        <is>
          <t>Aisha Reddy</t>
        </is>
      </c>
      <c r="F906" s="57" t="n">
        <v>42902</v>
      </c>
      <c r="G906" s="54">
        <f>DATEDIF(F906,TODAY(),"Y")</f>
        <v/>
      </c>
      <c r="H906" s="54" t="inlineStr">
        <is>
          <t>B+</t>
        </is>
      </c>
      <c r="I906" s="54" t="inlineStr">
        <is>
          <t>79688 96701</t>
        </is>
      </c>
      <c r="J906" s="62">
        <f>HYPERLINK("https://wa.me/91"&amp;SUBSTITUTE(I906," ",""),"Chat on WhatsApp")</f>
        <v/>
      </c>
      <c r="K906" s="54" t="inlineStr">
        <is>
          <t>shaurya.reddy4@rediffmail.com</t>
        </is>
      </c>
      <c r="L906" s="62">
        <f>HYPERLINK("mailto:"&amp;K906,"Send Email")</f>
        <v/>
      </c>
      <c r="M906" s="55" t="inlineStr">
        <is>
          <t>233, College Road, Pune</t>
        </is>
      </c>
      <c r="N906" s="54" t="inlineStr">
        <is>
          <t>Pune</t>
        </is>
      </c>
      <c r="O906" s="54">
        <f>VLOOKUP(N906,Lists!$A$2:$B$36,2,FALSE())</f>
        <v/>
      </c>
      <c r="P906" s="54" t="inlineStr">
        <is>
          <t>594222</t>
        </is>
      </c>
      <c r="Q906" s="54" t="inlineStr">
        <is>
          <t>77342 69256</t>
        </is>
      </c>
    </row>
    <row r="907" ht="15" customHeight="1" s="39">
      <c r="A907" s="54" t="inlineStr">
        <is>
          <t>STU0906</t>
        </is>
      </c>
      <c r="B907" s="55">
        <f>VLOOKUP(A907,Marks!$A$2:$B$1001,2,FALSE())</f>
        <v/>
      </c>
      <c r="C907" s="54">
        <f>VLOOKUP(A907,Marks!$A$2:$C$1001,3,FALSE())</f>
        <v/>
      </c>
      <c r="D907" s="55" t="inlineStr">
        <is>
          <t>Harsh Bhatia</t>
        </is>
      </c>
      <c r="E907" s="55" t="inlineStr">
        <is>
          <t>Zoya Bhatia</t>
        </is>
      </c>
      <c r="F907" s="57" t="n">
        <v>41189</v>
      </c>
      <c r="G907" s="54">
        <f>DATEDIF(F907,TODAY(),"Y")</f>
        <v/>
      </c>
      <c r="H907" s="54" t="inlineStr">
        <is>
          <t>AB+</t>
        </is>
      </c>
      <c r="I907" s="54" t="inlineStr">
        <is>
          <t>79010 71198</t>
        </is>
      </c>
      <c r="J907" s="62">
        <f>HYPERLINK("https://wa.me/91"&amp;SUBSTITUTE(I907," ",""),"Chat on WhatsApp")</f>
        <v/>
      </c>
      <c r="K907" s="54" t="inlineStr">
        <is>
          <t>harsh.bhatia1@gmail.com</t>
        </is>
      </c>
      <c r="L907" s="62">
        <f>HYPERLINK("mailto:"&amp;K907,"Send Email")</f>
        <v/>
      </c>
      <c r="M907" s="55" t="inlineStr">
        <is>
          <t>60, Lake View, Chandigarh</t>
        </is>
      </c>
      <c r="N907" s="54" t="inlineStr">
        <is>
          <t>Chandigarh</t>
        </is>
      </c>
      <c r="O907" s="54">
        <f>VLOOKUP(N907,Lists!$A$2:$B$36,2,FALSE())</f>
        <v/>
      </c>
      <c r="P907" s="54" t="inlineStr">
        <is>
          <t>433229</t>
        </is>
      </c>
      <c r="Q907" s="54" t="inlineStr">
        <is>
          <t>68643 98595</t>
        </is>
      </c>
    </row>
    <row r="908" ht="15" customHeight="1" s="39">
      <c r="A908" s="54" t="inlineStr">
        <is>
          <t>STU0907</t>
        </is>
      </c>
      <c r="B908" s="55">
        <f>VLOOKUP(A908,Marks!$A$2:$B$1001,2,FALSE())</f>
        <v/>
      </c>
      <c r="C908" s="54">
        <f>VLOOKUP(A908,Marks!$A$2:$C$1001,3,FALSE())</f>
        <v/>
      </c>
      <c r="D908" s="55" t="inlineStr">
        <is>
          <t>Pranav Chopra</t>
        </is>
      </c>
      <c r="E908" s="55" t="inlineStr">
        <is>
          <t>Tara Chopra</t>
        </is>
      </c>
      <c r="F908" s="57" t="n">
        <v>42584</v>
      </c>
      <c r="G908" s="54">
        <f>DATEDIF(F908,TODAY(),"Y")</f>
        <v/>
      </c>
      <c r="H908" s="54" t="inlineStr">
        <is>
          <t>O+</t>
        </is>
      </c>
      <c r="I908" s="54" t="inlineStr">
        <is>
          <t>77269 36314</t>
        </is>
      </c>
      <c r="J908" s="62">
        <f>HYPERLINK("https://wa.me/91"&amp;SUBSTITUTE(I908," ",""),"Chat on WhatsApp")</f>
        <v/>
      </c>
      <c r="K908" s="54" t="inlineStr">
        <is>
          <t>pranav.chopra20@rediffmail.com</t>
        </is>
      </c>
      <c r="L908" s="62">
        <f>HYPERLINK("mailto:"&amp;K908,"Send Email")</f>
        <v/>
      </c>
      <c r="M908" s="55" t="inlineStr">
        <is>
          <t>203, Shastri Nagar, Vadodara</t>
        </is>
      </c>
      <c r="N908" s="54" t="inlineStr">
        <is>
          <t>Vadodara</t>
        </is>
      </c>
      <c r="O908" s="54">
        <f>VLOOKUP(N908,Lists!$A$2:$B$36,2,FALSE())</f>
        <v/>
      </c>
      <c r="P908" s="54" t="inlineStr">
        <is>
          <t>799809</t>
        </is>
      </c>
      <c r="Q908" s="54" t="inlineStr">
        <is>
          <t>96745 87925</t>
        </is>
      </c>
    </row>
    <row r="909" ht="15" customHeight="1" s="39">
      <c r="A909" s="54" t="inlineStr">
        <is>
          <t>STU0908</t>
        </is>
      </c>
      <c r="B909" s="55">
        <f>VLOOKUP(A909,Marks!$A$2:$B$1001,2,FALSE())</f>
        <v/>
      </c>
      <c r="C909" s="54">
        <f>VLOOKUP(A909,Marks!$A$2:$C$1001,3,FALSE())</f>
        <v/>
      </c>
      <c r="D909" s="55" t="inlineStr">
        <is>
          <t>Sahil Sethi</t>
        </is>
      </c>
      <c r="E909" s="55" t="inlineStr">
        <is>
          <t>Esha Sethi</t>
        </is>
      </c>
      <c r="F909" s="57" t="n">
        <v>43328</v>
      </c>
      <c r="G909" s="54">
        <f>DATEDIF(F909,TODAY(),"Y")</f>
        <v/>
      </c>
      <c r="H909" s="54" t="inlineStr">
        <is>
          <t>O-</t>
        </is>
      </c>
      <c r="I909" s="54" t="inlineStr">
        <is>
          <t>71091 83289</t>
        </is>
      </c>
      <c r="J909" s="62">
        <f>HYPERLINK("https://wa.me/91"&amp;SUBSTITUTE(I909," ",""),"Chat on WhatsApp")</f>
        <v/>
      </c>
      <c r="K909" s="54" t="inlineStr">
        <is>
          <t>sahil.sethi93@outlook.com</t>
        </is>
      </c>
      <c r="L909" s="62">
        <f>HYPERLINK("mailto:"&amp;K909,"Send Email")</f>
        <v/>
      </c>
      <c r="M909" s="55" t="inlineStr">
        <is>
          <t>348, College Road, Pune</t>
        </is>
      </c>
      <c r="N909" s="54" t="inlineStr">
        <is>
          <t>Pune</t>
        </is>
      </c>
      <c r="O909" s="54">
        <f>VLOOKUP(N909,Lists!$A$2:$B$36,2,FALSE())</f>
        <v/>
      </c>
      <c r="P909" s="54" t="inlineStr">
        <is>
          <t>440114</t>
        </is>
      </c>
      <c r="Q909" s="54" t="inlineStr">
        <is>
          <t>75238 53616</t>
        </is>
      </c>
    </row>
    <row r="910" ht="15" customHeight="1" s="39">
      <c r="A910" s="54" t="inlineStr">
        <is>
          <t>STU0909</t>
        </is>
      </c>
      <c r="B910" s="55">
        <f>VLOOKUP(A910,Marks!$A$2:$B$1001,2,FALSE())</f>
        <v/>
      </c>
      <c r="C910" s="54">
        <f>VLOOKUP(A910,Marks!$A$2:$C$1001,3,FALSE())</f>
        <v/>
      </c>
      <c r="D910" s="55" t="inlineStr">
        <is>
          <t>Parth Rao</t>
        </is>
      </c>
      <c r="E910" s="55" t="inlineStr">
        <is>
          <t>Ojasvi Rao</t>
        </is>
      </c>
      <c r="F910" s="57" t="n">
        <v>41252</v>
      </c>
      <c r="G910" s="54">
        <f>DATEDIF(F910,TODAY(),"Y")</f>
        <v/>
      </c>
      <c r="H910" s="54" t="inlineStr">
        <is>
          <t>O-</t>
        </is>
      </c>
      <c r="I910" s="54" t="inlineStr">
        <is>
          <t>68777 39020</t>
        </is>
      </c>
      <c r="J910" s="62">
        <f>HYPERLINK("https://wa.me/91"&amp;SUBSTITUTE(I910," ",""),"Chat on WhatsApp")</f>
        <v/>
      </c>
      <c r="K910" s="54" t="inlineStr">
        <is>
          <t>parth.rao59@yahoo.com</t>
        </is>
      </c>
      <c r="L910" s="62">
        <f>HYPERLINK("mailto:"&amp;K910,"Send Email")</f>
        <v/>
      </c>
      <c r="M910" s="55" t="inlineStr">
        <is>
          <t>29, Sector 12, Howrah</t>
        </is>
      </c>
      <c r="N910" s="54" t="inlineStr">
        <is>
          <t>Howrah</t>
        </is>
      </c>
      <c r="O910" s="54">
        <f>VLOOKUP(N910,Lists!$A$2:$B$36,2,FALSE())</f>
        <v/>
      </c>
      <c r="P910" s="54" t="inlineStr">
        <is>
          <t>201605</t>
        </is>
      </c>
      <c r="Q910" s="54" t="inlineStr">
        <is>
          <t>81021 60636</t>
        </is>
      </c>
    </row>
    <row r="911" ht="15" customHeight="1" s="39">
      <c r="A911" s="54" t="inlineStr">
        <is>
          <t>STU0910</t>
        </is>
      </c>
      <c r="B911" s="55">
        <f>VLOOKUP(A911,Marks!$A$2:$B$1001,2,FALSE())</f>
        <v/>
      </c>
      <c r="C911" s="54">
        <f>VLOOKUP(A911,Marks!$A$2:$C$1001,3,FALSE())</f>
        <v/>
      </c>
      <c r="D911" s="55" t="inlineStr">
        <is>
          <t>Rudra Dubey</t>
        </is>
      </c>
      <c r="E911" s="55" t="inlineStr">
        <is>
          <t>Meera Dubey</t>
        </is>
      </c>
      <c r="F911" s="57" t="n">
        <v>41858</v>
      </c>
      <c r="G911" s="54">
        <f>DATEDIF(F911,TODAY(),"Y")</f>
        <v/>
      </c>
      <c r="H911" s="54" t="inlineStr">
        <is>
          <t>O-</t>
        </is>
      </c>
      <c r="I911" s="54" t="inlineStr">
        <is>
          <t>95332 24609</t>
        </is>
      </c>
      <c r="J911" s="62">
        <f>HYPERLINK("https://wa.me/91"&amp;SUBSTITUTE(I911," ",""),"Chat on WhatsApp")</f>
        <v/>
      </c>
      <c r="K911" s="54" t="inlineStr">
        <is>
          <t>rudra.dubey43@yahoo.com</t>
        </is>
      </c>
      <c r="L911" s="62">
        <f>HYPERLINK("mailto:"&amp;K911,"Send Email")</f>
        <v/>
      </c>
      <c r="M911" s="55" t="inlineStr">
        <is>
          <t>401, Nehru Nagar, Nagpur</t>
        </is>
      </c>
      <c r="N911" s="54" t="inlineStr">
        <is>
          <t>Nagpur</t>
        </is>
      </c>
      <c r="O911" s="54">
        <f>VLOOKUP(N911,Lists!$A$2:$B$36,2,FALSE())</f>
        <v/>
      </c>
      <c r="P911" s="54" t="inlineStr">
        <is>
          <t>853139</t>
        </is>
      </c>
      <c r="Q911" s="54" t="inlineStr">
        <is>
          <t>82143 16995</t>
        </is>
      </c>
    </row>
    <row r="912" ht="15" customHeight="1" s="39">
      <c r="A912" s="54" t="inlineStr">
        <is>
          <t>STU0911</t>
        </is>
      </c>
      <c r="B912" s="55">
        <f>VLOOKUP(A912,Marks!$A$2:$B$1001,2,FALSE())</f>
        <v/>
      </c>
      <c r="C912" s="54">
        <f>VLOOKUP(A912,Marks!$A$2:$C$1001,3,FALSE())</f>
        <v/>
      </c>
      <c r="D912" s="55" t="inlineStr">
        <is>
          <t>Rahul Bose</t>
        </is>
      </c>
      <c r="E912" s="55" t="inlineStr">
        <is>
          <t>Myra Bose</t>
        </is>
      </c>
      <c r="F912" s="57" t="n">
        <v>42862</v>
      </c>
      <c r="G912" s="54">
        <f>DATEDIF(F912,TODAY(),"Y")</f>
        <v/>
      </c>
      <c r="H912" s="54" t="inlineStr">
        <is>
          <t>AB+</t>
        </is>
      </c>
      <c r="I912" s="54" t="inlineStr">
        <is>
          <t>88326 95891</t>
        </is>
      </c>
      <c r="J912" s="62">
        <f>HYPERLINK("https://wa.me/91"&amp;SUBSTITUTE(I912," ",""),"Chat on WhatsApp")</f>
        <v/>
      </c>
      <c r="K912" s="54" t="inlineStr">
        <is>
          <t>rahul.bose48@outlook.com</t>
        </is>
      </c>
      <c r="L912" s="62">
        <f>HYPERLINK("mailto:"&amp;K912,"Send Email")</f>
        <v/>
      </c>
      <c r="M912" s="55" t="inlineStr">
        <is>
          <t>362, Shastri Nagar, Pune</t>
        </is>
      </c>
      <c r="N912" s="54" t="inlineStr">
        <is>
          <t>Pune</t>
        </is>
      </c>
      <c r="O912" s="54">
        <f>VLOOKUP(N912,Lists!$A$2:$B$36,2,FALSE())</f>
        <v/>
      </c>
      <c r="P912" s="54" t="inlineStr">
        <is>
          <t>663759</t>
        </is>
      </c>
      <c r="Q912" s="54" t="inlineStr">
        <is>
          <t>76593 13005</t>
        </is>
      </c>
    </row>
    <row r="913" ht="15" customHeight="1" s="39">
      <c r="A913" s="54" t="inlineStr">
        <is>
          <t>STU0912</t>
        </is>
      </c>
      <c r="B913" s="55">
        <f>VLOOKUP(A913,Marks!$A$2:$B$1001,2,FALSE())</f>
        <v/>
      </c>
      <c r="C913" s="54">
        <f>VLOOKUP(A913,Marks!$A$2:$C$1001,3,FALSE())</f>
        <v/>
      </c>
      <c r="D913" s="55" t="inlineStr">
        <is>
          <t>Reyansh Arora</t>
        </is>
      </c>
      <c r="E913" s="55" t="inlineStr">
        <is>
          <t>Meera Arora</t>
        </is>
      </c>
      <c r="F913" s="57" t="n">
        <v>43531</v>
      </c>
      <c r="G913" s="54">
        <f>DATEDIF(F913,TODAY(),"Y")</f>
        <v/>
      </c>
      <c r="H913" s="54" t="inlineStr">
        <is>
          <t>A+</t>
        </is>
      </c>
      <c r="I913" s="54" t="inlineStr">
        <is>
          <t>98564 43233</t>
        </is>
      </c>
      <c r="J913" s="62">
        <f>HYPERLINK("https://wa.me/91"&amp;SUBSTITUTE(I913," ",""),"Chat on WhatsApp")</f>
        <v/>
      </c>
      <c r="K913" s="54" t="inlineStr">
        <is>
          <t>reyansh.arora47@outlook.com</t>
        </is>
      </c>
      <c r="L913" s="62">
        <f>HYPERLINK("mailto:"&amp;K913,"Send Email")</f>
        <v/>
      </c>
      <c r="M913" s="55" t="inlineStr">
        <is>
          <t>492, Station Road, Ludhiana</t>
        </is>
      </c>
      <c r="N913" s="54" t="inlineStr">
        <is>
          <t>Ludhiana</t>
        </is>
      </c>
      <c r="O913" s="54">
        <f>VLOOKUP(N913,Lists!$A$2:$B$36,2,FALSE())</f>
        <v/>
      </c>
      <c r="P913" s="54" t="inlineStr">
        <is>
          <t>843881</t>
        </is>
      </c>
      <c r="Q913" s="54" t="inlineStr">
        <is>
          <t>75070 75303</t>
        </is>
      </c>
    </row>
    <row r="914" ht="15" customHeight="1" s="39">
      <c r="A914" s="54" t="inlineStr">
        <is>
          <t>STU0913</t>
        </is>
      </c>
      <c r="B914" s="55">
        <f>VLOOKUP(A914,Marks!$A$2:$B$1001,2,FALSE())</f>
        <v/>
      </c>
      <c r="C914" s="54">
        <f>VLOOKUP(A914,Marks!$A$2:$C$1001,3,FALSE())</f>
        <v/>
      </c>
      <c r="D914" s="55" t="inlineStr">
        <is>
          <t>Vikram Bansal</t>
        </is>
      </c>
      <c r="E914" s="55" t="inlineStr">
        <is>
          <t>Nisha Bansal</t>
        </is>
      </c>
      <c r="F914" s="57" t="n">
        <v>41159</v>
      </c>
      <c r="G914" s="54">
        <f>DATEDIF(F914,TODAY(),"Y")</f>
        <v/>
      </c>
      <c r="H914" s="54" t="inlineStr">
        <is>
          <t>B-</t>
        </is>
      </c>
      <c r="I914" s="54" t="inlineStr">
        <is>
          <t>64735 43332</t>
        </is>
      </c>
      <c r="J914" s="62">
        <f>HYPERLINK("https://wa.me/91"&amp;SUBSTITUTE(I914," ",""),"Chat on WhatsApp")</f>
        <v/>
      </c>
      <c r="K914" s="54" t="inlineStr">
        <is>
          <t>vikram.bansal67@outlook.com</t>
        </is>
      </c>
      <c r="L914" s="62">
        <f>HYPERLINK("mailto:"&amp;K914,"Send Email")</f>
        <v/>
      </c>
      <c r="M914" s="55" t="inlineStr">
        <is>
          <t>237, Model Town, Guwahati</t>
        </is>
      </c>
      <c r="N914" s="54" t="inlineStr">
        <is>
          <t>Guwahati</t>
        </is>
      </c>
      <c r="O914" s="54">
        <f>VLOOKUP(N914,Lists!$A$2:$B$36,2,FALSE())</f>
        <v/>
      </c>
      <c r="P914" s="54" t="inlineStr">
        <is>
          <t>563887</t>
        </is>
      </c>
      <c r="Q914" s="54" t="inlineStr">
        <is>
          <t>85665 98918</t>
        </is>
      </c>
    </row>
    <row r="915" ht="15" customHeight="1" s="39">
      <c r="A915" s="54" t="inlineStr">
        <is>
          <t>STU0914</t>
        </is>
      </c>
      <c r="B915" s="55">
        <f>VLOOKUP(A915,Marks!$A$2:$B$1001,2,FALSE())</f>
        <v/>
      </c>
      <c r="C915" s="54">
        <f>VLOOKUP(A915,Marks!$A$2:$C$1001,3,FALSE())</f>
        <v/>
      </c>
      <c r="D915" s="55" t="inlineStr">
        <is>
          <t>Aarush Das</t>
        </is>
      </c>
      <c r="E915" s="55" t="inlineStr">
        <is>
          <t>Siya Das</t>
        </is>
      </c>
      <c r="F915" s="57" t="n">
        <v>39831</v>
      </c>
      <c r="G915" s="54">
        <f>DATEDIF(F915,TODAY(),"Y")</f>
        <v/>
      </c>
      <c r="H915" s="54" t="inlineStr">
        <is>
          <t>B-</t>
        </is>
      </c>
      <c r="I915" s="54" t="inlineStr">
        <is>
          <t>84532 13139</t>
        </is>
      </c>
      <c r="J915" s="62">
        <f>HYPERLINK("https://wa.me/91"&amp;SUBSTITUTE(I915," ",""),"Chat on WhatsApp")</f>
        <v/>
      </c>
      <c r="K915" s="54" t="inlineStr">
        <is>
          <t>aarush.das26@yahoo.com</t>
        </is>
      </c>
      <c r="L915" s="62">
        <f>HYPERLINK("mailto:"&amp;K915,"Send Email")</f>
        <v/>
      </c>
      <c r="M915" s="55" t="inlineStr">
        <is>
          <t>498, Nehru Nagar, Raipur</t>
        </is>
      </c>
      <c r="N915" s="54" t="inlineStr">
        <is>
          <t>Raipur</t>
        </is>
      </c>
      <c r="O915" s="54">
        <f>VLOOKUP(N915,Lists!$A$2:$B$36,2,FALSE())</f>
        <v/>
      </c>
      <c r="P915" s="54" t="inlineStr">
        <is>
          <t>593570</t>
        </is>
      </c>
      <c r="Q915" s="54" t="inlineStr">
        <is>
          <t>88138 10665</t>
        </is>
      </c>
    </row>
    <row r="916" ht="15" customHeight="1" s="39">
      <c r="A916" s="54" t="inlineStr">
        <is>
          <t>STU0915</t>
        </is>
      </c>
      <c r="B916" s="55">
        <f>VLOOKUP(A916,Marks!$A$2:$B$1001,2,FALSE())</f>
        <v/>
      </c>
      <c r="C916" s="54">
        <f>VLOOKUP(A916,Marks!$A$2:$C$1001,3,FALSE())</f>
        <v/>
      </c>
      <c r="D916" s="55" t="inlineStr">
        <is>
          <t>Aarav Pillai</t>
        </is>
      </c>
      <c r="E916" s="55" t="inlineStr">
        <is>
          <t>Pari Pillai</t>
        </is>
      </c>
      <c r="F916" s="57" t="n">
        <v>42236</v>
      </c>
      <c r="G916" s="54">
        <f>DATEDIF(F916,TODAY(),"Y")</f>
        <v/>
      </c>
      <c r="H916" s="54" t="inlineStr">
        <is>
          <t>B+</t>
        </is>
      </c>
      <c r="I916" s="54" t="inlineStr">
        <is>
          <t>66787 46068</t>
        </is>
      </c>
      <c r="J916" s="62">
        <f>HYPERLINK("https://wa.me/91"&amp;SUBSTITUTE(I916," ",""),"Chat on WhatsApp")</f>
        <v/>
      </c>
      <c r="K916" s="54" t="inlineStr">
        <is>
          <t>aarav.pillai8@yahoo.com</t>
        </is>
      </c>
      <c r="L916" s="62">
        <f>HYPERLINK("mailto:"&amp;K916,"Send Email")</f>
        <v/>
      </c>
      <c r="M916" s="55" t="inlineStr">
        <is>
          <t>350, Green Park, Kanpur</t>
        </is>
      </c>
      <c r="N916" s="54" t="inlineStr">
        <is>
          <t>Kanpur</t>
        </is>
      </c>
      <c r="O916" s="54">
        <f>VLOOKUP(N916,Lists!$A$2:$B$36,2,FALSE())</f>
        <v/>
      </c>
      <c r="P916" s="54" t="inlineStr">
        <is>
          <t>328608</t>
        </is>
      </c>
      <c r="Q916" s="54" t="inlineStr">
        <is>
          <t>71421 25397</t>
        </is>
      </c>
    </row>
    <row r="917" ht="15" customHeight="1" s="39">
      <c r="A917" s="54" t="inlineStr">
        <is>
          <t>STU0916</t>
        </is>
      </c>
      <c r="B917" s="55">
        <f>VLOOKUP(A917,Marks!$A$2:$B$1001,2,FALSE())</f>
        <v/>
      </c>
      <c r="C917" s="54">
        <f>VLOOKUP(A917,Marks!$A$2:$C$1001,3,FALSE())</f>
        <v/>
      </c>
      <c r="D917" s="55" t="inlineStr">
        <is>
          <t>Vihaan Bose</t>
        </is>
      </c>
      <c r="E917" s="55" t="inlineStr">
        <is>
          <t>Divya Bose</t>
        </is>
      </c>
      <c r="F917" s="57" t="n">
        <v>43718</v>
      </c>
      <c r="G917" s="54">
        <f>DATEDIF(F917,TODAY(),"Y")</f>
        <v/>
      </c>
      <c r="H917" s="54" t="inlineStr">
        <is>
          <t>O-</t>
        </is>
      </c>
      <c r="I917" s="54" t="inlineStr">
        <is>
          <t>94563 77660</t>
        </is>
      </c>
      <c r="J917" s="62">
        <f>HYPERLINK("https://wa.me/91"&amp;SUBSTITUTE(I917," ",""),"Chat on WhatsApp")</f>
        <v/>
      </c>
      <c r="K917" s="54" t="inlineStr">
        <is>
          <t>vihaan.bose46@rediffmail.com</t>
        </is>
      </c>
      <c r="L917" s="62">
        <f>HYPERLINK("mailto:"&amp;K917,"Send Email")</f>
        <v/>
      </c>
      <c r="M917" s="55" t="inlineStr">
        <is>
          <t>388, Shastri Nagar, Lucknow</t>
        </is>
      </c>
      <c r="N917" s="54" t="inlineStr">
        <is>
          <t>Lucknow</t>
        </is>
      </c>
      <c r="O917" s="54">
        <f>VLOOKUP(N917,Lists!$A$2:$B$36,2,FALSE())</f>
        <v/>
      </c>
      <c r="P917" s="54" t="inlineStr">
        <is>
          <t>739149</t>
        </is>
      </c>
      <c r="Q917" s="54" t="inlineStr">
        <is>
          <t>94351 86927</t>
        </is>
      </c>
    </row>
    <row r="918" ht="15" customHeight="1" s="39">
      <c r="A918" s="54" t="inlineStr">
        <is>
          <t>STU0917</t>
        </is>
      </c>
      <c r="B918" s="55">
        <f>VLOOKUP(A918,Marks!$A$2:$B$1001,2,FALSE())</f>
        <v/>
      </c>
      <c r="C918" s="54">
        <f>VLOOKUP(A918,Marks!$A$2:$C$1001,3,FALSE())</f>
        <v/>
      </c>
      <c r="D918" s="55" t="inlineStr">
        <is>
          <t>Atharv Chopra</t>
        </is>
      </c>
      <c r="E918" s="55" t="inlineStr">
        <is>
          <t>Ira Chopra</t>
        </is>
      </c>
      <c r="F918" s="57" t="n">
        <v>42176</v>
      </c>
      <c r="G918" s="54">
        <f>DATEDIF(F918,TODAY(),"Y")</f>
        <v/>
      </c>
      <c r="H918" s="54" t="inlineStr">
        <is>
          <t>AB+</t>
        </is>
      </c>
      <c r="I918" s="54" t="inlineStr">
        <is>
          <t>97861 79188</t>
        </is>
      </c>
      <c r="J918" s="62">
        <f>HYPERLINK("https://wa.me/91"&amp;SUBSTITUTE(I918," ",""),"Chat on WhatsApp")</f>
        <v/>
      </c>
      <c r="K918" s="54" t="inlineStr">
        <is>
          <t>atharv.chopra68@gmail.com</t>
        </is>
      </c>
      <c r="L918" s="62">
        <f>HYPERLINK("mailto:"&amp;K918,"Send Email")</f>
        <v/>
      </c>
      <c r="M918" s="55" t="inlineStr">
        <is>
          <t>173, Lake View, Raipur</t>
        </is>
      </c>
      <c r="N918" s="54" t="inlineStr">
        <is>
          <t>Raipur</t>
        </is>
      </c>
      <c r="O918" s="54">
        <f>VLOOKUP(N918,Lists!$A$2:$B$36,2,FALSE())</f>
        <v/>
      </c>
      <c r="P918" s="54" t="inlineStr">
        <is>
          <t>730494</t>
        </is>
      </c>
      <c r="Q918" s="54" t="inlineStr">
        <is>
          <t>64992 17030</t>
        </is>
      </c>
    </row>
    <row r="919" ht="15" customHeight="1" s="39">
      <c r="A919" s="54" t="inlineStr">
        <is>
          <t>STU0918</t>
        </is>
      </c>
      <c r="B919" s="55">
        <f>VLOOKUP(A919,Marks!$A$2:$B$1001,2,FALSE())</f>
        <v/>
      </c>
      <c r="C919" s="54">
        <f>VLOOKUP(A919,Marks!$A$2:$C$1001,3,FALSE())</f>
        <v/>
      </c>
      <c r="D919" s="55" t="inlineStr">
        <is>
          <t>Advait Verma</t>
        </is>
      </c>
      <c r="E919" s="55" t="inlineStr">
        <is>
          <t>Heer Verma</t>
        </is>
      </c>
      <c r="F919" s="57" t="n">
        <v>40916</v>
      </c>
      <c r="G919" s="54">
        <f>DATEDIF(F919,TODAY(),"Y")</f>
        <v/>
      </c>
      <c r="H919" s="54" t="inlineStr">
        <is>
          <t>O-</t>
        </is>
      </c>
      <c r="I919" s="54" t="inlineStr">
        <is>
          <t>81438 68146</t>
        </is>
      </c>
      <c r="J919" s="62">
        <f>HYPERLINK("https://wa.me/91"&amp;SUBSTITUTE(I919," ",""),"Chat on WhatsApp")</f>
        <v/>
      </c>
      <c r="K919" s="54" t="inlineStr">
        <is>
          <t>advait.verma53@outlook.com</t>
        </is>
      </c>
      <c r="L919" s="62">
        <f>HYPERLINK("mailto:"&amp;K919,"Send Email")</f>
        <v/>
      </c>
      <c r="M919" s="55" t="inlineStr">
        <is>
          <t>178, Temple Road, Kanpur</t>
        </is>
      </c>
      <c r="N919" s="54" t="inlineStr">
        <is>
          <t>Kanpur</t>
        </is>
      </c>
      <c r="O919" s="54">
        <f>VLOOKUP(N919,Lists!$A$2:$B$36,2,FALSE())</f>
        <v/>
      </c>
      <c r="P919" s="54" t="inlineStr">
        <is>
          <t>740545</t>
        </is>
      </c>
      <c r="Q919" s="54" t="inlineStr">
        <is>
          <t>77033 53599</t>
        </is>
      </c>
    </row>
    <row r="920" ht="15" customHeight="1" s="39">
      <c r="A920" s="54" t="inlineStr">
        <is>
          <t>STU0919</t>
        </is>
      </c>
      <c r="B920" s="55">
        <f>VLOOKUP(A920,Marks!$A$2:$B$1001,2,FALSE())</f>
        <v/>
      </c>
      <c r="C920" s="54">
        <f>VLOOKUP(A920,Marks!$A$2:$C$1001,3,FALSE())</f>
        <v/>
      </c>
      <c r="D920" s="55" t="inlineStr">
        <is>
          <t>Dhruv Trivedi</t>
        </is>
      </c>
      <c r="E920" s="55" t="inlineStr">
        <is>
          <t>Neha Trivedi</t>
        </is>
      </c>
      <c r="F920" s="57" t="n">
        <v>39535</v>
      </c>
      <c r="G920" s="54">
        <f>DATEDIF(F920,TODAY(),"Y")</f>
        <v/>
      </c>
      <c r="H920" s="54" t="inlineStr">
        <is>
          <t>O+</t>
        </is>
      </c>
      <c r="I920" s="54" t="inlineStr">
        <is>
          <t>85068 73245</t>
        </is>
      </c>
      <c r="J920" s="62">
        <f>HYPERLINK("https://wa.me/91"&amp;SUBSTITUTE(I920," ",""),"Chat on WhatsApp")</f>
        <v/>
      </c>
      <c r="K920" s="54" t="inlineStr">
        <is>
          <t>dhruv.trivedi77@rediffmail.com</t>
        </is>
      </c>
      <c r="L920" s="62">
        <f>HYPERLINK("mailto:"&amp;K920,"Send Email")</f>
        <v/>
      </c>
      <c r="M920" s="55" t="inlineStr">
        <is>
          <t>316, Nehru Nagar, Hyderabad</t>
        </is>
      </c>
      <c r="N920" s="54" t="inlineStr">
        <is>
          <t>Hyderabad</t>
        </is>
      </c>
      <c r="O920" s="54">
        <f>VLOOKUP(N920,Lists!$A$2:$B$36,2,FALSE())</f>
        <v/>
      </c>
      <c r="P920" s="54" t="inlineStr">
        <is>
          <t>127854</t>
        </is>
      </c>
      <c r="Q920" s="54" t="inlineStr">
        <is>
          <t>92017 47358</t>
        </is>
      </c>
    </row>
    <row r="921" ht="15" customHeight="1" s="39">
      <c r="A921" s="54" t="inlineStr">
        <is>
          <t>STU0920</t>
        </is>
      </c>
      <c r="B921" s="55">
        <f>VLOOKUP(A921,Marks!$A$2:$B$1001,2,FALSE())</f>
        <v/>
      </c>
      <c r="C921" s="54">
        <f>VLOOKUP(A921,Marks!$A$2:$C$1001,3,FALSE())</f>
        <v/>
      </c>
      <c r="D921" s="55" t="inlineStr">
        <is>
          <t>Sahil Mehta</t>
        </is>
      </c>
      <c r="E921" s="55" t="inlineStr">
        <is>
          <t>Jiya Mehta</t>
        </is>
      </c>
      <c r="F921" s="57" t="n">
        <v>41860</v>
      </c>
      <c r="G921" s="54">
        <f>DATEDIF(F921,TODAY(),"Y")</f>
        <v/>
      </c>
      <c r="H921" s="54" t="inlineStr">
        <is>
          <t>A+</t>
        </is>
      </c>
      <c r="I921" s="54" t="inlineStr">
        <is>
          <t>67153 49469</t>
        </is>
      </c>
      <c r="J921" s="62">
        <f>HYPERLINK("https://wa.me/91"&amp;SUBSTITUTE(I921," ",""),"Chat on WhatsApp")</f>
        <v/>
      </c>
      <c r="K921" s="54" t="inlineStr">
        <is>
          <t>sahil.mehta16@yahoo.com</t>
        </is>
      </c>
      <c r="L921" s="62">
        <f>HYPERLINK("mailto:"&amp;K921,"Send Email")</f>
        <v/>
      </c>
      <c r="M921" s="55" t="inlineStr">
        <is>
          <t>467, Church Street, Ahmedabad</t>
        </is>
      </c>
      <c r="N921" s="54" t="inlineStr">
        <is>
          <t>Ahmedabad</t>
        </is>
      </c>
      <c r="O921" s="54">
        <f>VLOOKUP(N921,Lists!$A$2:$B$36,2,FALSE())</f>
        <v/>
      </c>
      <c r="P921" s="54" t="inlineStr">
        <is>
          <t>624662</t>
        </is>
      </c>
      <c r="Q921" s="54" t="inlineStr">
        <is>
          <t>78908 62075</t>
        </is>
      </c>
    </row>
    <row r="922" ht="15" customHeight="1" s="39">
      <c r="A922" s="54" t="inlineStr">
        <is>
          <t>STU0921</t>
        </is>
      </c>
      <c r="B922" s="55">
        <f>VLOOKUP(A922,Marks!$A$2:$B$1001,2,FALSE())</f>
        <v/>
      </c>
      <c r="C922" s="54">
        <f>VLOOKUP(A922,Marks!$A$2:$C$1001,3,FALSE())</f>
        <v/>
      </c>
      <c r="D922" s="55" t="inlineStr">
        <is>
          <t>Zaid Chowdhury</t>
        </is>
      </c>
      <c r="E922" s="55" t="inlineStr">
        <is>
          <t>Sana Chowdhury</t>
        </is>
      </c>
      <c r="F922" s="57" t="n">
        <v>43202</v>
      </c>
      <c r="G922" s="54">
        <f>DATEDIF(F922,TODAY(),"Y")</f>
        <v/>
      </c>
      <c r="H922" s="54" t="inlineStr">
        <is>
          <t>AB-</t>
        </is>
      </c>
      <c r="I922" s="54" t="inlineStr">
        <is>
          <t>97793 64363</t>
        </is>
      </c>
      <c r="J922" s="62">
        <f>HYPERLINK("https://wa.me/91"&amp;SUBSTITUTE(I922," ",""),"Chat on WhatsApp")</f>
        <v/>
      </c>
      <c r="K922" s="54" t="inlineStr">
        <is>
          <t>zaid.chowdhury66@gmail.com</t>
        </is>
      </c>
      <c r="L922" s="62">
        <f>HYPERLINK("mailto:"&amp;K922,"Send Email")</f>
        <v/>
      </c>
      <c r="M922" s="55" t="inlineStr">
        <is>
          <t>287, Temple Road, Thiruvananthapuram</t>
        </is>
      </c>
      <c r="N922" s="54" t="inlineStr">
        <is>
          <t>Thiruvananthapuram</t>
        </is>
      </c>
      <c r="O922" s="54">
        <f>VLOOKUP(N922,Lists!$A$2:$B$36,2,FALSE())</f>
        <v/>
      </c>
      <c r="P922" s="54" t="inlineStr">
        <is>
          <t>118157</t>
        </is>
      </c>
      <c r="Q922" s="54" t="inlineStr">
        <is>
          <t>82501 13928</t>
        </is>
      </c>
    </row>
    <row r="923" ht="15" customHeight="1" s="39">
      <c r="A923" s="54" t="inlineStr">
        <is>
          <t>STU0922</t>
        </is>
      </c>
      <c r="B923" s="55">
        <f>VLOOKUP(A923,Marks!$A$2:$B$1001,2,FALSE())</f>
        <v/>
      </c>
      <c r="C923" s="54">
        <f>VLOOKUP(A923,Marks!$A$2:$C$1001,3,FALSE())</f>
        <v/>
      </c>
      <c r="D923" s="55" t="inlineStr">
        <is>
          <t>Gaurav Bhatia</t>
        </is>
      </c>
      <c r="E923" s="55" t="inlineStr">
        <is>
          <t>Zoya Bhatia</t>
        </is>
      </c>
      <c r="F923" s="57" t="n">
        <v>39830</v>
      </c>
      <c r="G923" s="54">
        <f>DATEDIF(F923,TODAY(),"Y")</f>
        <v/>
      </c>
      <c r="H923" s="54" t="inlineStr">
        <is>
          <t>B-</t>
        </is>
      </c>
      <c r="I923" s="54" t="inlineStr">
        <is>
          <t>81400 21533</t>
        </is>
      </c>
      <c r="J923" s="62">
        <f>HYPERLINK("https://wa.me/91"&amp;SUBSTITUTE(I923," ",""),"Chat on WhatsApp")</f>
        <v/>
      </c>
      <c r="K923" s="54" t="inlineStr">
        <is>
          <t>gaurav.bhatia5@outlook.com</t>
        </is>
      </c>
      <c r="L923" s="62">
        <f>HYPERLINK("mailto:"&amp;K923,"Send Email")</f>
        <v/>
      </c>
      <c r="M923" s="55" t="inlineStr">
        <is>
          <t>191, Model Town, Bengaluru</t>
        </is>
      </c>
      <c r="N923" s="54" t="inlineStr">
        <is>
          <t>Bengaluru</t>
        </is>
      </c>
      <c r="O923" s="54">
        <f>VLOOKUP(N923,Lists!$A$2:$B$36,2,FALSE())</f>
        <v/>
      </c>
      <c r="P923" s="54" t="inlineStr">
        <is>
          <t>736228</t>
        </is>
      </c>
      <c r="Q923" s="54" t="inlineStr">
        <is>
          <t>62521 24159</t>
        </is>
      </c>
    </row>
    <row r="924" ht="15" customHeight="1" s="39">
      <c r="A924" s="54" t="inlineStr">
        <is>
          <t>STU0923</t>
        </is>
      </c>
      <c r="B924" s="55">
        <f>VLOOKUP(A924,Marks!$A$2:$B$1001,2,FALSE())</f>
        <v/>
      </c>
      <c r="C924" s="54">
        <f>VLOOKUP(A924,Marks!$A$2:$C$1001,3,FALSE())</f>
        <v/>
      </c>
      <c r="D924" s="55" t="inlineStr">
        <is>
          <t>Rohan Malhotra</t>
        </is>
      </c>
      <c r="E924" s="55" t="inlineStr">
        <is>
          <t>Fatima Malhotra</t>
        </is>
      </c>
      <c r="F924" s="57" t="n">
        <v>40804</v>
      </c>
      <c r="G924" s="54">
        <f>DATEDIF(F924,TODAY(),"Y")</f>
        <v/>
      </c>
      <c r="H924" s="54" t="inlineStr">
        <is>
          <t>A-</t>
        </is>
      </c>
      <c r="I924" s="54" t="inlineStr">
        <is>
          <t>79654 48948</t>
        </is>
      </c>
      <c r="J924" s="62">
        <f>HYPERLINK("https://wa.me/91"&amp;SUBSTITUTE(I924," ",""),"Chat on WhatsApp")</f>
        <v/>
      </c>
      <c r="K924" s="54" t="inlineStr">
        <is>
          <t>rohan.malhotra37@rediffmail.com</t>
        </is>
      </c>
      <c r="L924" s="62">
        <f>HYPERLINK("mailto:"&amp;K924,"Send Email")</f>
        <v/>
      </c>
      <c r="M924" s="55" t="inlineStr">
        <is>
          <t>267, Station Road, Panaji</t>
        </is>
      </c>
      <c r="N924" s="54" t="inlineStr">
        <is>
          <t>Panaji</t>
        </is>
      </c>
      <c r="O924" s="54">
        <f>VLOOKUP(N924,Lists!$A$2:$B$36,2,FALSE())</f>
        <v/>
      </c>
      <c r="P924" s="54" t="inlineStr">
        <is>
          <t>542238</t>
        </is>
      </c>
      <c r="Q924" s="54" t="inlineStr">
        <is>
          <t>98082 62976</t>
        </is>
      </c>
    </row>
    <row r="925" ht="15" customHeight="1" s="39">
      <c r="A925" s="54" t="inlineStr">
        <is>
          <t>STU0924</t>
        </is>
      </c>
      <c r="B925" s="55">
        <f>VLOOKUP(A925,Marks!$A$2:$B$1001,2,FALSE())</f>
        <v/>
      </c>
      <c r="C925" s="54">
        <f>VLOOKUP(A925,Marks!$A$2:$C$1001,3,FALSE())</f>
        <v/>
      </c>
      <c r="D925" s="55" t="inlineStr">
        <is>
          <t>Rajat Mukherjee</t>
        </is>
      </c>
      <c r="E925" s="55" t="inlineStr">
        <is>
          <t>Mahi Mukherjee</t>
        </is>
      </c>
      <c r="F925" s="57" t="n">
        <v>40002</v>
      </c>
      <c r="G925" s="54">
        <f>DATEDIF(F925,TODAY(),"Y")</f>
        <v/>
      </c>
      <c r="H925" s="54" t="inlineStr">
        <is>
          <t>B-</t>
        </is>
      </c>
      <c r="I925" s="54" t="inlineStr">
        <is>
          <t>96361 77932</t>
        </is>
      </c>
      <c r="J925" s="62">
        <f>HYPERLINK("https://wa.me/91"&amp;SUBSTITUTE(I925," ",""),"Chat on WhatsApp")</f>
        <v/>
      </c>
      <c r="K925" s="54" t="inlineStr">
        <is>
          <t>rajat.mukherjee12@rediffmail.com</t>
        </is>
      </c>
      <c r="L925" s="62">
        <f>HYPERLINK("mailto:"&amp;K925,"Send Email")</f>
        <v/>
      </c>
      <c r="M925" s="55" t="inlineStr">
        <is>
          <t>228, Park Street, Ahmedabad</t>
        </is>
      </c>
      <c r="N925" s="54" t="inlineStr">
        <is>
          <t>Ahmedabad</t>
        </is>
      </c>
      <c r="O925" s="54">
        <f>VLOOKUP(N925,Lists!$A$2:$B$36,2,FALSE())</f>
        <v/>
      </c>
      <c r="P925" s="54" t="inlineStr">
        <is>
          <t>395870</t>
        </is>
      </c>
      <c r="Q925" s="54" t="inlineStr">
        <is>
          <t>76097 60878</t>
        </is>
      </c>
    </row>
    <row r="926" ht="15" customHeight="1" s="39">
      <c r="A926" s="54" t="inlineStr">
        <is>
          <t>STU0925</t>
        </is>
      </c>
      <c r="B926" s="55">
        <f>VLOOKUP(A926,Marks!$A$2:$B$1001,2,FALSE())</f>
        <v/>
      </c>
      <c r="C926" s="54">
        <f>VLOOKUP(A926,Marks!$A$2:$C$1001,3,FALSE())</f>
        <v/>
      </c>
      <c r="D926" s="55" t="inlineStr">
        <is>
          <t>Aarush Sethi</t>
        </is>
      </c>
      <c r="E926" s="55" t="inlineStr">
        <is>
          <t>Yamini Sethi</t>
        </is>
      </c>
      <c r="F926" s="57" t="n">
        <v>41469</v>
      </c>
      <c r="G926" s="54">
        <f>DATEDIF(F926,TODAY(),"Y")</f>
        <v/>
      </c>
      <c r="H926" s="54" t="inlineStr">
        <is>
          <t>B-</t>
        </is>
      </c>
      <c r="I926" s="54" t="inlineStr">
        <is>
          <t>62994 96676</t>
        </is>
      </c>
      <c r="J926" s="62">
        <f>HYPERLINK("https://wa.me/91"&amp;SUBSTITUTE(I926," ",""),"Chat on WhatsApp")</f>
        <v/>
      </c>
      <c r="K926" s="54" t="inlineStr">
        <is>
          <t>aarush.sethi69@yahoo.com</t>
        </is>
      </c>
      <c r="L926" s="62">
        <f>HYPERLINK("mailto:"&amp;K926,"Send Email")</f>
        <v/>
      </c>
      <c r="M926" s="55" t="inlineStr">
        <is>
          <t>430, Church Street, Amritsar</t>
        </is>
      </c>
      <c r="N926" s="54" t="inlineStr">
        <is>
          <t>Amritsar</t>
        </is>
      </c>
      <c r="O926" s="54">
        <f>VLOOKUP(N926,Lists!$A$2:$B$36,2,FALSE())</f>
        <v/>
      </c>
      <c r="P926" s="54" t="inlineStr">
        <is>
          <t>714545</t>
        </is>
      </c>
      <c r="Q926" s="54" t="inlineStr">
        <is>
          <t>74981 97161</t>
        </is>
      </c>
    </row>
    <row r="927" ht="15" customHeight="1" s="39">
      <c r="A927" s="54" t="inlineStr">
        <is>
          <t>STU0926</t>
        </is>
      </c>
      <c r="B927" s="55">
        <f>VLOOKUP(A927,Marks!$A$2:$B$1001,2,FALSE())</f>
        <v/>
      </c>
      <c r="C927" s="54">
        <f>VLOOKUP(A927,Marks!$A$2:$C$1001,3,FALSE())</f>
        <v/>
      </c>
      <c r="D927" s="55" t="inlineStr">
        <is>
          <t>Varun Joshi</t>
        </is>
      </c>
      <c r="E927" s="55" t="inlineStr">
        <is>
          <t>Pari Joshi</t>
        </is>
      </c>
      <c r="F927" s="57" t="n">
        <v>40324</v>
      </c>
      <c r="G927" s="54">
        <f>DATEDIF(F927,TODAY(),"Y")</f>
        <v/>
      </c>
      <c r="H927" s="54" t="inlineStr">
        <is>
          <t>AB+</t>
        </is>
      </c>
      <c r="I927" s="54" t="inlineStr">
        <is>
          <t>86371 86561</t>
        </is>
      </c>
      <c r="J927" s="62">
        <f>HYPERLINK("https://wa.me/91"&amp;SUBSTITUTE(I927," ",""),"Chat on WhatsApp")</f>
        <v/>
      </c>
      <c r="K927" s="54" t="inlineStr">
        <is>
          <t>varun.joshi50@outlook.com</t>
        </is>
      </c>
      <c r="L927" s="62">
        <f>HYPERLINK("mailto:"&amp;K927,"Send Email")</f>
        <v/>
      </c>
      <c r="M927" s="55" t="inlineStr">
        <is>
          <t>346, Green Park, Dehradun</t>
        </is>
      </c>
      <c r="N927" s="54" t="inlineStr">
        <is>
          <t>Dehradun</t>
        </is>
      </c>
      <c r="O927" s="54">
        <f>VLOOKUP(N927,Lists!$A$2:$B$36,2,FALSE())</f>
        <v/>
      </c>
      <c r="P927" s="54" t="inlineStr">
        <is>
          <t>804779</t>
        </is>
      </c>
      <c r="Q927" s="54" t="inlineStr">
        <is>
          <t>97092 70342</t>
        </is>
      </c>
    </row>
    <row r="928" ht="15" customHeight="1" s="39">
      <c r="A928" s="54" t="inlineStr">
        <is>
          <t>STU0927</t>
        </is>
      </c>
      <c r="B928" s="55">
        <f>VLOOKUP(A928,Marks!$A$2:$B$1001,2,FALSE())</f>
        <v/>
      </c>
      <c r="C928" s="54">
        <f>VLOOKUP(A928,Marks!$A$2:$C$1001,3,FALSE())</f>
        <v/>
      </c>
      <c r="D928" s="55" t="inlineStr">
        <is>
          <t>Reyansh Mukherjee</t>
        </is>
      </c>
      <c r="E928" s="55" t="inlineStr">
        <is>
          <t>Siya Mukherjee</t>
        </is>
      </c>
      <c r="F928" s="57" t="n">
        <v>43623</v>
      </c>
      <c r="G928" s="54">
        <f>DATEDIF(F928,TODAY(),"Y")</f>
        <v/>
      </c>
      <c r="H928" s="54" t="inlineStr">
        <is>
          <t>A-</t>
        </is>
      </c>
      <c r="I928" s="54" t="inlineStr">
        <is>
          <t>85148 33274</t>
        </is>
      </c>
      <c r="J928" s="62">
        <f>HYPERLINK("https://wa.me/91"&amp;SUBSTITUTE(I928," ",""),"Chat on WhatsApp")</f>
        <v/>
      </c>
      <c r="K928" s="54" t="inlineStr">
        <is>
          <t>reyansh.mukherjee6@gmail.com</t>
        </is>
      </c>
      <c r="L928" s="62">
        <f>HYPERLINK("mailto:"&amp;K928,"Send Email")</f>
        <v/>
      </c>
      <c r="M928" s="55" t="inlineStr">
        <is>
          <t>150, Church Street, Kochi</t>
        </is>
      </c>
      <c r="N928" s="54" t="inlineStr">
        <is>
          <t>Kochi</t>
        </is>
      </c>
      <c r="O928" s="54">
        <f>VLOOKUP(N928,Lists!$A$2:$B$36,2,FALSE())</f>
        <v/>
      </c>
      <c r="P928" s="54" t="inlineStr">
        <is>
          <t>202045</t>
        </is>
      </c>
      <c r="Q928" s="54" t="inlineStr">
        <is>
          <t>98259 42775</t>
        </is>
      </c>
    </row>
    <row r="929" ht="15" customHeight="1" s="39">
      <c r="A929" s="54" t="inlineStr">
        <is>
          <t>STU0928</t>
        </is>
      </c>
      <c r="B929" s="55">
        <f>VLOOKUP(A929,Marks!$A$2:$B$1001,2,FALSE())</f>
        <v/>
      </c>
      <c r="C929" s="54">
        <f>VLOOKUP(A929,Marks!$A$2:$C$1001,3,FALSE())</f>
        <v/>
      </c>
      <c r="D929" s="55" t="inlineStr">
        <is>
          <t>Kabir Kapoor</t>
        </is>
      </c>
      <c r="E929" s="55" t="inlineStr">
        <is>
          <t>Ira Kapoor</t>
        </is>
      </c>
      <c r="F929" s="57" t="n">
        <v>43295</v>
      </c>
      <c r="G929" s="54">
        <f>DATEDIF(F929,TODAY(),"Y")</f>
        <v/>
      </c>
      <c r="H929" s="54" t="inlineStr">
        <is>
          <t>A+</t>
        </is>
      </c>
      <c r="I929" s="54" t="inlineStr">
        <is>
          <t>74050 74221</t>
        </is>
      </c>
      <c r="J929" s="62">
        <f>HYPERLINK("https://wa.me/91"&amp;SUBSTITUTE(I929," ",""),"Chat on WhatsApp")</f>
        <v/>
      </c>
      <c r="K929" s="54" t="inlineStr">
        <is>
          <t>kabir.kapoor86@gmail.com</t>
        </is>
      </c>
      <c r="L929" s="62">
        <f>HYPERLINK("mailto:"&amp;K929,"Send Email")</f>
        <v/>
      </c>
      <c r="M929" s="55" t="inlineStr">
        <is>
          <t>400, Sector 12, Vadodara</t>
        </is>
      </c>
      <c r="N929" s="54" t="inlineStr">
        <is>
          <t>Vadodara</t>
        </is>
      </c>
      <c r="O929" s="54">
        <f>VLOOKUP(N929,Lists!$A$2:$B$36,2,FALSE())</f>
        <v/>
      </c>
      <c r="P929" s="54" t="inlineStr">
        <is>
          <t>245117</t>
        </is>
      </c>
      <c r="Q929" s="54" t="inlineStr">
        <is>
          <t>74349 81823</t>
        </is>
      </c>
    </row>
    <row r="930" ht="15" customHeight="1" s="39">
      <c r="A930" s="54" t="inlineStr">
        <is>
          <t>STU0929</t>
        </is>
      </c>
      <c r="B930" s="55">
        <f>VLOOKUP(A930,Marks!$A$2:$B$1001,2,FALSE())</f>
        <v/>
      </c>
      <c r="C930" s="54">
        <f>VLOOKUP(A930,Marks!$A$2:$C$1001,3,FALSE())</f>
        <v/>
      </c>
      <c r="D930" s="55" t="inlineStr">
        <is>
          <t>Atharv Kulkarni</t>
        </is>
      </c>
      <c r="E930" s="55" t="inlineStr">
        <is>
          <t>Sara Kulkarni</t>
        </is>
      </c>
      <c r="F930" s="57" t="n">
        <v>41297</v>
      </c>
      <c r="G930" s="54">
        <f>DATEDIF(F930,TODAY(),"Y")</f>
        <v/>
      </c>
      <c r="H930" s="54" t="inlineStr">
        <is>
          <t>B-</t>
        </is>
      </c>
      <c r="I930" s="54" t="inlineStr">
        <is>
          <t>76756 90795</t>
        </is>
      </c>
      <c r="J930" s="62">
        <f>HYPERLINK("https://wa.me/91"&amp;SUBSTITUTE(I930," ",""),"Chat on WhatsApp")</f>
        <v/>
      </c>
      <c r="K930" s="54" t="inlineStr">
        <is>
          <t>atharv.kulkarni80@rediffmail.com</t>
        </is>
      </c>
      <c r="L930" s="62">
        <f>HYPERLINK("mailto:"&amp;K930,"Send Email")</f>
        <v/>
      </c>
      <c r="M930" s="55" t="inlineStr">
        <is>
          <t>49, Station Road, Pune</t>
        </is>
      </c>
      <c r="N930" s="54" t="inlineStr">
        <is>
          <t>Pune</t>
        </is>
      </c>
      <c r="O930" s="54">
        <f>VLOOKUP(N930,Lists!$A$2:$B$36,2,FALSE())</f>
        <v/>
      </c>
      <c r="P930" s="54" t="inlineStr">
        <is>
          <t>414016</t>
        </is>
      </c>
      <c r="Q930" s="54" t="inlineStr">
        <is>
          <t>76186 76034</t>
        </is>
      </c>
    </row>
    <row r="931" ht="15" customHeight="1" s="39">
      <c r="A931" s="54" t="inlineStr">
        <is>
          <t>STU0930</t>
        </is>
      </c>
      <c r="B931" s="55">
        <f>VLOOKUP(A931,Marks!$A$2:$B$1001,2,FALSE())</f>
        <v/>
      </c>
      <c r="C931" s="54">
        <f>VLOOKUP(A931,Marks!$A$2:$C$1001,3,FALSE())</f>
        <v/>
      </c>
      <c r="D931" s="55" t="inlineStr">
        <is>
          <t>Rishabh Jain</t>
        </is>
      </c>
      <c r="E931" s="55" t="inlineStr">
        <is>
          <t>Pari Jain</t>
        </is>
      </c>
      <c r="F931" s="57" t="n">
        <v>41284</v>
      </c>
      <c r="G931" s="54">
        <f>DATEDIF(F931,TODAY(),"Y")</f>
        <v/>
      </c>
      <c r="H931" s="54" t="inlineStr">
        <is>
          <t>AB+</t>
        </is>
      </c>
      <c r="I931" s="54" t="inlineStr">
        <is>
          <t>72354 89900</t>
        </is>
      </c>
      <c r="J931" s="62">
        <f>HYPERLINK("https://wa.me/91"&amp;SUBSTITUTE(I931," ",""),"Chat on WhatsApp")</f>
        <v/>
      </c>
      <c r="K931" s="54" t="inlineStr">
        <is>
          <t>rishabh.jain17@rediffmail.com</t>
        </is>
      </c>
      <c r="L931" s="62">
        <f>HYPERLINK("mailto:"&amp;K931,"Send Email")</f>
        <v/>
      </c>
      <c r="M931" s="55" t="inlineStr">
        <is>
          <t>145, Civil Lines, Kolkata</t>
        </is>
      </c>
      <c r="N931" s="54" t="inlineStr">
        <is>
          <t>Kolkata</t>
        </is>
      </c>
      <c r="O931" s="54">
        <f>VLOOKUP(N931,Lists!$A$2:$B$36,2,FALSE())</f>
        <v/>
      </c>
      <c r="P931" s="54" t="inlineStr">
        <is>
          <t>201215</t>
        </is>
      </c>
      <c r="Q931" s="54" t="inlineStr">
        <is>
          <t>77779 65703</t>
        </is>
      </c>
    </row>
    <row r="932" ht="15" customHeight="1" s="39">
      <c r="A932" s="54" t="inlineStr">
        <is>
          <t>STU0931</t>
        </is>
      </c>
      <c r="B932" s="55">
        <f>VLOOKUP(A932,Marks!$A$2:$B$1001,2,FALSE())</f>
        <v/>
      </c>
      <c r="C932" s="54">
        <f>VLOOKUP(A932,Marks!$A$2:$C$1001,3,FALSE())</f>
        <v/>
      </c>
      <c r="D932" s="55" t="inlineStr">
        <is>
          <t>Nikhil Mukherjee</t>
        </is>
      </c>
      <c r="E932" s="55" t="inlineStr">
        <is>
          <t>Aisha Mukherjee</t>
        </is>
      </c>
      <c r="F932" s="57" t="n">
        <v>43071</v>
      </c>
      <c r="G932" s="54">
        <f>DATEDIF(F932,TODAY(),"Y")</f>
        <v/>
      </c>
      <c r="H932" s="54" t="inlineStr">
        <is>
          <t>AB+</t>
        </is>
      </c>
      <c r="I932" s="54" t="inlineStr">
        <is>
          <t>78449 51167</t>
        </is>
      </c>
      <c r="J932" s="62">
        <f>HYPERLINK("https://wa.me/91"&amp;SUBSTITUTE(I932," ",""),"Chat on WhatsApp")</f>
        <v/>
      </c>
      <c r="K932" s="54" t="inlineStr">
        <is>
          <t>nikhil.mukherjee15@gmail.com</t>
        </is>
      </c>
      <c r="L932" s="62">
        <f>HYPERLINK("mailto:"&amp;K932,"Send Email")</f>
        <v/>
      </c>
      <c r="M932" s="55" t="inlineStr">
        <is>
          <t>4, Temple Road, Lucknow</t>
        </is>
      </c>
      <c r="N932" s="54" t="inlineStr">
        <is>
          <t>Lucknow</t>
        </is>
      </c>
      <c r="O932" s="54">
        <f>VLOOKUP(N932,Lists!$A$2:$B$36,2,FALSE())</f>
        <v/>
      </c>
      <c r="P932" s="54" t="inlineStr">
        <is>
          <t>828469</t>
        </is>
      </c>
      <c r="Q932" s="54" t="inlineStr">
        <is>
          <t>98986 15461</t>
        </is>
      </c>
    </row>
    <row r="933" ht="15" customHeight="1" s="39">
      <c r="A933" s="54" t="inlineStr">
        <is>
          <t>STU0932</t>
        </is>
      </c>
      <c r="B933" s="55">
        <f>VLOOKUP(A933,Marks!$A$2:$B$1001,2,FALSE())</f>
        <v/>
      </c>
      <c r="C933" s="54">
        <f>VLOOKUP(A933,Marks!$A$2:$C$1001,3,FALSE())</f>
        <v/>
      </c>
      <c r="D933" s="55" t="inlineStr">
        <is>
          <t>Advait Sethi</t>
        </is>
      </c>
      <c r="E933" s="55" t="inlineStr">
        <is>
          <t>Nisha Sethi</t>
        </is>
      </c>
      <c r="F933" s="57" t="n">
        <v>42063</v>
      </c>
      <c r="G933" s="54">
        <f>DATEDIF(F933,TODAY(),"Y")</f>
        <v/>
      </c>
      <c r="H933" s="54" t="inlineStr">
        <is>
          <t>O-</t>
        </is>
      </c>
      <c r="I933" s="54" t="inlineStr">
        <is>
          <t>96420 72007</t>
        </is>
      </c>
      <c r="J933" s="62">
        <f>HYPERLINK("https://wa.me/91"&amp;SUBSTITUTE(I933," ",""),"Chat on WhatsApp")</f>
        <v/>
      </c>
      <c r="K933" s="54" t="inlineStr">
        <is>
          <t>advait.sethi8@rediffmail.com</t>
        </is>
      </c>
      <c r="L933" s="62">
        <f>HYPERLINK("mailto:"&amp;K933,"Send Email")</f>
        <v/>
      </c>
      <c r="M933" s="55" t="inlineStr">
        <is>
          <t>298, Park Street, Panaji</t>
        </is>
      </c>
      <c r="N933" s="54" t="inlineStr">
        <is>
          <t>Panaji</t>
        </is>
      </c>
      <c r="O933" s="54">
        <f>VLOOKUP(N933,Lists!$A$2:$B$36,2,FALSE())</f>
        <v/>
      </c>
      <c r="P933" s="54" t="inlineStr">
        <is>
          <t>307495</t>
        </is>
      </c>
      <c r="Q933" s="54" t="inlineStr">
        <is>
          <t>72773 79207</t>
        </is>
      </c>
    </row>
    <row r="934" ht="15" customHeight="1" s="39">
      <c r="A934" s="54" t="inlineStr">
        <is>
          <t>STU0933</t>
        </is>
      </c>
      <c r="B934" s="55">
        <f>VLOOKUP(A934,Marks!$A$2:$B$1001,2,FALSE())</f>
        <v/>
      </c>
      <c r="C934" s="54">
        <f>VLOOKUP(A934,Marks!$A$2:$C$1001,3,FALSE())</f>
        <v/>
      </c>
      <c r="D934" s="55" t="inlineStr">
        <is>
          <t>Reyansh Joshi</t>
        </is>
      </c>
      <c r="E934" s="55" t="inlineStr">
        <is>
          <t>Isha Joshi</t>
        </is>
      </c>
      <c r="F934" s="57" t="n">
        <v>41009</v>
      </c>
      <c r="G934" s="54">
        <f>DATEDIF(F934,TODAY(),"Y")</f>
        <v/>
      </c>
      <c r="H934" s="54" t="inlineStr">
        <is>
          <t>B-</t>
        </is>
      </c>
      <c r="I934" s="54" t="inlineStr">
        <is>
          <t>96980 42481</t>
        </is>
      </c>
      <c r="J934" s="62">
        <f>HYPERLINK("https://wa.me/91"&amp;SUBSTITUTE(I934," ",""),"Chat on WhatsApp")</f>
        <v/>
      </c>
      <c r="K934" s="54" t="inlineStr">
        <is>
          <t>reyansh.joshi29@rediffmail.com</t>
        </is>
      </c>
      <c r="L934" s="62">
        <f>HYPERLINK("mailto:"&amp;K934,"Send Email")</f>
        <v/>
      </c>
      <c r="M934" s="55" t="inlineStr">
        <is>
          <t>104, Civil Lines, Patna</t>
        </is>
      </c>
      <c r="N934" s="54" t="inlineStr">
        <is>
          <t>Patna</t>
        </is>
      </c>
      <c r="O934" s="54">
        <f>VLOOKUP(N934,Lists!$A$2:$B$36,2,FALSE())</f>
        <v/>
      </c>
      <c r="P934" s="54" t="inlineStr">
        <is>
          <t>116830</t>
        </is>
      </c>
      <c r="Q934" s="54" t="inlineStr">
        <is>
          <t>88896 58274</t>
        </is>
      </c>
    </row>
    <row r="935" ht="15" customHeight="1" s="39">
      <c r="A935" s="54" t="inlineStr">
        <is>
          <t>STU0934</t>
        </is>
      </c>
      <c r="B935" s="55">
        <f>VLOOKUP(A935,Marks!$A$2:$B$1001,2,FALSE())</f>
        <v/>
      </c>
      <c r="C935" s="54">
        <f>VLOOKUP(A935,Marks!$A$2:$C$1001,3,FALSE())</f>
        <v/>
      </c>
      <c r="D935" s="55" t="inlineStr">
        <is>
          <t>Dhruv Menon</t>
        </is>
      </c>
      <c r="E935" s="55" t="inlineStr">
        <is>
          <t>Aisha Menon</t>
        </is>
      </c>
      <c r="F935" s="57" t="n">
        <v>39493</v>
      </c>
      <c r="G935" s="54">
        <f>DATEDIF(F935,TODAY(),"Y")</f>
        <v/>
      </c>
      <c r="H935" s="54" t="inlineStr">
        <is>
          <t>A-</t>
        </is>
      </c>
      <c r="I935" s="54" t="inlineStr">
        <is>
          <t>87237 79361</t>
        </is>
      </c>
      <c r="J935" s="62">
        <f>HYPERLINK("https://wa.me/91"&amp;SUBSTITUTE(I935," ",""),"Chat on WhatsApp")</f>
        <v/>
      </c>
      <c r="K935" s="54" t="inlineStr">
        <is>
          <t>dhruv.menon14@rediffmail.com</t>
        </is>
      </c>
      <c r="L935" s="62">
        <f>HYPERLINK("mailto:"&amp;K935,"Send Email")</f>
        <v/>
      </c>
      <c r="M935" s="55" t="inlineStr">
        <is>
          <t>194, Green Park, Udaipur</t>
        </is>
      </c>
      <c r="N935" s="54" t="inlineStr">
        <is>
          <t>Udaipur</t>
        </is>
      </c>
      <c r="O935" s="54">
        <f>VLOOKUP(N935,Lists!$A$2:$B$36,2,FALSE())</f>
        <v/>
      </c>
      <c r="P935" s="54" t="inlineStr">
        <is>
          <t>503191</t>
        </is>
      </c>
      <c r="Q935" s="54" t="inlineStr">
        <is>
          <t>66809 89207</t>
        </is>
      </c>
    </row>
    <row r="936" ht="15" customHeight="1" s="39">
      <c r="A936" s="54" t="inlineStr">
        <is>
          <t>STU0935</t>
        </is>
      </c>
      <c r="B936" s="55">
        <f>VLOOKUP(A936,Marks!$A$2:$B$1001,2,FALSE())</f>
        <v/>
      </c>
      <c r="C936" s="54">
        <f>VLOOKUP(A936,Marks!$A$2:$C$1001,3,FALSE())</f>
        <v/>
      </c>
      <c r="D936" s="55" t="inlineStr">
        <is>
          <t>Aditya Das</t>
        </is>
      </c>
      <c r="E936" s="55" t="inlineStr">
        <is>
          <t>Falak Das</t>
        </is>
      </c>
      <c r="F936" s="57" t="n">
        <v>44188</v>
      </c>
      <c r="G936" s="54">
        <f>DATEDIF(F936,TODAY(),"Y")</f>
        <v/>
      </c>
      <c r="H936" s="54" t="inlineStr">
        <is>
          <t>AB-</t>
        </is>
      </c>
      <c r="I936" s="54" t="inlineStr">
        <is>
          <t>86815 29561</t>
        </is>
      </c>
      <c r="J936" s="62">
        <f>HYPERLINK("https://wa.me/91"&amp;SUBSTITUTE(I936," ",""),"Chat on WhatsApp")</f>
        <v/>
      </c>
      <c r="K936" s="54" t="inlineStr">
        <is>
          <t>aditya.das95@outlook.com</t>
        </is>
      </c>
      <c r="L936" s="62">
        <f>HYPERLINK("mailto:"&amp;K936,"Send Email")</f>
        <v/>
      </c>
      <c r="M936" s="55" t="inlineStr">
        <is>
          <t>293, Model Town, Howrah</t>
        </is>
      </c>
      <c r="N936" s="54" t="inlineStr">
        <is>
          <t>Howrah</t>
        </is>
      </c>
      <c r="O936" s="54">
        <f>VLOOKUP(N936,Lists!$A$2:$B$36,2,FALSE())</f>
        <v/>
      </c>
      <c r="P936" s="54" t="inlineStr">
        <is>
          <t>496514</t>
        </is>
      </c>
      <c r="Q936" s="54" t="inlineStr">
        <is>
          <t>91351 97024</t>
        </is>
      </c>
    </row>
    <row r="937" ht="15" customHeight="1" s="39">
      <c r="A937" s="54" t="inlineStr">
        <is>
          <t>STU0936</t>
        </is>
      </c>
      <c r="B937" s="55">
        <f>VLOOKUP(A937,Marks!$A$2:$B$1001,2,FALSE())</f>
        <v/>
      </c>
      <c r="C937" s="54">
        <f>VLOOKUP(A937,Marks!$A$2:$C$1001,3,FALSE())</f>
        <v/>
      </c>
      <c r="D937" s="55" t="inlineStr">
        <is>
          <t>Zaid Saxena</t>
        </is>
      </c>
      <c r="E937" s="55" t="inlineStr">
        <is>
          <t>Ishita Saxena</t>
        </is>
      </c>
      <c r="F937" s="57" t="n">
        <v>42342</v>
      </c>
      <c r="G937" s="54">
        <f>DATEDIF(F937,TODAY(),"Y")</f>
        <v/>
      </c>
      <c r="H937" s="54" t="inlineStr">
        <is>
          <t>O-</t>
        </is>
      </c>
      <c r="I937" s="54" t="inlineStr">
        <is>
          <t>64609 67148</t>
        </is>
      </c>
      <c r="J937" s="62">
        <f>HYPERLINK("https://wa.me/91"&amp;SUBSTITUTE(I937," ",""),"Chat on WhatsApp")</f>
        <v/>
      </c>
      <c r="K937" s="54" t="inlineStr">
        <is>
          <t>zaid.saxena1@gmail.com</t>
        </is>
      </c>
      <c r="L937" s="62">
        <f>HYPERLINK("mailto:"&amp;K937,"Send Email")</f>
        <v/>
      </c>
      <c r="M937" s="55" t="inlineStr">
        <is>
          <t>302, Sector 12, Coimbatore</t>
        </is>
      </c>
      <c r="N937" s="54" t="inlineStr">
        <is>
          <t>Coimbatore</t>
        </is>
      </c>
      <c r="O937" s="54">
        <f>VLOOKUP(N937,Lists!$A$2:$B$36,2,FALSE())</f>
        <v/>
      </c>
      <c r="P937" s="54" t="inlineStr">
        <is>
          <t>709546</t>
        </is>
      </c>
      <c r="Q937" s="54" t="inlineStr">
        <is>
          <t>62101 95679</t>
        </is>
      </c>
    </row>
    <row r="938" ht="15" customHeight="1" s="39">
      <c r="A938" s="54" t="inlineStr">
        <is>
          <t>STU0937</t>
        </is>
      </c>
      <c r="B938" s="55">
        <f>VLOOKUP(A938,Marks!$A$2:$B$1001,2,FALSE())</f>
        <v/>
      </c>
      <c r="C938" s="54">
        <f>VLOOKUP(A938,Marks!$A$2:$C$1001,3,FALSE())</f>
        <v/>
      </c>
      <c r="D938" s="55" t="inlineStr">
        <is>
          <t>Reyansh Dubey</t>
        </is>
      </c>
      <c r="E938" s="55" t="inlineStr">
        <is>
          <t>Sanya Dubey</t>
        </is>
      </c>
      <c r="F938" s="57" t="n">
        <v>41841</v>
      </c>
      <c r="G938" s="54">
        <f>DATEDIF(F938,TODAY(),"Y")</f>
        <v/>
      </c>
      <c r="H938" s="54" t="inlineStr">
        <is>
          <t>A-</t>
        </is>
      </c>
      <c r="I938" s="54" t="inlineStr">
        <is>
          <t>96012 66887</t>
        </is>
      </c>
      <c r="J938" s="62">
        <f>HYPERLINK("https://wa.me/91"&amp;SUBSTITUTE(I938," ",""),"Chat on WhatsApp")</f>
        <v/>
      </c>
      <c r="K938" s="54" t="inlineStr">
        <is>
          <t>reyansh.dubey4@rediffmail.com</t>
        </is>
      </c>
      <c r="L938" s="62">
        <f>HYPERLINK("mailto:"&amp;K938,"Send Email")</f>
        <v/>
      </c>
      <c r="M938" s="55" t="inlineStr">
        <is>
          <t>231, Model Town, Chennai</t>
        </is>
      </c>
      <c r="N938" s="54" t="inlineStr">
        <is>
          <t>Chennai</t>
        </is>
      </c>
      <c r="O938" s="54">
        <f>VLOOKUP(N938,Lists!$A$2:$B$36,2,FALSE())</f>
        <v/>
      </c>
      <c r="P938" s="54" t="inlineStr">
        <is>
          <t>776622</t>
        </is>
      </c>
      <c r="Q938" s="54" t="inlineStr">
        <is>
          <t>86931 61163</t>
        </is>
      </c>
    </row>
    <row r="939" ht="15" customHeight="1" s="39">
      <c r="A939" s="54" t="inlineStr">
        <is>
          <t>STU0938</t>
        </is>
      </c>
      <c r="B939" s="55">
        <f>VLOOKUP(A939,Marks!$A$2:$B$1001,2,FALSE())</f>
        <v/>
      </c>
      <c r="C939" s="54">
        <f>VLOOKUP(A939,Marks!$A$2:$C$1001,3,FALSE())</f>
        <v/>
      </c>
      <c r="D939" s="55" t="inlineStr">
        <is>
          <t>Reyansh Gupta</t>
        </is>
      </c>
      <c r="E939" s="55" t="inlineStr">
        <is>
          <t>Ishita Gupta</t>
        </is>
      </c>
      <c r="F939" s="57" t="n">
        <v>43808</v>
      </c>
      <c r="G939" s="54">
        <f>DATEDIF(F939,TODAY(),"Y")</f>
        <v/>
      </c>
      <c r="H939" s="54" t="inlineStr">
        <is>
          <t>O+</t>
        </is>
      </c>
      <c r="I939" s="54" t="inlineStr">
        <is>
          <t>98747 34790</t>
        </is>
      </c>
      <c r="J939" s="62">
        <f>HYPERLINK("https://wa.me/91"&amp;SUBSTITUTE(I939," ",""),"Chat on WhatsApp")</f>
        <v/>
      </c>
      <c r="K939" s="54" t="inlineStr">
        <is>
          <t>reyansh.gupta47@gmail.com</t>
        </is>
      </c>
      <c r="L939" s="62">
        <f>HYPERLINK("mailto:"&amp;K939,"Send Email")</f>
        <v/>
      </c>
      <c r="M939" s="55" t="inlineStr">
        <is>
          <t>283, Church Street, Indore</t>
        </is>
      </c>
      <c r="N939" s="54" t="inlineStr">
        <is>
          <t>Indore</t>
        </is>
      </c>
      <c r="O939" s="54">
        <f>VLOOKUP(N939,Lists!$A$2:$B$36,2,FALSE())</f>
        <v/>
      </c>
      <c r="P939" s="54" t="inlineStr">
        <is>
          <t>228496</t>
        </is>
      </c>
      <c r="Q939" s="54" t="inlineStr">
        <is>
          <t>99136 44359</t>
        </is>
      </c>
    </row>
    <row r="940" ht="15" customHeight="1" s="39">
      <c r="A940" s="54" t="inlineStr">
        <is>
          <t>STU0939</t>
        </is>
      </c>
      <c r="B940" s="55">
        <f>VLOOKUP(A940,Marks!$A$2:$B$1001,2,FALSE())</f>
        <v/>
      </c>
      <c r="C940" s="54">
        <f>VLOOKUP(A940,Marks!$A$2:$C$1001,3,FALSE())</f>
        <v/>
      </c>
      <c r="D940" s="55" t="inlineStr">
        <is>
          <t>Lakshay Gupta</t>
        </is>
      </c>
      <c r="E940" s="55" t="inlineStr">
        <is>
          <t>Falak Gupta</t>
        </is>
      </c>
      <c r="F940" s="57" t="n">
        <v>43667</v>
      </c>
      <c r="G940" s="54">
        <f>DATEDIF(F940,TODAY(),"Y")</f>
        <v/>
      </c>
      <c r="H940" s="54" t="inlineStr">
        <is>
          <t>O-</t>
        </is>
      </c>
      <c r="I940" s="54" t="inlineStr">
        <is>
          <t>63436 60007</t>
        </is>
      </c>
      <c r="J940" s="62">
        <f>HYPERLINK("https://wa.me/91"&amp;SUBSTITUTE(I940," ",""),"Chat on WhatsApp")</f>
        <v/>
      </c>
      <c r="K940" s="54" t="inlineStr">
        <is>
          <t>lakshay.gupta63@gmail.com</t>
        </is>
      </c>
      <c r="L940" s="62">
        <f>HYPERLINK("mailto:"&amp;K940,"Send Email")</f>
        <v/>
      </c>
      <c r="M940" s="55" t="inlineStr">
        <is>
          <t>296, Gandhi Chowk, New Delhi</t>
        </is>
      </c>
      <c r="N940" s="54" t="inlineStr">
        <is>
          <t>New Delhi</t>
        </is>
      </c>
      <c r="O940" s="54">
        <f>VLOOKUP(N940,Lists!$A$2:$B$36,2,FALSE())</f>
        <v/>
      </c>
      <c r="P940" s="54" t="inlineStr">
        <is>
          <t>706218</t>
        </is>
      </c>
      <c r="Q940" s="54" t="inlineStr">
        <is>
          <t>94099 37632</t>
        </is>
      </c>
    </row>
    <row r="941" ht="15" customHeight="1" s="39">
      <c r="A941" s="54" t="inlineStr">
        <is>
          <t>STU0940</t>
        </is>
      </c>
      <c r="B941" s="55">
        <f>VLOOKUP(A941,Marks!$A$2:$B$1001,2,FALSE())</f>
        <v/>
      </c>
      <c r="C941" s="54">
        <f>VLOOKUP(A941,Marks!$A$2:$C$1001,3,FALSE())</f>
        <v/>
      </c>
      <c r="D941" s="55" t="inlineStr">
        <is>
          <t>Yash Tiwari</t>
        </is>
      </c>
      <c r="E941" s="55" t="inlineStr">
        <is>
          <t>Lavanya Tiwari</t>
        </is>
      </c>
      <c r="F941" s="57" t="n">
        <v>40945</v>
      </c>
      <c r="G941" s="54">
        <f>DATEDIF(F941,TODAY(),"Y")</f>
        <v/>
      </c>
      <c r="H941" s="54" t="inlineStr">
        <is>
          <t>O-</t>
        </is>
      </c>
      <c r="I941" s="54" t="inlineStr">
        <is>
          <t>77606 87449</t>
        </is>
      </c>
      <c r="J941" s="62">
        <f>HYPERLINK("https://wa.me/91"&amp;SUBSTITUTE(I941," ",""),"Chat on WhatsApp")</f>
        <v/>
      </c>
      <c r="K941" s="54" t="inlineStr">
        <is>
          <t>yash.tiwari86@yahoo.com</t>
        </is>
      </c>
      <c r="L941" s="62">
        <f>HYPERLINK("mailto:"&amp;K941,"Send Email")</f>
        <v/>
      </c>
      <c r="M941" s="55" t="inlineStr">
        <is>
          <t>149, Temple Road, Dehradun</t>
        </is>
      </c>
      <c r="N941" s="54" t="inlineStr">
        <is>
          <t>Dehradun</t>
        </is>
      </c>
      <c r="O941" s="54">
        <f>VLOOKUP(N941,Lists!$A$2:$B$36,2,FALSE())</f>
        <v/>
      </c>
      <c r="P941" s="54" t="inlineStr">
        <is>
          <t>238158</t>
        </is>
      </c>
      <c r="Q941" s="54" t="inlineStr">
        <is>
          <t>94780 84787</t>
        </is>
      </c>
    </row>
    <row r="942" ht="15" customHeight="1" s="39">
      <c r="A942" s="54" t="inlineStr">
        <is>
          <t>STU0941</t>
        </is>
      </c>
      <c r="B942" s="55">
        <f>VLOOKUP(A942,Marks!$A$2:$B$1001,2,FALSE())</f>
        <v/>
      </c>
      <c r="C942" s="54">
        <f>VLOOKUP(A942,Marks!$A$2:$C$1001,3,FALSE())</f>
        <v/>
      </c>
      <c r="D942" s="55" t="inlineStr">
        <is>
          <t>Sahil Nair</t>
        </is>
      </c>
      <c r="E942" s="55" t="inlineStr">
        <is>
          <t>Sanya Nair</t>
        </is>
      </c>
      <c r="F942" s="57" t="n">
        <v>41861</v>
      </c>
      <c r="G942" s="54">
        <f>DATEDIF(F942,TODAY(),"Y")</f>
        <v/>
      </c>
      <c r="H942" s="54" t="inlineStr">
        <is>
          <t>A+</t>
        </is>
      </c>
      <c r="I942" s="54" t="inlineStr">
        <is>
          <t>72215 26454</t>
        </is>
      </c>
      <c r="J942" s="62">
        <f>HYPERLINK("https://wa.me/91"&amp;SUBSTITUTE(I942," ",""),"Chat on WhatsApp")</f>
        <v/>
      </c>
      <c r="K942" s="54" t="inlineStr">
        <is>
          <t>sahil.nair86@outlook.com</t>
        </is>
      </c>
      <c r="L942" s="62">
        <f>HYPERLINK("mailto:"&amp;K942,"Send Email")</f>
        <v/>
      </c>
      <c r="M942" s="55" t="inlineStr">
        <is>
          <t>109, Park Street, Ranchi</t>
        </is>
      </c>
      <c r="N942" s="54" t="inlineStr">
        <is>
          <t>Ranchi</t>
        </is>
      </c>
      <c r="O942" s="54">
        <f>VLOOKUP(N942,Lists!$A$2:$B$36,2,FALSE())</f>
        <v/>
      </c>
      <c r="P942" s="54" t="inlineStr">
        <is>
          <t>781864</t>
        </is>
      </c>
      <c r="Q942" s="54" t="inlineStr">
        <is>
          <t>84381 55841</t>
        </is>
      </c>
    </row>
    <row r="943" ht="15" customHeight="1" s="39">
      <c r="A943" s="54" t="inlineStr">
        <is>
          <t>STU0942</t>
        </is>
      </c>
      <c r="B943" s="55">
        <f>VLOOKUP(A943,Marks!$A$2:$B$1001,2,FALSE())</f>
        <v/>
      </c>
      <c r="C943" s="54">
        <f>VLOOKUP(A943,Marks!$A$2:$C$1001,3,FALSE())</f>
        <v/>
      </c>
      <c r="D943" s="55" t="inlineStr">
        <is>
          <t>Abhinav Ahluwalia</t>
        </is>
      </c>
      <c r="E943" s="55" t="inlineStr">
        <is>
          <t>Siya Ahluwalia</t>
        </is>
      </c>
      <c r="F943" s="57" t="n">
        <v>42113</v>
      </c>
      <c r="G943" s="54">
        <f>DATEDIF(F943,TODAY(),"Y")</f>
        <v/>
      </c>
      <c r="H943" s="54" t="inlineStr">
        <is>
          <t>O+</t>
        </is>
      </c>
      <c r="I943" s="54" t="inlineStr">
        <is>
          <t>67667 80233</t>
        </is>
      </c>
      <c r="J943" s="62">
        <f>HYPERLINK("https://wa.me/91"&amp;SUBSTITUTE(I943," ",""),"Chat on WhatsApp")</f>
        <v/>
      </c>
      <c r="K943" s="54" t="inlineStr">
        <is>
          <t>abhinav.ahluwalia49@rediffmail.com</t>
        </is>
      </c>
      <c r="L943" s="62">
        <f>HYPERLINK("mailto:"&amp;K943,"Send Email")</f>
        <v/>
      </c>
      <c r="M943" s="55" t="inlineStr">
        <is>
          <t>3, Lake View, Surat</t>
        </is>
      </c>
      <c r="N943" s="54" t="inlineStr">
        <is>
          <t>Surat</t>
        </is>
      </c>
      <c r="O943" s="54">
        <f>VLOOKUP(N943,Lists!$A$2:$B$36,2,FALSE())</f>
        <v/>
      </c>
      <c r="P943" s="54" t="inlineStr">
        <is>
          <t>450277</t>
        </is>
      </c>
      <c r="Q943" s="54" t="inlineStr">
        <is>
          <t>67549 85055</t>
        </is>
      </c>
    </row>
    <row r="944" ht="15" customHeight="1" s="39">
      <c r="A944" s="54" t="inlineStr">
        <is>
          <t>STU0943</t>
        </is>
      </c>
      <c r="B944" s="55">
        <f>VLOOKUP(A944,Marks!$A$2:$B$1001,2,FALSE())</f>
        <v/>
      </c>
      <c r="C944" s="54">
        <f>VLOOKUP(A944,Marks!$A$2:$C$1001,3,FALSE())</f>
        <v/>
      </c>
      <c r="D944" s="55" t="inlineStr">
        <is>
          <t>Yug Sharma</t>
        </is>
      </c>
      <c r="E944" s="55" t="inlineStr">
        <is>
          <t>Aisha Sharma</t>
        </is>
      </c>
      <c r="F944" s="57" t="n">
        <v>43393</v>
      </c>
      <c r="G944" s="54">
        <f>DATEDIF(F944,TODAY(),"Y")</f>
        <v/>
      </c>
      <c r="H944" s="54" t="inlineStr">
        <is>
          <t>A+</t>
        </is>
      </c>
      <c r="I944" s="54" t="inlineStr">
        <is>
          <t>64508 30397</t>
        </is>
      </c>
      <c r="J944" s="62">
        <f>HYPERLINK("https://wa.me/91"&amp;SUBSTITUTE(I944," ",""),"Chat on WhatsApp")</f>
        <v/>
      </c>
      <c r="K944" s="54" t="inlineStr">
        <is>
          <t>yug.sharma98@yahoo.com</t>
        </is>
      </c>
      <c r="L944" s="62">
        <f>HYPERLINK("mailto:"&amp;K944,"Send Email")</f>
        <v/>
      </c>
      <c r="M944" s="55" t="inlineStr">
        <is>
          <t>190, Green Park, Raipur</t>
        </is>
      </c>
      <c r="N944" s="54" t="inlineStr">
        <is>
          <t>Raipur</t>
        </is>
      </c>
      <c r="O944" s="54">
        <f>VLOOKUP(N944,Lists!$A$2:$B$36,2,FALSE())</f>
        <v/>
      </c>
      <c r="P944" s="54" t="inlineStr">
        <is>
          <t>446551</t>
        </is>
      </c>
      <c r="Q944" s="54" t="inlineStr">
        <is>
          <t>79661 50197</t>
        </is>
      </c>
    </row>
    <row r="945" ht="15" customHeight="1" s="39">
      <c r="A945" s="54" t="inlineStr">
        <is>
          <t>STU0944</t>
        </is>
      </c>
      <c r="B945" s="55">
        <f>VLOOKUP(A945,Marks!$A$2:$B$1001,2,FALSE())</f>
        <v/>
      </c>
      <c r="C945" s="54">
        <f>VLOOKUP(A945,Marks!$A$2:$C$1001,3,FALSE())</f>
        <v/>
      </c>
      <c r="D945" s="55" t="inlineStr">
        <is>
          <t>Advait Agarwal</t>
        </is>
      </c>
      <c r="E945" s="55" t="inlineStr">
        <is>
          <t>Heer Agarwal</t>
        </is>
      </c>
      <c r="F945" s="57" t="n">
        <v>42375</v>
      </c>
      <c r="G945" s="54">
        <f>DATEDIF(F945,TODAY(),"Y")</f>
        <v/>
      </c>
      <c r="H945" s="54" t="inlineStr">
        <is>
          <t>B-</t>
        </is>
      </c>
      <c r="I945" s="54" t="inlineStr">
        <is>
          <t>64776 54785</t>
        </is>
      </c>
      <c r="J945" s="62">
        <f>HYPERLINK("https://wa.me/91"&amp;SUBSTITUTE(I945," ",""),"Chat on WhatsApp")</f>
        <v/>
      </c>
      <c r="K945" s="54" t="inlineStr">
        <is>
          <t>advait.agarwal91@outlook.com</t>
        </is>
      </c>
      <c r="L945" s="62">
        <f>HYPERLINK("mailto:"&amp;K945,"Send Email")</f>
        <v/>
      </c>
      <c r="M945" s="55" t="inlineStr">
        <is>
          <t>407, College Road, Patna</t>
        </is>
      </c>
      <c r="N945" s="54" t="inlineStr">
        <is>
          <t>Patna</t>
        </is>
      </c>
      <c r="O945" s="54">
        <f>VLOOKUP(N945,Lists!$A$2:$B$36,2,FALSE())</f>
        <v/>
      </c>
      <c r="P945" s="54" t="inlineStr">
        <is>
          <t>763246</t>
        </is>
      </c>
      <c r="Q945" s="54" t="inlineStr">
        <is>
          <t>73360 96980</t>
        </is>
      </c>
    </row>
    <row r="946" ht="15" customHeight="1" s="39">
      <c r="A946" s="54" t="inlineStr">
        <is>
          <t>STU0945</t>
        </is>
      </c>
      <c r="B946" s="55">
        <f>VLOOKUP(A946,Marks!$A$2:$B$1001,2,FALSE())</f>
        <v/>
      </c>
      <c r="C946" s="54">
        <f>VLOOKUP(A946,Marks!$A$2:$C$1001,3,FALSE())</f>
        <v/>
      </c>
      <c r="D946" s="55" t="inlineStr">
        <is>
          <t>Pranav Ghosh</t>
        </is>
      </c>
      <c r="E946" s="55" t="inlineStr">
        <is>
          <t>Isha Ghosh</t>
        </is>
      </c>
      <c r="F946" s="57" t="n">
        <v>40468</v>
      </c>
      <c r="G946" s="54">
        <f>DATEDIF(F946,TODAY(),"Y")</f>
        <v/>
      </c>
      <c r="H946" s="54" t="inlineStr">
        <is>
          <t>AB-</t>
        </is>
      </c>
      <c r="I946" s="54" t="inlineStr">
        <is>
          <t>61843 67867</t>
        </is>
      </c>
      <c r="J946" s="62">
        <f>HYPERLINK("https://wa.me/91"&amp;SUBSTITUTE(I946," ",""),"Chat on WhatsApp")</f>
        <v/>
      </c>
      <c r="K946" s="54" t="inlineStr">
        <is>
          <t>pranav.ghosh74@outlook.com</t>
        </is>
      </c>
      <c r="L946" s="62">
        <f>HYPERLINK("mailto:"&amp;K946,"Send Email")</f>
        <v/>
      </c>
      <c r="M946" s="55" t="inlineStr">
        <is>
          <t>56, College Road, New Delhi</t>
        </is>
      </c>
      <c r="N946" s="54" t="inlineStr">
        <is>
          <t>New Delhi</t>
        </is>
      </c>
      <c r="O946" s="54">
        <f>VLOOKUP(N946,Lists!$A$2:$B$36,2,FALSE())</f>
        <v/>
      </c>
      <c r="P946" s="54" t="inlineStr">
        <is>
          <t>309110</t>
        </is>
      </c>
      <c r="Q946" s="54" t="inlineStr">
        <is>
          <t>83186 19772</t>
        </is>
      </c>
    </row>
    <row r="947" ht="15" customHeight="1" s="39">
      <c r="A947" s="54" t="inlineStr">
        <is>
          <t>STU0946</t>
        </is>
      </c>
      <c r="B947" s="55">
        <f>VLOOKUP(A947,Marks!$A$2:$B$1001,2,FALSE())</f>
        <v/>
      </c>
      <c r="C947" s="54">
        <f>VLOOKUP(A947,Marks!$A$2:$C$1001,3,FALSE())</f>
        <v/>
      </c>
      <c r="D947" s="55" t="inlineStr">
        <is>
          <t>Rahul Pandey</t>
        </is>
      </c>
      <c r="E947" s="55" t="inlineStr">
        <is>
          <t>Gauri Pandey</t>
        </is>
      </c>
      <c r="F947" s="57" t="n">
        <v>43095</v>
      </c>
      <c r="G947" s="54">
        <f>DATEDIF(F947,TODAY(),"Y")</f>
        <v/>
      </c>
      <c r="H947" s="54" t="inlineStr">
        <is>
          <t>O-</t>
        </is>
      </c>
      <c r="I947" s="54" t="inlineStr">
        <is>
          <t>63301 77880</t>
        </is>
      </c>
      <c r="J947" s="62">
        <f>HYPERLINK("https://wa.me/91"&amp;SUBSTITUTE(I947," ",""),"Chat on WhatsApp")</f>
        <v/>
      </c>
      <c r="K947" s="54" t="inlineStr">
        <is>
          <t>rahul.pandey44@gmail.com</t>
        </is>
      </c>
      <c r="L947" s="62">
        <f>HYPERLINK("mailto:"&amp;K947,"Send Email")</f>
        <v/>
      </c>
      <c r="M947" s="55" t="inlineStr">
        <is>
          <t>169, Market Yard, Vadodara</t>
        </is>
      </c>
      <c r="N947" s="54" t="inlineStr">
        <is>
          <t>Vadodara</t>
        </is>
      </c>
      <c r="O947" s="54">
        <f>VLOOKUP(N947,Lists!$A$2:$B$36,2,FALSE())</f>
        <v/>
      </c>
      <c r="P947" s="54" t="inlineStr">
        <is>
          <t>840483</t>
        </is>
      </c>
      <c r="Q947" s="54" t="inlineStr">
        <is>
          <t>82909 67572</t>
        </is>
      </c>
    </row>
    <row r="948" ht="15" customHeight="1" s="39">
      <c r="A948" s="54" t="inlineStr">
        <is>
          <t>STU0947</t>
        </is>
      </c>
      <c r="B948" s="55">
        <f>VLOOKUP(A948,Marks!$A$2:$B$1001,2,FALSE())</f>
        <v/>
      </c>
      <c r="C948" s="54">
        <f>VLOOKUP(A948,Marks!$A$2:$C$1001,3,FALSE())</f>
        <v/>
      </c>
      <c r="D948" s="55" t="inlineStr">
        <is>
          <t>Ayaan Trivedi</t>
        </is>
      </c>
      <c r="E948" s="55" t="inlineStr">
        <is>
          <t>Vanya Trivedi</t>
        </is>
      </c>
      <c r="F948" s="57" t="n">
        <v>43586</v>
      </c>
      <c r="G948" s="54">
        <f>DATEDIF(F948,TODAY(),"Y")</f>
        <v/>
      </c>
      <c r="H948" s="54" t="inlineStr">
        <is>
          <t>A-</t>
        </is>
      </c>
      <c r="I948" s="54" t="inlineStr">
        <is>
          <t>64545 77270</t>
        </is>
      </c>
      <c r="J948" s="62">
        <f>HYPERLINK("https://wa.me/91"&amp;SUBSTITUTE(I948," ",""),"Chat on WhatsApp")</f>
        <v/>
      </c>
      <c r="K948" s="54" t="inlineStr">
        <is>
          <t>ayaan.trivedi47@rediffmail.com</t>
        </is>
      </c>
      <c r="L948" s="62">
        <f>HYPERLINK("mailto:"&amp;K948,"Send Email")</f>
        <v/>
      </c>
      <c r="M948" s="55" t="inlineStr">
        <is>
          <t>462, Model Town, Raipur</t>
        </is>
      </c>
      <c r="N948" s="54" t="inlineStr">
        <is>
          <t>Raipur</t>
        </is>
      </c>
      <c r="O948" s="54">
        <f>VLOOKUP(N948,Lists!$A$2:$B$36,2,FALSE())</f>
        <v/>
      </c>
      <c r="P948" s="54" t="inlineStr">
        <is>
          <t>718686</t>
        </is>
      </c>
      <c r="Q948" s="54" t="inlineStr">
        <is>
          <t>65661 32073</t>
        </is>
      </c>
    </row>
    <row r="949" ht="15" customHeight="1" s="39">
      <c r="A949" s="54" t="inlineStr">
        <is>
          <t>STU0948</t>
        </is>
      </c>
      <c r="B949" s="55">
        <f>VLOOKUP(A949,Marks!$A$2:$B$1001,2,FALSE())</f>
        <v/>
      </c>
      <c r="C949" s="54">
        <f>VLOOKUP(A949,Marks!$A$2:$C$1001,3,FALSE())</f>
        <v/>
      </c>
      <c r="D949" s="55" t="inlineStr">
        <is>
          <t>Arjun Iyer</t>
        </is>
      </c>
      <c r="E949" s="55" t="inlineStr">
        <is>
          <t>Priya Iyer</t>
        </is>
      </c>
      <c r="F949" s="57" t="n">
        <v>40761</v>
      </c>
      <c r="G949" s="54">
        <f>DATEDIF(F949,TODAY(),"Y")</f>
        <v/>
      </c>
      <c r="H949" s="54" t="inlineStr">
        <is>
          <t>A-</t>
        </is>
      </c>
      <c r="I949" s="54" t="inlineStr">
        <is>
          <t>65051 96779</t>
        </is>
      </c>
      <c r="J949" s="62">
        <f>HYPERLINK("https://wa.me/91"&amp;SUBSTITUTE(I949," ",""),"Chat on WhatsApp")</f>
        <v/>
      </c>
      <c r="K949" s="54" t="inlineStr">
        <is>
          <t>arjun.iyer50@rediffmail.com</t>
        </is>
      </c>
      <c r="L949" s="62">
        <f>HYPERLINK("mailto:"&amp;K949,"Send Email")</f>
        <v/>
      </c>
      <c r="M949" s="55" t="inlineStr">
        <is>
          <t>455, Lake View, Shimla</t>
        </is>
      </c>
      <c r="N949" s="54" t="inlineStr">
        <is>
          <t>Shimla</t>
        </is>
      </c>
      <c r="O949" s="54">
        <f>VLOOKUP(N949,Lists!$A$2:$B$36,2,FALSE())</f>
        <v/>
      </c>
      <c r="P949" s="54" t="inlineStr">
        <is>
          <t>746141</t>
        </is>
      </c>
      <c r="Q949" s="54" t="inlineStr">
        <is>
          <t>67821 50916</t>
        </is>
      </c>
    </row>
    <row r="950" ht="15" customHeight="1" s="39">
      <c r="A950" s="54" t="inlineStr">
        <is>
          <t>STU0949</t>
        </is>
      </c>
      <c r="B950" s="55">
        <f>VLOOKUP(A950,Marks!$A$2:$B$1001,2,FALSE())</f>
        <v/>
      </c>
      <c r="C950" s="54">
        <f>VLOOKUP(A950,Marks!$A$2:$C$1001,3,FALSE())</f>
        <v/>
      </c>
      <c r="D950" s="55" t="inlineStr">
        <is>
          <t>Advait Naidu</t>
        </is>
      </c>
      <c r="E950" s="55" t="inlineStr">
        <is>
          <t>Ira Naidu</t>
        </is>
      </c>
      <c r="F950" s="57" t="n">
        <v>41244</v>
      </c>
      <c r="G950" s="54">
        <f>DATEDIF(F950,TODAY(),"Y")</f>
        <v/>
      </c>
      <c r="H950" s="54" t="inlineStr">
        <is>
          <t>AB-</t>
        </is>
      </c>
      <c r="I950" s="54" t="inlineStr">
        <is>
          <t>73417 43003</t>
        </is>
      </c>
      <c r="J950" s="62">
        <f>HYPERLINK("https://wa.me/91"&amp;SUBSTITUTE(I950," ",""),"Chat on WhatsApp")</f>
        <v/>
      </c>
      <c r="K950" s="54" t="inlineStr">
        <is>
          <t>advait.naidu51@yahoo.com</t>
        </is>
      </c>
      <c r="L950" s="62">
        <f>HYPERLINK("mailto:"&amp;K950,"Send Email")</f>
        <v/>
      </c>
      <c r="M950" s="55" t="inlineStr">
        <is>
          <t>483, College Road, Lucknow</t>
        </is>
      </c>
      <c r="N950" s="54" t="inlineStr">
        <is>
          <t>Lucknow</t>
        </is>
      </c>
      <c r="O950" s="54">
        <f>VLOOKUP(N950,Lists!$A$2:$B$36,2,FALSE())</f>
        <v/>
      </c>
      <c r="P950" s="54" t="inlineStr">
        <is>
          <t>609766</t>
        </is>
      </c>
      <c r="Q950" s="54" t="inlineStr">
        <is>
          <t>64976 30722</t>
        </is>
      </c>
    </row>
    <row r="951" ht="15" customHeight="1" s="39">
      <c r="A951" s="54" t="inlineStr">
        <is>
          <t>STU0950</t>
        </is>
      </c>
      <c r="B951" s="55">
        <f>VLOOKUP(A951,Marks!$A$2:$B$1001,2,FALSE())</f>
        <v/>
      </c>
      <c r="C951" s="54">
        <f>VLOOKUP(A951,Marks!$A$2:$C$1001,3,FALSE())</f>
        <v/>
      </c>
      <c r="D951" s="55" t="inlineStr">
        <is>
          <t>Shaurya Pathak</t>
        </is>
      </c>
      <c r="E951" s="55" t="inlineStr">
        <is>
          <t>Isha Pathak</t>
        </is>
      </c>
      <c r="F951" s="57" t="n">
        <v>41514</v>
      </c>
      <c r="G951" s="54">
        <f>DATEDIF(F951,TODAY(),"Y")</f>
        <v/>
      </c>
      <c r="H951" s="54" t="inlineStr">
        <is>
          <t>O+</t>
        </is>
      </c>
      <c r="I951" s="54" t="inlineStr">
        <is>
          <t>72229 15205</t>
        </is>
      </c>
      <c r="J951" s="62">
        <f>HYPERLINK("https://wa.me/91"&amp;SUBSTITUTE(I951," ",""),"Chat on WhatsApp")</f>
        <v/>
      </c>
      <c r="K951" s="54" t="inlineStr">
        <is>
          <t>shaurya.pathak58@outlook.com</t>
        </is>
      </c>
      <c r="L951" s="62">
        <f>HYPERLINK("mailto:"&amp;K951,"Send Email")</f>
        <v/>
      </c>
      <c r="M951" s="55" t="inlineStr">
        <is>
          <t>92, Park Street, Ranchi</t>
        </is>
      </c>
      <c r="N951" s="54" t="inlineStr">
        <is>
          <t>Ranchi</t>
        </is>
      </c>
      <c r="O951" s="54">
        <f>VLOOKUP(N951,Lists!$A$2:$B$36,2,FALSE())</f>
        <v/>
      </c>
      <c r="P951" s="54" t="inlineStr">
        <is>
          <t>831577</t>
        </is>
      </c>
      <c r="Q951" s="54" t="inlineStr">
        <is>
          <t>61335 41601</t>
        </is>
      </c>
    </row>
    <row r="952" ht="15" customHeight="1" s="39">
      <c r="A952" s="54" t="inlineStr">
        <is>
          <t>STU0951</t>
        </is>
      </c>
      <c r="B952" s="55">
        <f>VLOOKUP(A952,Marks!$A$2:$B$1001,2,FALSE())</f>
        <v/>
      </c>
      <c r="C952" s="54">
        <f>VLOOKUP(A952,Marks!$A$2:$C$1001,3,FALSE())</f>
        <v/>
      </c>
      <c r="D952" s="55" t="inlineStr">
        <is>
          <t>Farhan Agarwal</t>
        </is>
      </c>
      <c r="E952" s="55" t="inlineStr">
        <is>
          <t>Radha Agarwal</t>
        </is>
      </c>
      <c r="F952" s="57" t="n">
        <v>41614</v>
      </c>
      <c r="G952" s="54">
        <f>DATEDIF(F952,TODAY(),"Y")</f>
        <v/>
      </c>
      <c r="H952" s="54" t="inlineStr">
        <is>
          <t>O-</t>
        </is>
      </c>
      <c r="I952" s="54" t="inlineStr">
        <is>
          <t>72694 82264</t>
        </is>
      </c>
      <c r="J952" s="62">
        <f>HYPERLINK("https://wa.me/91"&amp;SUBSTITUTE(I952," ",""),"Chat on WhatsApp")</f>
        <v/>
      </c>
      <c r="K952" s="54" t="inlineStr">
        <is>
          <t>farhan.agarwal22@yahoo.com</t>
        </is>
      </c>
      <c r="L952" s="62">
        <f>HYPERLINK("mailto:"&amp;K952,"Send Email")</f>
        <v/>
      </c>
      <c r="M952" s="55" t="inlineStr">
        <is>
          <t>465, College Road, Udaipur</t>
        </is>
      </c>
      <c r="N952" s="54" t="inlineStr">
        <is>
          <t>Udaipur</t>
        </is>
      </c>
      <c r="O952" s="54">
        <f>VLOOKUP(N952,Lists!$A$2:$B$36,2,FALSE())</f>
        <v/>
      </c>
      <c r="P952" s="54" t="inlineStr">
        <is>
          <t>789587</t>
        </is>
      </c>
      <c r="Q952" s="54" t="inlineStr">
        <is>
          <t>73726 70217</t>
        </is>
      </c>
    </row>
    <row r="953" ht="15" customHeight="1" s="39">
      <c r="A953" s="54" t="inlineStr">
        <is>
          <t>STU0952</t>
        </is>
      </c>
      <c r="B953" s="55">
        <f>VLOOKUP(A953,Marks!$A$2:$B$1001,2,FALSE())</f>
        <v/>
      </c>
      <c r="C953" s="54">
        <f>VLOOKUP(A953,Marks!$A$2:$C$1001,3,FALSE())</f>
        <v/>
      </c>
      <c r="D953" s="55" t="inlineStr">
        <is>
          <t>Rudra Yadav</t>
        </is>
      </c>
      <c r="E953" s="55" t="inlineStr">
        <is>
          <t>Yashvi Yadav</t>
        </is>
      </c>
      <c r="F953" s="57" t="n">
        <v>40149</v>
      </c>
      <c r="G953" s="54">
        <f>DATEDIF(F953,TODAY(),"Y")</f>
        <v/>
      </c>
      <c r="H953" s="54" t="inlineStr">
        <is>
          <t>AB+</t>
        </is>
      </c>
      <c r="I953" s="54" t="inlineStr">
        <is>
          <t>81112 71509</t>
        </is>
      </c>
      <c r="J953" s="62">
        <f>HYPERLINK("https://wa.me/91"&amp;SUBSTITUTE(I953," ",""),"Chat on WhatsApp")</f>
        <v/>
      </c>
      <c r="K953" s="54" t="inlineStr">
        <is>
          <t>rudra.yadav84@gmail.com</t>
        </is>
      </c>
      <c r="L953" s="62">
        <f>HYPERLINK("mailto:"&amp;K953,"Send Email")</f>
        <v/>
      </c>
      <c r="M953" s="55" t="inlineStr">
        <is>
          <t>254, Shastri Nagar, Patna</t>
        </is>
      </c>
      <c r="N953" s="54" t="inlineStr">
        <is>
          <t>Patna</t>
        </is>
      </c>
      <c r="O953" s="54">
        <f>VLOOKUP(N953,Lists!$A$2:$B$36,2,FALSE())</f>
        <v/>
      </c>
      <c r="P953" s="54" t="inlineStr">
        <is>
          <t>503171</t>
        </is>
      </c>
      <c r="Q953" s="54" t="inlineStr">
        <is>
          <t>65874 84231</t>
        </is>
      </c>
    </row>
    <row r="954" ht="15" customHeight="1" s="39">
      <c r="A954" s="54" t="inlineStr">
        <is>
          <t>STU0953</t>
        </is>
      </c>
      <c r="B954" s="55">
        <f>VLOOKUP(A954,Marks!$A$2:$B$1001,2,FALSE())</f>
        <v/>
      </c>
      <c r="C954" s="54">
        <f>VLOOKUP(A954,Marks!$A$2:$C$1001,3,FALSE())</f>
        <v/>
      </c>
      <c r="D954" s="55" t="inlineStr">
        <is>
          <t>Parth Desai</t>
        </is>
      </c>
      <c r="E954" s="55" t="inlineStr">
        <is>
          <t>Anika Desai</t>
        </is>
      </c>
      <c r="F954" s="57" t="n">
        <v>39983</v>
      </c>
      <c r="G954" s="54">
        <f>DATEDIF(F954,TODAY(),"Y")</f>
        <v/>
      </c>
      <c r="H954" s="54" t="inlineStr">
        <is>
          <t>AB-</t>
        </is>
      </c>
      <c r="I954" s="54" t="inlineStr">
        <is>
          <t>86515 23214</t>
        </is>
      </c>
      <c r="J954" s="62">
        <f>HYPERLINK("https://wa.me/91"&amp;SUBSTITUTE(I954," ",""),"Chat on WhatsApp")</f>
        <v/>
      </c>
      <c r="K954" s="54" t="inlineStr">
        <is>
          <t>parth.desai26@yahoo.com</t>
        </is>
      </c>
      <c r="L954" s="62">
        <f>HYPERLINK("mailto:"&amp;K954,"Send Email")</f>
        <v/>
      </c>
      <c r="M954" s="55" t="inlineStr">
        <is>
          <t>363, Nehru Nagar, Varanasi</t>
        </is>
      </c>
      <c r="N954" s="54" t="inlineStr">
        <is>
          <t>Varanasi</t>
        </is>
      </c>
      <c r="O954" s="54">
        <f>VLOOKUP(N954,Lists!$A$2:$B$36,2,FALSE())</f>
        <v/>
      </c>
      <c r="P954" s="54" t="inlineStr">
        <is>
          <t>453311</t>
        </is>
      </c>
      <c r="Q954" s="54" t="inlineStr">
        <is>
          <t>66751 48554</t>
        </is>
      </c>
    </row>
    <row r="955" ht="15" customHeight="1" s="39">
      <c r="A955" s="54" t="inlineStr">
        <is>
          <t>STU0954</t>
        </is>
      </c>
      <c r="B955" s="55">
        <f>VLOOKUP(A955,Marks!$A$2:$B$1001,2,FALSE())</f>
        <v/>
      </c>
      <c r="C955" s="54">
        <f>VLOOKUP(A955,Marks!$A$2:$C$1001,3,FALSE())</f>
        <v/>
      </c>
      <c r="D955" s="55" t="inlineStr">
        <is>
          <t>Uday Thakur</t>
        </is>
      </c>
      <c r="E955" s="55" t="inlineStr">
        <is>
          <t>Pari Thakur</t>
        </is>
      </c>
      <c r="F955" s="57" t="n">
        <v>43529</v>
      </c>
      <c r="G955" s="54">
        <f>DATEDIF(F955,TODAY(),"Y")</f>
        <v/>
      </c>
      <c r="H955" s="54" t="inlineStr">
        <is>
          <t>AB-</t>
        </is>
      </c>
      <c r="I955" s="54" t="inlineStr">
        <is>
          <t>75273 27604</t>
        </is>
      </c>
      <c r="J955" s="62">
        <f>HYPERLINK("https://wa.me/91"&amp;SUBSTITUTE(I955," ",""),"Chat on WhatsApp")</f>
        <v/>
      </c>
      <c r="K955" s="54" t="inlineStr">
        <is>
          <t>uday.thakur54@rediffmail.com</t>
        </is>
      </c>
      <c r="L955" s="62">
        <f>HYPERLINK("mailto:"&amp;K955,"Send Email")</f>
        <v/>
      </c>
      <c r="M955" s="55" t="inlineStr">
        <is>
          <t>432, Green Park, Bengaluru</t>
        </is>
      </c>
      <c r="N955" s="54" t="inlineStr">
        <is>
          <t>Bengaluru</t>
        </is>
      </c>
      <c r="O955" s="54">
        <f>VLOOKUP(N955,Lists!$A$2:$B$36,2,FALSE())</f>
        <v/>
      </c>
      <c r="P955" s="54" t="inlineStr">
        <is>
          <t>151459</t>
        </is>
      </c>
      <c r="Q955" s="54" t="inlineStr">
        <is>
          <t>73826 38374</t>
        </is>
      </c>
    </row>
    <row r="956" ht="15" customHeight="1" s="39">
      <c r="A956" s="54" t="inlineStr">
        <is>
          <t>STU0955</t>
        </is>
      </c>
      <c r="B956" s="55">
        <f>VLOOKUP(A956,Marks!$A$2:$B$1001,2,FALSE())</f>
        <v/>
      </c>
      <c r="C956" s="54">
        <f>VLOOKUP(A956,Marks!$A$2:$C$1001,3,FALSE())</f>
        <v/>
      </c>
      <c r="D956" s="55" t="inlineStr">
        <is>
          <t>Parth Pandey</t>
        </is>
      </c>
      <c r="E956" s="55" t="inlineStr">
        <is>
          <t>Aditi Pandey</t>
        </is>
      </c>
      <c r="F956" s="57" t="n">
        <v>43215</v>
      </c>
      <c r="G956" s="54">
        <f>DATEDIF(F956,TODAY(),"Y")</f>
        <v/>
      </c>
      <c r="H956" s="54" t="inlineStr">
        <is>
          <t>A+</t>
        </is>
      </c>
      <c r="I956" s="54" t="inlineStr">
        <is>
          <t>94562 19218</t>
        </is>
      </c>
      <c r="J956" s="62">
        <f>HYPERLINK("https://wa.me/91"&amp;SUBSTITUTE(I956," ",""),"Chat on WhatsApp")</f>
        <v/>
      </c>
      <c r="K956" s="54" t="inlineStr">
        <is>
          <t>parth.pandey12@outlook.com</t>
        </is>
      </c>
      <c r="L956" s="62">
        <f>HYPERLINK("mailto:"&amp;K956,"Send Email")</f>
        <v/>
      </c>
      <c r="M956" s="55" t="inlineStr">
        <is>
          <t>311, Model Town, Guwahati</t>
        </is>
      </c>
      <c r="N956" s="54" t="inlineStr">
        <is>
          <t>Guwahati</t>
        </is>
      </c>
      <c r="O956" s="54">
        <f>VLOOKUP(N956,Lists!$A$2:$B$36,2,FALSE())</f>
        <v/>
      </c>
      <c r="P956" s="54" t="inlineStr">
        <is>
          <t>360197</t>
        </is>
      </c>
      <c r="Q956" s="54" t="inlineStr">
        <is>
          <t>61264 80128</t>
        </is>
      </c>
    </row>
    <row r="957" ht="15" customHeight="1" s="39">
      <c r="A957" s="54" t="inlineStr">
        <is>
          <t>STU0956</t>
        </is>
      </c>
      <c r="B957" s="55">
        <f>VLOOKUP(A957,Marks!$A$2:$B$1001,2,FALSE())</f>
        <v/>
      </c>
      <c r="C957" s="54">
        <f>VLOOKUP(A957,Marks!$A$2:$C$1001,3,FALSE())</f>
        <v/>
      </c>
      <c r="D957" s="55" t="inlineStr">
        <is>
          <t>Arjun Singh</t>
        </is>
      </c>
      <c r="E957" s="55" t="inlineStr">
        <is>
          <t>Pooja Singh</t>
        </is>
      </c>
      <c r="F957" s="57" t="n">
        <v>40926</v>
      </c>
      <c r="G957" s="54">
        <f>DATEDIF(F957,TODAY(),"Y")</f>
        <v/>
      </c>
      <c r="H957" s="54" t="inlineStr">
        <is>
          <t>A+</t>
        </is>
      </c>
      <c r="I957" s="54" t="inlineStr">
        <is>
          <t>68335 15969</t>
        </is>
      </c>
      <c r="J957" s="62">
        <f>HYPERLINK("https://wa.me/91"&amp;SUBSTITUTE(I957," ",""),"Chat on WhatsApp")</f>
        <v/>
      </c>
      <c r="K957" s="54" t="inlineStr">
        <is>
          <t>arjun.singh18@outlook.com</t>
        </is>
      </c>
      <c r="L957" s="62">
        <f>HYPERLINK("mailto:"&amp;K957,"Send Email")</f>
        <v/>
      </c>
      <c r="M957" s="55" t="inlineStr">
        <is>
          <t>498, Market Yard, Howrah</t>
        </is>
      </c>
      <c r="N957" s="54" t="inlineStr">
        <is>
          <t>Howrah</t>
        </is>
      </c>
      <c r="O957" s="54">
        <f>VLOOKUP(N957,Lists!$A$2:$B$36,2,FALSE())</f>
        <v/>
      </c>
      <c r="P957" s="54" t="inlineStr">
        <is>
          <t>175726</t>
        </is>
      </c>
      <c r="Q957" s="54" t="inlineStr">
        <is>
          <t>98710 79855</t>
        </is>
      </c>
    </row>
    <row r="958" ht="15" customHeight="1" s="39">
      <c r="A958" s="54" t="inlineStr">
        <is>
          <t>STU0957</t>
        </is>
      </c>
      <c r="B958" s="55">
        <f>VLOOKUP(A958,Marks!$A$2:$B$1001,2,FALSE())</f>
        <v/>
      </c>
      <c r="C958" s="54">
        <f>VLOOKUP(A958,Marks!$A$2:$C$1001,3,FALSE())</f>
        <v/>
      </c>
      <c r="D958" s="55" t="inlineStr">
        <is>
          <t>Aditya Gupta</t>
        </is>
      </c>
      <c r="E958" s="55" t="inlineStr">
        <is>
          <t>Ananya Gupta</t>
        </is>
      </c>
      <c r="F958" s="57" t="n">
        <v>41821</v>
      </c>
      <c r="G958" s="54">
        <f>DATEDIF(F958,TODAY(),"Y")</f>
        <v/>
      </c>
      <c r="H958" s="54" t="inlineStr">
        <is>
          <t>B-</t>
        </is>
      </c>
      <c r="I958" s="54" t="inlineStr">
        <is>
          <t>61196 92445</t>
        </is>
      </c>
      <c r="J958" s="62">
        <f>HYPERLINK("https://wa.me/91"&amp;SUBSTITUTE(I958," ",""),"Chat on WhatsApp")</f>
        <v/>
      </c>
      <c r="K958" s="54" t="inlineStr">
        <is>
          <t>aditya.gupta38@gmail.com</t>
        </is>
      </c>
      <c r="L958" s="62">
        <f>HYPERLINK("mailto:"&amp;K958,"Send Email")</f>
        <v/>
      </c>
      <c r="M958" s="55" t="inlineStr">
        <is>
          <t>103, Station Road, Bengaluru</t>
        </is>
      </c>
      <c r="N958" s="54" t="inlineStr">
        <is>
          <t>Bengaluru</t>
        </is>
      </c>
      <c r="O958" s="54">
        <f>VLOOKUP(N958,Lists!$A$2:$B$36,2,FALSE())</f>
        <v/>
      </c>
      <c r="P958" s="54" t="inlineStr">
        <is>
          <t>355800</t>
        </is>
      </c>
      <c r="Q958" s="54" t="inlineStr">
        <is>
          <t>87002 53772</t>
        </is>
      </c>
    </row>
    <row r="959" ht="15" customHeight="1" s="39">
      <c r="A959" s="54" t="inlineStr">
        <is>
          <t>STU0958</t>
        </is>
      </c>
      <c r="B959" s="55">
        <f>VLOOKUP(A959,Marks!$A$2:$B$1001,2,FALSE())</f>
        <v/>
      </c>
      <c r="C959" s="54">
        <f>VLOOKUP(A959,Marks!$A$2:$C$1001,3,FALSE())</f>
        <v/>
      </c>
      <c r="D959" s="55" t="inlineStr">
        <is>
          <t>Tejas Malhotra</t>
        </is>
      </c>
      <c r="E959" s="55" t="inlineStr">
        <is>
          <t>Simran Malhotra</t>
        </is>
      </c>
      <c r="F959" s="57" t="n">
        <v>41088</v>
      </c>
      <c r="G959" s="54">
        <f>DATEDIF(F959,TODAY(),"Y")</f>
        <v/>
      </c>
      <c r="H959" s="54" t="inlineStr">
        <is>
          <t>B-</t>
        </is>
      </c>
      <c r="I959" s="54" t="inlineStr">
        <is>
          <t>64567 75549</t>
        </is>
      </c>
      <c r="J959" s="62">
        <f>HYPERLINK("https://wa.me/91"&amp;SUBSTITUTE(I959," ",""),"Chat on WhatsApp")</f>
        <v/>
      </c>
      <c r="K959" s="54" t="inlineStr">
        <is>
          <t>tejas.malhotra62@rediffmail.com</t>
        </is>
      </c>
      <c r="L959" s="62">
        <f>HYPERLINK("mailto:"&amp;K959,"Send Email")</f>
        <v/>
      </c>
      <c r="M959" s="55" t="inlineStr">
        <is>
          <t>337, Gandhi Chowk, Thiruvananthapuram</t>
        </is>
      </c>
      <c r="N959" s="54" t="inlineStr">
        <is>
          <t>Thiruvananthapuram</t>
        </is>
      </c>
      <c r="O959" s="54">
        <f>VLOOKUP(N959,Lists!$A$2:$B$36,2,FALSE())</f>
        <v/>
      </c>
      <c r="P959" s="54" t="inlineStr">
        <is>
          <t>245049</t>
        </is>
      </c>
      <c r="Q959" s="54" t="inlineStr">
        <is>
          <t>79798 21013</t>
        </is>
      </c>
    </row>
    <row r="960" ht="15" customHeight="1" s="39">
      <c r="A960" s="54" t="inlineStr">
        <is>
          <t>STU0959</t>
        </is>
      </c>
      <c r="B960" s="55">
        <f>VLOOKUP(A960,Marks!$A$2:$B$1001,2,FALSE())</f>
        <v/>
      </c>
      <c r="C960" s="54">
        <f>VLOOKUP(A960,Marks!$A$2:$C$1001,3,FALSE())</f>
        <v/>
      </c>
      <c r="D960" s="55" t="inlineStr">
        <is>
          <t>Ayaan Rawat</t>
        </is>
      </c>
      <c r="E960" s="55" t="inlineStr">
        <is>
          <t>Pihu Rawat</t>
        </is>
      </c>
      <c r="F960" s="57" t="n">
        <v>41870</v>
      </c>
      <c r="G960" s="54">
        <f>DATEDIF(F960,TODAY(),"Y")</f>
        <v/>
      </c>
      <c r="H960" s="54" t="inlineStr">
        <is>
          <t>A+</t>
        </is>
      </c>
      <c r="I960" s="54" t="inlineStr">
        <is>
          <t>96106 98779</t>
        </is>
      </c>
      <c r="J960" s="62">
        <f>HYPERLINK("https://wa.me/91"&amp;SUBSTITUTE(I960," ",""),"Chat on WhatsApp")</f>
        <v/>
      </c>
      <c r="K960" s="54" t="inlineStr">
        <is>
          <t>ayaan.rawat6@yahoo.com</t>
        </is>
      </c>
      <c r="L960" s="62">
        <f>HYPERLINK("mailto:"&amp;K960,"Send Email")</f>
        <v/>
      </c>
      <c r="M960" s="55" t="inlineStr">
        <is>
          <t>321, Station Road, Varanasi</t>
        </is>
      </c>
      <c r="N960" s="54" t="inlineStr">
        <is>
          <t>Varanasi</t>
        </is>
      </c>
      <c r="O960" s="54">
        <f>VLOOKUP(N960,Lists!$A$2:$B$36,2,FALSE())</f>
        <v/>
      </c>
      <c r="P960" s="54" t="inlineStr">
        <is>
          <t>474733</t>
        </is>
      </c>
      <c r="Q960" s="54" t="inlineStr">
        <is>
          <t>96226 76846</t>
        </is>
      </c>
    </row>
    <row r="961" ht="15" customHeight="1" s="39">
      <c r="A961" s="54" t="inlineStr">
        <is>
          <t>STU0960</t>
        </is>
      </c>
      <c r="B961" s="55">
        <f>VLOOKUP(A961,Marks!$A$2:$B$1001,2,FALSE())</f>
        <v/>
      </c>
      <c r="C961" s="54">
        <f>VLOOKUP(A961,Marks!$A$2:$C$1001,3,FALSE())</f>
        <v/>
      </c>
      <c r="D961" s="55" t="inlineStr">
        <is>
          <t>Siddharth Mehta</t>
        </is>
      </c>
      <c r="E961" s="55" t="inlineStr">
        <is>
          <t>Aadhya Mehta</t>
        </is>
      </c>
      <c r="F961" s="57" t="n">
        <v>40932</v>
      </c>
      <c r="G961" s="54">
        <f>DATEDIF(F961,TODAY(),"Y")</f>
        <v/>
      </c>
      <c r="H961" s="54" t="inlineStr">
        <is>
          <t>AB-</t>
        </is>
      </c>
      <c r="I961" s="54" t="inlineStr">
        <is>
          <t>92223 56545</t>
        </is>
      </c>
      <c r="J961" s="62">
        <f>HYPERLINK("https://wa.me/91"&amp;SUBSTITUTE(I961," ",""),"Chat on WhatsApp")</f>
        <v/>
      </c>
      <c r="K961" s="54" t="inlineStr">
        <is>
          <t>siddharth.mehta26@rediffmail.com</t>
        </is>
      </c>
      <c r="L961" s="62">
        <f>HYPERLINK("mailto:"&amp;K961,"Send Email")</f>
        <v/>
      </c>
      <c r="M961" s="55" t="inlineStr">
        <is>
          <t>287, Sector 12, Kochi</t>
        </is>
      </c>
      <c r="N961" s="54" t="inlineStr">
        <is>
          <t>Kochi</t>
        </is>
      </c>
      <c r="O961" s="54">
        <f>VLOOKUP(N961,Lists!$A$2:$B$36,2,FALSE())</f>
        <v/>
      </c>
      <c r="P961" s="54" t="inlineStr">
        <is>
          <t>304943</t>
        </is>
      </c>
      <c r="Q961" s="54" t="inlineStr">
        <is>
          <t>66674 57060</t>
        </is>
      </c>
    </row>
    <row r="962" ht="15" customHeight="1" s="39">
      <c r="A962" s="54" t="inlineStr">
        <is>
          <t>STU0961</t>
        </is>
      </c>
      <c r="B962" s="55">
        <f>VLOOKUP(A962,Marks!$A$2:$B$1001,2,FALSE())</f>
        <v/>
      </c>
      <c r="C962" s="54">
        <f>VLOOKUP(A962,Marks!$A$2:$C$1001,3,FALSE())</f>
        <v/>
      </c>
      <c r="D962" s="55" t="inlineStr">
        <is>
          <t>Rajat Pathak</t>
        </is>
      </c>
      <c r="E962" s="55" t="inlineStr">
        <is>
          <t>Diya Pathak</t>
        </is>
      </c>
      <c r="F962" s="57" t="n">
        <v>40415</v>
      </c>
      <c r="G962" s="54">
        <f>DATEDIF(F962,TODAY(),"Y")</f>
        <v/>
      </c>
      <c r="H962" s="54" t="inlineStr">
        <is>
          <t>O+</t>
        </is>
      </c>
      <c r="I962" s="54" t="inlineStr">
        <is>
          <t>71149 46337</t>
        </is>
      </c>
      <c r="J962" s="62">
        <f>HYPERLINK("https://wa.me/91"&amp;SUBSTITUTE(I962," ",""),"Chat on WhatsApp")</f>
        <v/>
      </c>
      <c r="K962" s="54" t="inlineStr">
        <is>
          <t>rajat.pathak3@outlook.com</t>
        </is>
      </c>
      <c r="L962" s="62">
        <f>HYPERLINK("mailto:"&amp;K962,"Send Email")</f>
        <v/>
      </c>
      <c r="M962" s="55" t="inlineStr">
        <is>
          <t>254, Gandhi Chowk, Chennai</t>
        </is>
      </c>
      <c r="N962" s="54" t="inlineStr">
        <is>
          <t>Chennai</t>
        </is>
      </c>
      <c r="O962" s="54">
        <f>VLOOKUP(N962,Lists!$A$2:$B$36,2,FALSE())</f>
        <v/>
      </c>
      <c r="P962" s="54" t="inlineStr">
        <is>
          <t>240858</t>
        </is>
      </c>
      <c r="Q962" s="54" t="inlineStr">
        <is>
          <t>75834 62760</t>
        </is>
      </c>
    </row>
    <row r="963" ht="15" customHeight="1" s="39">
      <c r="A963" s="54" t="inlineStr">
        <is>
          <t>STU0962</t>
        </is>
      </c>
      <c r="B963" s="55">
        <f>VLOOKUP(A963,Marks!$A$2:$B$1001,2,FALSE())</f>
        <v/>
      </c>
      <c r="C963" s="54">
        <f>VLOOKUP(A963,Marks!$A$2:$C$1001,3,FALSE())</f>
        <v/>
      </c>
      <c r="D963" s="55" t="inlineStr">
        <is>
          <t>Tejas Kumar</t>
        </is>
      </c>
      <c r="E963" s="55" t="inlineStr">
        <is>
          <t>Myra Kumar</t>
        </is>
      </c>
      <c r="F963" s="57" t="n">
        <v>40182</v>
      </c>
      <c r="G963" s="54">
        <f>DATEDIF(F963,TODAY(),"Y")</f>
        <v/>
      </c>
      <c r="H963" s="54" t="inlineStr">
        <is>
          <t>O+</t>
        </is>
      </c>
      <c r="I963" s="54" t="inlineStr">
        <is>
          <t>98638 11806</t>
        </is>
      </c>
      <c r="J963" s="62">
        <f>HYPERLINK("https://wa.me/91"&amp;SUBSTITUTE(I963," ",""),"Chat on WhatsApp")</f>
        <v/>
      </c>
      <c r="K963" s="54" t="inlineStr">
        <is>
          <t>tejas.kumar30@yahoo.com</t>
        </is>
      </c>
      <c r="L963" s="62">
        <f>HYPERLINK("mailto:"&amp;K963,"Send Email")</f>
        <v/>
      </c>
      <c r="M963" s="55" t="inlineStr">
        <is>
          <t>81, Lake View, Kochi</t>
        </is>
      </c>
      <c r="N963" s="54" t="inlineStr">
        <is>
          <t>Kochi</t>
        </is>
      </c>
      <c r="O963" s="54">
        <f>VLOOKUP(N963,Lists!$A$2:$B$36,2,FALSE())</f>
        <v/>
      </c>
      <c r="P963" s="54" t="inlineStr">
        <is>
          <t>595747</t>
        </is>
      </c>
      <c r="Q963" s="54" t="inlineStr">
        <is>
          <t>65673 96456</t>
        </is>
      </c>
    </row>
    <row r="964" ht="15" customHeight="1" s="39">
      <c r="A964" s="54" t="inlineStr">
        <is>
          <t>STU0963</t>
        </is>
      </c>
      <c r="B964" s="55">
        <f>VLOOKUP(A964,Marks!$A$2:$B$1001,2,FALSE())</f>
        <v/>
      </c>
      <c r="C964" s="54">
        <f>VLOOKUP(A964,Marks!$A$2:$C$1001,3,FALSE())</f>
        <v/>
      </c>
      <c r="D964" s="55" t="inlineStr">
        <is>
          <t>Nikhil Banerjee</t>
        </is>
      </c>
      <c r="E964" s="55" t="inlineStr">
        <is>
          <t>Sanya Banerjee</t>
        </is>
      </c>
      <c r="F964" s="57" t="n">
        <v>40678</v>
      </c>
      <c r="G964" s="54">
        <f>DATEDIF(F964,TODAY(),"Y")</f>
        <v/>
      </c>
      <c r="H964" s="54" t="inlineStr">
        <is>
          <t>O-</t>
        </is>
      </c>
      <c r="I964" s="54" t="inlineStr">
        <is>
          <t>65628 79126</t>
        </is>
      </c>
      <c r="J964" s="62">
        <f>HYPERLINK("https://wa.me/91"&amp;SUBSTITUTE(I964," ",""),"Chat on WhatsApp")</f>
        <v/>
      </c>
      <c r="K964" s="54" t="inlineStr">
        <is>
          <t>nikhil.banerjee16@gmail.com</t>
        </is>
      </c>
      <c r="L964" s="62">
        <f>HYPERLINK("mailto:"&amp;K964,"Send Email")</f>
        <v/>
      </c>
      <c r="M964" s="55" t="inlineStr">
        <is>
          <t>476, Model Town, Kanpur</t>
        </is>
      </c>
      <c r="N964" s="54" t="inlineStr">
        <is>
          <t>Kanpur</t>
        </is>
      </c>
      <c r="O964" s="54">
        <f>VLOOKUP(N964,Lists!$A$2:$B$36,2,FALSE())</f>
        <v/>
      </c>
      <c r="P964" s="54" t="inlineStr">
        <is>
          <t>172063</t>
        </is>
      </c>
      <c r="Q964" s="54" t="inlineStr">
        <is>
          <t>69382 65837</t>
        </is>
      </c>
    </row>
    <row r="965" ht="15" customHeight="1" s="39">
      <c r="A965" s="54" t="inlineStr">
        <is>
          <t>STU0964</t>
        </is>
      </c>
      <c r="B965" s="55">
        <f>VLOOKUP(A965,Marks!$A$2:$B$1001,2,FALSE())</f>
        <v/>
      </c>
      <c r="C965" s="54">
        <f>VLOOKUP(A965,Marks!$A$2:$C$1001,3,FALSE())</f>
        <v/>
      </c>
      <c r="D965" s="55" t="inlineStr">
        <is>
          <t>Manav Jain</t>
        </is>
      </c>
      <c r="E965" s="55" t="inlineStr">
        <is>
          <t>Zoya Jain</t>
        </is>
      </c>
      <c r="F965" s="57" t="n">
        <v>39569</v>
      </c>
      <c r="G965" s="54">
        <f>DATEDIF(F965,TODAY(),"Y")</f>
        <v/>
      </c>
      <c r="H965" s="54" t="inlineStr">
        <is>
          <t>A+</t>
        </is>
      </c>
      <c r="I965" s="54" t="inlineStr">
        <is>
          <t>84440 59799</t>
        </is>
      </c>
      <c r="J965" s="62">
        <f>HYPERLINK("https://wa.me/91"&amp;SUBSTITUTE(I965," ",""),"Chat on WhatsApp")</f>
        <v/>
      </c>
      <c r="K965" s="54" t="inlineStr">
        <is>
          <t>manav.jain18@outlook.com</t>
        </is>
      </c>
      <c r="L965" s="62">
        <f>HYPERLINK("mailto:"&amp;K965,"Send Email")</f>
        <v/>
      </c>
      <c r="M965" s="55" t="inlineStr">
        <is>
          <t>47, Church Street, Indore</t>
        </is>
      </c>
      <c r="N965" s="54" t="inlineStr">
        <is>
          <t>Indore</t>
        </is>
      </c>
      <c r="O965" s="54">
        <f>VLOOKUP(N965,Lists!$A$2:$B$36,2,FALSE())</f>
        <v/>
      </c>
      <c r="P965" s="54" t="inlineStr">
        <is>
          <t>325488</t>
        </is>
      </c>
      <c r="Q965" s="54" t="inlineStr">
        <is>
          <t>62196 54113</t>
        </is>
      </c>
    </row>
    <row r="966" ht="15" customHeight="1" s="39">
      <c r="A966" s="54" t="inlineStr">
        <is>
          <t>STU0965</t>
        </is>
      </c>
      <c r="B966" s="55">
        <f>VLOOKUP(A966,Marks!$A$2:$B$1001,2,FALSE())</f>
        <v/>
      </c>
      <c r="C966" s="54">
        <f>VLOOKUP(A966,Marks!$A$2:$C$1001,3,FALSE())</f>
        <v/>
      </c>
      <c r="D966" s="55" t="inlineStr">
        <is>
          <t>Yash Tiwari</t>
        </is>
      </c>
      <c r="E966" s="55" t="inlineStr">
        <is>
          <t>Anika Tiwari</t>
        </is>
      </c>
      <c r="F966" s="57" t="n">
        <v>42968</v>
      </c>
      <c r="G966" s="54">
        <f>DATEDIF(F966,TODAY(),"Y")</f>
        <v/>
      </c>
      <c r="H966" s="54" t="inlineStr">
        <is>
          <t>A-</t>
        </is>
      </c>
      <c r="I966" s="54" t="inlineStr">
        <is>
          <t>76988 36236</t>
        </is>
      </c>
      <c r="J966" s="62">
        <f>HYPERLINK("https://wa.me/91"&amp;SUBSTITUTE(I966," ",""),"Chat on WhatsApp")</f>
        <v/>
      </c>
      <c r="K966" s="54" t="inlineStr">
        <is>
          <t>yash.tiwari72@outlook.com</t>
        </is>
      </c>
      <c r="L966" s="62">
        <f>HYPERLINK("mailto:"&amp;K966,"Send Email")</f>
        <v/>
      </c>
      <c r="M966" s="55" t="inlineStr">
        <is>
          <t>343, Church Street, Howrah</t>
        </is>
      </c>
      <c r="N966" s="54" t="inlineStr">
        <is>
          <t>Howrah</t>
        </is>
      </c>
      <c r="O966" s="54">
        <f>VLOOKUP(N966,Lists!$A$2:$B$36,2,FALSE())</f>
        <v/>
      </c>
      <c r="P966" s="54" t="inlineStr">
        <is>
          <t>441312</t>
        </is>
      </c>
      <c r="Q966" s="54" t="inlineStr">
        <is>
          <t>92964 26212</t>
        </is>
      </c>
    </row>
    <row r="967" ht="15" customHeight="1" s="39">
      <c r="A967" s="54" t="inlineStr">
        <is>
          <t>STU0966</t>
        </is>
      </c>
      <c r="B967" s="55">
        <f>VLOOKUP(A967,Marks!$A$2:$B$1001,2,FALSE())</f>
        <v/>
      </c>
      <c r="C967" s="54">
        <f>VLOOKUP(A967,Marks!$A$2:$C$1001,3,FALSE())</f>
        <v/>
      </c>
      <c r="D967" s="55" t="inlineStr">
        <is>
          <t>Yug Tiwari</t>
        </is>
      </c>
      <c r="E967" s="55" t="inlineStr">
        <is>
          <t>Riya Tiwari</t>
        </is>
      </c>
      <c r="F967" s="57" t="n">
        <v>40105</v>
      </c>
      <c r="G967" s="54">
        <f>DATEDIF(F967,TODAY(),"Y")</f>
        <v/>
      </c>
      <c r="H967" s="54" t="inlineStr">
        <is>
          <t>O-</t>
        </is>
      </c>
      <c r="I967" s="54" t="inlineStr">
        <is>
          <t>81514 33982</t>
        </is>
      </c>
      <c r="J967" s="62">
        <f>HYPERLINK("https://wa.me/91"&amp;SUBSTITUTE(I967," ",""),"Chat on WhatsApp")</f>
        <v/>
      </c>
      <c r="K967" s="54" t="inlineStr">
        <is>
          <t>yug.tiwari25@yahoo.com</t>
        </is>
      </c>
      <c r="L967" s="62">
        <f>HYPERLINK("mailto:"&amp;K967,"Send Email")</f>
        <v/>
      </c>
      <c r="M967" s="55" t="inlineStr">
        <is>
          <t>100, Temple Road, New Delhi</t>
        </is>
      </c>
      <c r="N967" s="54" t="inlineStr">
        <is>
          <t>New Delhi</t>
        </is>
      </c>
      <c r="O967" s="54">
        <f>VLOOKUP(N967,Lists!$A$2:$B$36,2,FALSE())</f>
        <v/>
      </c>
      <c r="P967" s="54" t="inlineStr">
        <is>
          <t>692128</t>
        </is>
      </c>
      <c r="Q967" s="54" t="inlineStr">
        <is>
          <t>84768 55588</t>
        </is>
      </c>
    </row>
    <row r="968" ht="15" customHeight="1" s="39">
      <c r="A968" s="54" t="inlineStr">
        <is>
          <t>STU0967</t>
        </is>
      </c>
      <c r="B968" s="55">
        <f>VLOOKUP(A968,Marks!$A$2:$B$1001,2,FALSE())</f>
        <v/>
      </c>
      <c r="C968" s="54">
        <f>VLOOKUP(A968,Marks!$A$2:$C$1001,3,FALSE())</f>
        <v/>
      </c>
      <c r="D968" s="55" t="inlineStr">
        <is>
          <t>Devansh Iyer</t>
        </is>
      </c>
      <c r="E968" s="55" t="inlineStr">
        <is>
          <t>Ira Iyer</t>
        </is>
      </c>
      <c r="F968" s="57" t="n">
        <v>42727</v>
      </c>
      <c r="G968" s="54">
        <f>DATEDIF(F968,TODAY(),"Y")</f>
        <v/>
      </c>
      <c r="H968" s="54" t="inlineStr">
        <is>
          <t>B+</t>
        </is>
      </c>
      <c r="I968" s="54" t="inlineStr">
        <is>
          <t>99066 74049</t>
        </is>
      </c>
      <c r="J968" s="62">
        <f>HYPERLINK("https://wa.me/91"&amp;SUBSTITUTE(I968," ",""),"Chat on WhatsApp")</f>
        <v/>
      </c>
      <c r="K968" s="54" t="inlineStr">
        <is>
          <t>devansh.iyer62@outlook.com</t>
        </is>
      </c>
      <c r="L968" s="62">
        <f>HYPERLINK("mailto:"&amp;K968,"Send Email")</f>
        <v/>
      </c>
      <c r="M968" s="55" t="inlineStr">
        <is>
          <t>147, Sector 12, Hyderabad</t>
        </is>
      </c>
      <c r="N968" s="54" t="inlineStr">
        <is>
          <t>Hyderabad</t>
        </is>
      </c>
      <c r="O968" s="54">
        <f>VLOOKUP(N968,Lists!$A$2:$B$36,2,FALSE())</f>
        <v/>
      </c>
      <c r="P968" s="54" t="inlineStr">
        <is>
          <t>702964</t>
        </is>
      </c>
      <c r="Q968" s="54" t="inlineStr">
        <is>
          <t>95334 86978</t>
        </is>
      </c>
    </row>
    <row r="969" ht="15" customHeight="1" s="39">
      <c r="A969" s="54" t="inlineStr">
        <is>
          <t>STU0968</t>
        </is>
      </c>
      <c r="B969" s="55">
        <f>VLOOKUP(A969,Marks!$A$2:$B$1001,2,FALSE())</f>
        <v/>
      </c>
      <c r="C969" s="54">
        <f>VLOOKUP(A969,Marks!$A$2:$C$1001,3,FALSE())</f>
        <v/>
      </c>
      <c r="D969" s="55" t="inlineStr">
        <is>
          <t>Vivaan Pillai</t>
        </is>
      </c>
      <c r="E969" s="55" t="inlineStr">
        <is>
          <t>Trisha Pillai</t>
        </is>
      </c>
      <c r="F969" s="57" t="n">
        <v>40606</v>
      </c>
      <c r="G969" s="54">
        <f>DATEDIF(F969,TODAY(),"Y")</f>
        <v/>
      </c>
      <c r="H969" s="54" t="inlineStr">
        <is>
          <t>A+</t>
        </is>
      </c>
      <c r="I969" s="54" t="inlineStr">
        <is>
          <t>65164 13192</t>
        </is>
      </c>
      <c r="J969" s="62">
        <f>HYPERLINK("https://wa.me/91"&amp;SUBSTITUTE(I969," ",""),"Chat on WhatsApp")</f>
        <v/>
      </c>
      <c r="K969" s="54" t="inlineStr">
        <is>
          <t>vivaan.pillai60@yahoo.com</t>
        </is>
      </c>
      <c r="L969" s="62">
        <f>HYPERLINK("mailto:"&amp;K969,"Send Email")</f>
        <v/>
      </c>
      <c r="M969" s="55" t="inlineStr">
        <is>
          <t>441, Temple Road, Amritsar</t>
        </is>
      </c>
      <c r="N969" s="54" t="inlineStr">
        <is>
          <t>Amritsar</t>
        </is>
      </c>
      <c r="O969" s="54">
        <f>VLOOKUP(N969,Lists!$A$2:$B$36,2,FALSE())</f>
        <v/>
      </c>
      <c r="P969" s="54" t="inlineStr">
        <is>
          <t>375585</t>
        </is>
      </c>
      <c r="Q969" s="54" t="inlineStr">
        <is>
          <t>84245 89043</t>
        </is>
      </c>
    </row>
    <row r="970" ht="15" customHeight="1" s="39">
      <c r="A970" s="54" t="inlineStr">
        <is>
          <t>STU0969</t>
        </is>
      </c>
      <c r="B970" s="55">
        <f>VLOOKUP(A970,Marks!$A$2:$B$1001,2,FALSE())</f>
        <v/>
      </c>
      <c r="C970" s="54">
        <f>VLOOKUP(A970,Marks!$A$2:$C$1001,3,FALSE())</f>
        <v/>
      </c>
      <c r="D970" s="55" t="inlineStr">
        <is>
          <t>Dhruv Jain</t>
        </is>
      </c>
      <c r="E970" s="55" t="inlineStr">
        <is>
          <t>Sara Jain</t>
        </is>
      </c>
      <c r="F970" s="57" t="n">
        <v>43486</v>
      </c>
      <c r="G970" s="54">
        <f>DATEDIF(F970,TODAY(),"Y")</f>
        <v/>
      </c>
      <c r="H970" s="54" t="inlineStr">
        <is>
          <t>O-</t>
        </is>
      </c>
      <c r="I970" s="54" t="inlineStr">
        <is>
          <t>75868 42312</t>
        </is>
      </c>
      <c r="J970" s="62">
        <f>HYPERLINK("https://wa.me/91"&amp;SUBSTITUTE(I970," ",""),"Chat on WhatsApp")</f>
        <v/>
      </c>
      <c r="K970" s="54" t="inlineStr">
        <is>
          <t>dhruv.jain87@outlook.com</t>
        </is>
      </c>
      <c r="L970" s="62">
        <f>HYPERLINK("mailto:"&amp;K970,"Send Email")</f>
        <v/>
      </c>
      <c r="M970" s="55" t="inlineStr">
        <is>
          <t>486, Sector 12, New Delhi</t>
        </is>
      </c>
      <c r="N970" s="54" t="inlineStr">
        <is>
          <t>New Delhi</t>
        </is>
      </c>
      <c r="O970" s="54">
        <f>VLOOKUP(N970,Lists!$A$2:$B$36,2,FALSE())</f>
        <v/>
      </c>
      <c r="P970" s="54" t="inlineStr">
        <is>
          <t>272063</t>
        </is>
      </c>
      <c r="Q970" s="54" t="inlineStr">
        <is>
          <t>96857 30354</t>
        </is>
      </c>
    </row>
    <row r="971" ht="15" customHeight="1" s="39">
      <c r="A971" s="54" t="inlineStr">
        <is>
          <t>STU0970</t>
        </is>
      </c>
      <c r="B971" s="55">
        <f>VLOOKUP(A971,Marks!$A$2:$B$1001,2,FALSE())</f>
        <v/>
      </c>
      <c r="C971" s="54">
        <f>VLOOKUP(A971,Marks!$A$2:$C$1001,3,FALSE())</f>
        <v/>
      </c>
      <c r="D971" s="55" t="inlineStr">
        <is>
          <t>Naveen Pathak</t>
        </is>
      </c>
      <c r="E971" s="55" t="inlineStr">
        <is>
          <t>Riya Pathak</t>
        </is>
      </c>
      <c r="F971" s="57" t="n">
        <v>42457</v>
      </c>
      <c r="G971" s="54">
        <f>DATEDIF(F971,TODAY(),"Y")</f>
        <v/>
      </c>
      <c r="H971" s="54" t="inlineStr">
        <is>
          <t>AB+</t>
        </is>
      </c>
      <c r="I971" s="54" t="inlineStr">
        <is>
          <t>75585 13102</t>
        </is>
      </c>
      <c r="J971" s="62">
        <f>HYPERLINK("https://wa.me/91"&amp;SUBSTITUTE(I971," ",""),"Chat on WhatsApp")</f>
        <v/>
      </c>
      <c r="K971" s="54" t="inlineStr">
        <is>
          <t>naveen.pathak21@yahoo.com</t>
        </is>
      </c>
      <c r="L971" s="62">
        <f>HYPERLINK("mailto:"&amp;K971,"Send Email")</f>
        <v/>
      </c>
      <c r="M971" s="55" t="inlineStr">
        <is>
          <t>308, Model Town, Guwahati</t>
        </is>
      </c>
      <c r="N971" s="54" t="inlineStr">
        <is>
          <t>Guwahati</t>
        </is>
      </c>
      <c r="O971" s="54">
        <f>VLOOKUP(N971,Lists!$A$2:$B$36,2,FALSE())</f>
        <v/>
      </c>
      <c r="P971" s="54" t="inlineStr">
        <is>
          <t>523284</t>
        </is>
      </c>
      <c r="Q971" s="54" t="inlineStr">
        <is>
          <t>78795 60785</t>
        </is>
      </c>
    </row>
    <row r="972" ht="15" customHeight="1" s="39">
      <c r="A972" s="54" t="inlineStr">
        <is>
          <t>STU0971</t>
        </is>
      </c>
      <c r="B972" s="55">
        <f>VLOOKUP(A972,Marks!$A$2:$B$1001,2,FALSE())</f>
        <v/>
      </c>
      <c r="C972" s="54">
        <f>VLOOKUP(A972,Marks!$A$2:$C$1001,3,FALSE())</f>
        <v/>
      </c>
      <c r="D972" s="55" t="inlineStr">
        <is>
          <t>Mohit Sharma</t>
        </is>
      </c>
      <c r="E972" s="55" t="inlineStr">
        <is>
          <t>Urvi Sharma</t>
        </is>
      </c>
      <c r="F972" s="57" t="n">
        <v>43116</v>
      </c>
      <c r="G972" s="54">
        <f>DATEDIF(F972,TODAY(),"Y")</f>
        <v/>
      </c>
      <c r="H972" s="54" t="inlineStr">
        <is>
          <t>B-</t>
        </is>
      </c>
      <c r="I972" s="54" t="inlineStr">
        <is>
          <t>86546 87026</t>
        </is>
      </c>
      <c r="J972" s="62">
        <f>HYPERLINK("https://wa.me/91"&amp;SUBSTITUTE(I972," ",""),"Chat on WhatsApp")</f>
        <v/>
      </c>
      <c r="K972" s="54" t="inlineStr">
        <is>
          <t>mohit.sharma46@yahoo.com</t>
        </is>
      </c>
      <c r="L972" s="62">
        <f>HYPERLINK("mailto:"&amp;K972,"Send Email")</f>
        <v/>
      </c>
      <c r="M972" s="55" t="inlineStr">
        <is>
          <t>407, Church Street, Shimla</t>
        </is>
      </c>
      <c r="N972" s="54" t="inlineStr">
        <is>
          <t>Shimla</t>
        </is>
      </c>
      <c r="O972" s="54">
        <f>VLOOKUP(N972,Lists!$A$2:$B$36,2,FALSE())</f>
        <v/>
      </c>
      <c r="P972" s="54" t="inlineStr">
        <is>
          <t>573842</t>
        </is>
      </c>
      <c r="Q972" s="54" t="inlineStr">
        <is>
          <t>99034 73113</t>
        </is>
      </c>
    </row>
    <row r="973" ht="15" customHeight="1" s="39">
      <c r="A973" s="54" t="inlineStr">
        <is>
          <t>STU0972</t>
        </is>
      </c>
      <c r="B973" s="55">
        <f>VLOOKUP(A973,Marks!$A$2:$B$1001,2,FALSE())</f>
        <v/>
      </c>
      <c r="C973" s="54">
        <f>VLOOKUP(A973,Marks!$A$2:$C$1001,3,FALSE())</f>
        <v/>
      </c>
      <c r="D973" s="55" t="inlineStr">
        <is>
          <t>Rishabh Tiwari</t>
        </is>
      </c>
      <c r="E973" s="55" t="inlineStr">
        <is>
          <t>Tanvi Tiwari</t>
        </is>
      </c>
      <c r="F973" s="57" t="n">
        <v>41679</v>
      </c>
      <c r="G973" s="54">
        <f>DATEDIF(F973,TODAY(),"Y")</f>
        <v/>
      </c>
      <c r="H973" s="54" t="inlineStr">
        <is>
          <t>A-</t>
        </is>
      </c>
      <c r="I973" s="54" t="inlineStr">
        <is>
          <t>75118 78409</t>
        </is>
      </c>
      <c r="J973" s="62">
        <f>HYPERLINK("https://wa.me/91"&amp;SUBSTITUTE(I973," ",""),"Chat on WhatsApp")</f>
        <v/>
      </c>
      <c r="K973" s="54" t="inlineStr">
        <is>
          <t>rishabh.tiwari50@rediffmail.com</t>
        </is>
      </c>
      <c r="L973" s="62">
        <f>HYPERLINK("mailto:"&amp;K973,"Send Email")</f>
        <v/>
      </c>
      <c r="M973" s="55" t="inlineStr">
        <is>
          <t>498, Lake View, Dehradun</t>
        </is>
      </c>
      <c r="N973" s="54" t="inlineStr">
        <is>
          <t>Dehradun</t>
        </is>
      </c>
      <c r="O973" s="54">
        <f>VLOOKUP(N973,Lists!$A$2:$B$36,2,FALSE())</f>
        <v/>
      </c>
      <c r="P973" s="54" t="inlineStr">
        <is>
          <t>337097</t>
        </is>
      </c>
      <c r="Q973" s="54" t="inlineStr">
        <is>
          <t>92118 57342</t>
        </is>
      </c>
    </row>
    <row r="974" ht="15" customHeight="1" s="39">
      <c r="A974" s="54" t="inlineStr">
        <is>
          <t>STU0973</t>
        </is>
      </c>
      <c r="B974" s="55">
        <f>VLOOKUP(A974,Marks!$A$2:$B$1001,2,FALSE())</f>
        <v/>
      </c>
      <c r="C974" s="54">
        <f>VLOOKUP(A974,Marks!$A$2:$C$1001,3,FALSE())</f>
        <v/>
      </c>
      <c r="D974" s="55" t="inlineStr">
        <is>
          <t>Krishna Mukherjee</t>
        </is>
      </c>
      <c r="E974" s="55" t="inlineStr">
        <is>
          <t>Vidhi Mukherjee</t>
        </is>
      </c>
      <c r="F974" s="57" t="n">
        <v>41008</v>
      </c>
      <c r="G974" s="54">
        <f>DATEDIF(F974,TODAY(),"Y")</f>
        <v/>
      </c>
      <c r="H974" s="54" t="inlineStr">
        <is>
          <t>AB-</t>
        </is>
      </c>
      <c r="I974" s="54" t="inlineStr">
        <is>
          <t>66101 77789</t>
        </is>
      </c>
      <c r="J974" s="62">
        <f>HYPERLINK("https://wa.me/91"&amp;SUBSTITUTE(I974," ",""),"Chat on WhatsApp")</f>
        <v/>
      </c>
      <c r="K974" s="54" t="inlineStr">
        <is>
          <t>krishna.mukherjee44@gmail.com</t>
        </is>
      </c>
      <c r="L974" s="62">
        <f>HYPERLINK("mailto:"&amp;K974,"Send Email")</f>
        <v/>
      </c>
      <c r="M974" s="55" t="inlineStr">
        <is>
          <t>458, Ring Road, Chennai</t>
        </is>
      </c>
      <c r="N974" s="54" t="inlineStr">
        <is>
          <t>Chennai</t>
        </is>
      </c>
      <c r="O974" s="54">
        <f>VLOOKUP(N974,Lists!$A$2:$B$36,2,FALSE())</f>
        <v/>
      </c>
      <c r="P974" s="54" t="inlineStr">
        <is>
          <t>827608</t>
        </is>
      </c>
      <c r="Q974" s="54" t="inlineStr">
        <is>
          <t>97113 89500</t>
        </is>
      </c>
    </row>
    <row r="975" ht="15" customHeight="1" s="39">
      <c r="A975" s="54" t="inlineStr">
        <is>
          <t>STU0974</t>
        </is>
      </c>
      <c r="B975" s="55">
        <f>VLOOKUP(A975,Marks!$A$2:$B$1001,2,FALSE())</f>
        <v/>
      </c>
      <c r="C975" s="54">
        <f>VLOOKUP(A975,Marks!$A$2:$C$1001,3,FALSE())</f>
        <v/>
      </c>
      <c r="D975" s="55" t="inlineStr">
        <is>
          <t>Sahil Agarwal</t>
        </is>
      </c>
      <c r="E975" s="55" t="inlineStr">
        <is>
          <t>Diya Agarwal</t>
        </is>
      </c>
      <c r="F975" s="57" t="n">
        <v>42832</v>
      </c>
      <c r="G975" s="54">
        <f>DATEDIF(F975,TODAY(),"Y")</f>
        <v/>
      </c>
      <c r="H975" s="54" t="inlineStr">
        <is>
          <t>AB+</t>
        </is>
      </c>
      <c r="I975" s="54" t="inlineStr">
        <is>
          <t>66371 91353</t>
        </is>
      </c>
      <c r="J975" s="62">
        <f>HYPERLINK("https://wa.me/91"&amp;SUBSTITUTE(I975," ",""),"Chat on WhatsApp")</f>
        <v/>
      </c>
      <c r="K975" s="54" t="inlineStr">
        <is>
          <t>sahil.agarwal80@rediffmail.com</t>
        </is>
      </c>
      <c r="L975" s="62">
        <f>HYPERLINK("mailto:"&amp;K975,"Send Email")</f>
        <v/>
      </c>
      <c r="M975" s="55" t="inlineStr">
        <is>
          <t>485, Temple Road, Kochi</t>
        </is>
      </c>
      <c r="N975" s="54" t="inlineStr">
        <is>
          <t>Kochi</t>
        </is>
      </c>
      <c r="O975" s="54">
        <f>VLOOKUP(N975,Lists!$A$2:$B$36,2,FALSE())</f>
        <v/>
      </c>
      <c r="P975" s="54" t="inlineStr">
        <is>
          <t>230574</t>
        </is>
      </c>
      <c r="Q975" s="54" t="inlineStr">
        <is>
          <t>96910 68389</t>
        </is>
      </c>
    </row>
    <row r="976" ht="15" customHeight="1" s="39">
      <c r="A976" s="54" t="inlineStr">
        <is>
          <t>STU0975</t>
        </is>
      </c>
      <c r="B976" s="55">
        <f>VLOOKUP(A976,Marks!$A$2:$B$1001,2,FALSE())</f>
        <v/>
      </c>
      <c r="C976" s="54">
        <f>VLOOKUP(A976,Marks!$A$2:$C$1001,3,FALSE())</f>
        <v/>
      </c>
      <c r="D976" s="55" t="inlineStr">
        <is>
          <t>Chirag Verma</t>
        </is>
      </c>
      <c r="E976" s="55" t="inlineStr">
        <is>
          <t>Pihu Verma</t>
        </is>
      </c>
      <c r="F976" s="57" t="n">
        <v>43698</v>
      </c>
      <c r="G976" s="54">
        <f>DATEDIF(F976,TODAY(),"Y")</f>
        <v/>
      </c>
      <c r="H976" s="54" t="inlineStr">
        <is>
          <t>AB+</t>
        </is>
      </c>
      <c r="I976" s="54" t="inlineStr">
        <is>
          <t>89448 73516</t>
        </is>
      </c>
      <c r="J976" s="62">
        <f>HYPERLINK("https://wa.me/91"&amp;SUBSTITUTE(I976," ",""),"Chat on WhatsApp")</f>
        <v/>
      </c>
      <c r="K976" s="54" t="inlineStr">
        <is>
          <t>chirag.verma42@outlook.com</t>
        </is>
      </c>
      <c r="L976" s="62">
        <f>HYPERLINK("mailto:"&amp;K976,"Send Email")</f>
        <v/>
      </c>
      <c r="M976" s="55" t="inlineStr">
        <is>
          <t>350, Lake View, Raipur</t>
        </is>
      </c>
      <c r="N976" s="54" t="inlineStr">
        <is>
          <t>Raipur</t>
        </is>
      </c>
      <c r="O976" s="54">
        <f>VLOOKUP(N976,Lists!$A$2:$B$36,2,FALSE())</f>
        <v/>
      </c>
      <c r="P976" s="54" t="inlineStr">
        <is>
          <t>115124</t>
        </is>
      </c>
      <c r="Q976" s="54" t="inlineStr">
        <is>
          <t>82588 49801</t>
        </is>
      </c>
    </row>
    <row r="977" ht="15" customHeight="1" s="39">
      <c r="A977" s="54" t="inlineStr">
        <is>
          <t>STU0976</t>
        </is>
      </c>
      <c r="B977" s="55">
        <f>VLOOKUP(A977,Marks!$A$2:$B$1001,2,FALSE())</f>
        <v/>
      </c>
      <c r="C977" s="54">
        <f>VLOOKUP(A977,Marks!$A$2:$C$1001,3,FALSE())</f>
        <v/>
      </c>
      <c r="D977" s="55" t="inlineStr">
        <is>
          <t>Aditya Ahluwalia</t>
        </is>
      </c>
      <c r="E977" s="55" t="inlineStr">
        <is>
          <t>Zoya Ahluwalia</t>
        </is>
      </c>
      <c r="F977" s="57" t="n">
        <v>41095</v>
      </c>
      <c r="G977" s="54">
        <f>DATEDIF(F977,TODAY(),"Y")</f>
        <v/>
      </c>
      <c r="H977" s="54" t="inlineStr">
        <is>
          <t>O-</t>
        </is>
      </c>
      <c r="I977" s="54" t="inlineStr">
        <is>
          <t>68978 60602</t>
        </is>
      </c>
      <c r="J977" s="62">
        <f>HYPERLINK("https://wa.me/91"&amp;SUBSTITUTE(I977," ",""),"Chat on WhatsApp")</f>
        <v/>
      </c>
      <c r="K977" s="54" t="inlineStr">
        <is>
          <t>aditya.ahluwalia34@yahoo.com</t>
        </is>
      </c>
      <c r="L977" s="62">
        <f>HYPERLINK("mailto:"&amp;K977,"Send Email")</f>
        <v/>
      </c>
      <c r="M977" s="55" t="inlineStr">
        <is>
          <t>476, Park Street, Patna</t>
        </is>
      </c>
      <c r="N977" s="54" t="inlineStr">
        <is>
          <t>Patna</t>
        </is>
      </c>
      <c r="O977" s="54">
        <f>VLOOKUP(N977,Lists!$A$2:$B$36,2,FALSE())</f>
        <v/>
      </c>
      <c r="P977" s="54" t="inlineStr">
        <is>
          <t>744152</t>
        </is>
      </c>
      <c r="Q977" s="54" t="inlineStr">
        <is>
          <t>75694 23974</t>
        </is>
      </c>
    </row>
    <row r="978" ht="15" customHeight="1" s="39">
      <c r="A978" s="54" t="inlineStr">
        <is>
          <t>STU0977</t>
        </is>
      </c>
      <c r="B978" s="55">
        <f>VLOOKUP(A978,Marks!$A$2:$B$1001,2,FALSE())</f>
        <v/>
      </c>
      <c r="C978" s="54">
        <f>VLOOKUP(A978,Marks!$A$2:$C$1001,3,FALSE())</f>
        <v/>
      </c>
      <c r="D978" s="55" t="inlineStr">
        <is>
          <t>Sai Ahluwalia</t>
        </is>
      </c>
      <c r="E978" s="55" t="inlineStr">
        <is>
          <t>Neha Ahluwalia</t>
        </is>
      </c>
      <c r="F978" s="57" t="n">
        <v>43016</v>
      </c>
      <c r="G978" s="54">
        <f>DATEDIF(F978,TODAY(),"Y")</f>
        <v/>
      </c>
      <c r="H978" s="54" t="inlineStr">
        <is>
          <t>A+</t>
        </is>
      </c>
      <c r="I978" s="54" t="inlineStr">
        <is>
          <t>99814 90104</t>
        </is>
      </c>
      <c r="J978" s="62">
        <f>HYPERLINK("https://wa.me/91"&amp;SUBSTITUTE(I978," ",""),"Chat on WhatsApp")</f>
        <v/>
      </c>
      <c r="K978" s="54" t="inlineStr">
        <is>
          <t>sai.ahluwalia41@yahoo.com</t>
        </is>
      </c>
      <c r="L978" s="62">
        <f>HYPERLINK("mailto:"&amp;K978,"Send Email")</f>
        <v/>
      </c>
      <c r="M978" s="55" t="inlineStr">
        <is>
          <t>233, Shastri Nagar, Kolkata</t>
        </is>
      </c>
      <c r="N978" s="54" t="inlineStr">
        <is>
          <t>Kolkata</t>
        </is>
      </c>
      <c r="O978" s="54">
        <f>VLOOKUP(N978,Lists!$A$2:$B$36,2,FALSE())</f>
        <v/>
      </c>
      <c r="P978" s="54" t="inlineStr">
        <is>
          <t>164930</t>
        </is>
      </c>
      <c r="Q978" s="54" t="inlineStr">
        <is>
          <t>63623 46534</t>
        </is>
      </c>
    </row>
    <row r="979" ht="15" customHeight="1" s="39">
      <c r="A979" s="54" t="inlineStr">
        <is>
          <t>STU0978</t>
        </is>
      </c>
      <c r="B979" s="55">
        <f>VLOOKUP(A979,Marks!$A$2:$B$1001,2,FALSE())</f>
        <v/>
      </c>
      <c r="C979" s="54">
        <f>VLOOKUP(A979,Marks!$A$2:$C$1001,3,FALSE())</f>
        <v/>
      </c>
      <c r="D979" s="55" t="inlineStr">
        <is>
          <t>Rajat Chopra</t>
        </is>
      </c>
      <c r="E979" s="55" t="inlineStr">
        <is>
          <t>Isha Chopra</t>
        </is>
      </c>
      <c r="F979" s="57" t="n">
        <v>43428</v>
      </c>
      <c r="G979" s="54">
        <f>DATEDIF(F979,TODAY(),"Y")</f>
        <v/>
      </c>
      <c r="H979" s="54" t="inlineStr">
        <is>
          <t>O-</t>
        </is>
      </c>
      <c r="I979" s="54" t="inlineStr">
        <is>
          <t>78694 37307</t>
        </is>
      </c>
      <c r="J979" s="62">
        <f>HYPERLINK("https://wa.me/91"&amp;SUBSTITUTE(I979," ",""),"Chat on WhatsApp")</f>
        <v/>
      </c>
      <c r="K979" s="54" t="inlineStr">
        <is>
          <t>rajat.chopra44@rediffmail.com</t>
        </is>
      </c>
      <c r="L979" s="62">
        <f>HYPERLINK("mailto:"&amp;K979,"Send Email")</f>
        <v/>
      </c>
      <c r="M979" s="55" t="inlineStr">
        <is>
          <t>61, Church Street, Hyderabad</t>
        </is>
      </c>
      <c r="N979" s="54" t="inlineStr">
        <is>
          <t>Hyderabad</t>
        </is>
      </c>
      <c r="O979" s="54">
        <f>VLOOKUP(N979,Lists!$A$2:$B$36,2,FALSE())</f>
        <v/>
      </c>
      <c r="P979" s="54" t="inlineStr">
        <is>
          <t>491898</t>
        </is>
      </c>
      <c r="Q979" s="54" t="inlineStr">
        <is>
          <t>98926 34194</t>
        </is>
      </c>
    </row>
    <row r="980" ht="15" customHeight="1" s="39">
      <c r="A980" s="54" t="inlineStr">
        <is>
          <t>STU0979</t>
        </is>
      </c>
      <c r="B980" s="55">
        <f>VLOOKUP(A980,Marks!$A$2:$B$1001,2,FALSE())</f>
        <v/>
      </c>
      <c r="C980" s="54">
        <f>VLOOKUP(A980,Marks!$A$2:$C$1001,3,FALSE())</f>
        <v/>
      </c>
      <c r="D980" s="55" t="inlineStr">
        <is>
          <t>Uday Chopra</t>
        </is>
      </c>
      <c r="E980" s="55" t="inlineStr">
        <is>
          <t>Pihu Chopra</t>
        </is>
      </c>
      <c r="F980" s="57" t="n">
        <v>41111</v>
      </c>
      <c r="G980" s="54">
        <f>DATEDIF(F980,TODAY(),"Y")</f>
        <v/>
      </c>
      <c r="H980" s="54" t="inlineStr">
        <is>
          <t>AB-</t>
        </is>
      </c>
      <c r="I980" s="54" t="inlineStr">
        <is>
          <t>64367 14040</t>
        </is>
      </c>
      <c r="J980" s="62">
        <f>HYPERLINK("https://wa.me/91"&amp;SUBSTITUTE(I980," ",""),"Chat on WhatsApp")</f>
        <v/>
      </c>
      <c r="K980" s="54" t="inlineStr">
        <is>
          <t>uday.chopra26@outlook.com</t>
        </is>
      </c>
      <c r="L980" s="62">
        <f>HYPERLINK("mailto:"&amp;K980,"Send Email")</f>
        <v/>
      </c>
      <c r="M980" s="55" t="inlineStr">
        <is>
          <t>38, Civil Lines, Bhopal</t>
        </is>
      </c>
      <c r="N980" s="54" t="inlineStr">
        <is>
          <t>Bhopal</t>
        </is>
      </c>
      <c r="O980" s="54">
        <f>VLOOKUP(N980,Lists!$A$2:$B$36,2,FALSE())</f>
        <v/>
      </c>
      <c r="P980" s="54" t="inlineStr">
        <is>
          <t>777810</t>
        </is>
      </c>
      <c r="Q980" s="54" t="inlineStr">
        <is>
          <t>96543 95752</t>
        </is>
      </c>
    </row>
    <row r="981" ht="15" customHeight="1" s="39">
      <c r="A981" s="54" t="inlineStr">
        <is>
          <t>STU0980</t>
        </is>
      </c>
      <c r="B981" s="55">
        <f>VLOOKUP(A981,Marks!$A$2:$B$1001,2,FALSE())</f>
        <v/>
      </c>
      <c r="C981" s="54">
        <f>VLOOKUP(A981,Marks!$A$2:$C$1001,3,FALSE())</f>
        <v/>
      </c>
      <c r="D981" s="55" t="inlineStr">
        <is>
          <t>Shaurya Desai</t>
        </is>
      </c>
      <c r="E981" s="55" t="inlineStr">
        <is>
          <t>Vanya Desai</t>
        </is>
      </c>
      <c r="F981" s="57" t="n">
        <v>40012</v>
      </c>
      <c r="G981" s="54">
        <f>DATEDIF(F981,TODAY(),"Y")</f>
        <v/>
      </c>
      <c r="H981" s="54" t="inlineStr">
        <is>
          <t>AB+</t>
        </is>
      </c>
      <c r="I981" s="54" t="inlineStr">
        <is>
          <t>92350 96549</t>
        </is>
      </c>
      <c r="J981" s="62">
        <f>HYPERLINK("https://wa.me/91"&amp;SUBSTITUTE(I981," ",""),"Chat on WhatsApp")</f>
        <v/>
      </c>
      <c r="K981" s="54" t="inlineStr">
        <is>
          <t>shaurya.desai94@rediffmail.com</t>
        </is>
      </c>
      <c r="L981" s="62">
        <f>HYPERLINK("mailto:"&amp;K981,"Send Email")</f>
        <v/>
      </c>
      <c r="M981" s="55" t="inlineStr">
        <is>
          <t>123, Green Park, Dehradun</t>
        </is>
      </c>
      <c r="N981" s="54" t="inlineStr">
        <is>
          <t>Dehradun</t>
        </is>
      </c>
      <c r="O981" s="54">
        <f>VLOOKUP(N981,Lists!$A$2:$B$36,2,FALSE())</f>
        <v/>
      </c>
      <c r="P981" s="54" t="inlineStr">
        <is>
          <t>567875</t>
        </is>
      </c>
      <c r="Q981" s="54" t="inlineStr">
        <is>
          <t>72299 56895</t>
        </is>
      </c>
    </row>
    <row r="982" ht="15" customHeight="1" s="39">
      <c r="A982" s="54" t="inlineStr">
        <is>
          <t>STU0981</t>
        </is>
      </c>
      <c r="B982" s="55">
        <f>VLOOKUP(A982,Marks!$A$2:$B$1001,2,FALSE())</f>
        <v/>
      </c>
      <c r="C982" s="54">
        <f>VLOOKUP(A982,Marks!$A$2:$C$1001,3,FALSE())</f>
        <v/>
      </c>
      <c r="D982" s="55" t="inlineStr">
        <is>
          <t>Naveen Sethi</t>
        </is>
      </c>
      <c r="E982" s="55" t="inlineStr">
        <is>
          <t>Nisha Sethi</t>
        </is>
      </c>
      <c r="F982" s="57" t="n">
        <v>43173</v>
      </c>
      <c r="G982" s="54">
        <f>DATEDIF(F982,TODAY(),"Y")</f>
        <v/>
      </c>
      <c r="H982" s="54" t="inlineStr">
        <is>
          <t>AB-</t>
        </is>
      </c>
      <c r="I982" s="54" t="inlineStr">
        <is>
          <t>75230 99921</t>
        </is>
      </c>
      <c r="J982" s="62">
        <f>HYPERLINK("https://wa.me/91"&amp;SUBSTITUTE(I982," ",""),"Chat on WhatsApp")</f>
        <v/>
      </c>
      <c r="K982" s="54" t="inlineStr">
        <is>
          <t>naveen.sethi74@yahoo.com</t>
        </is>
      </c>
      <c r="L982" s="62">
        <f>HYPERLINK("mailto:"&amp;K982,"Send Email")</f>
        <v/>
      </c>
      <c r="M982" s="55" t="inlineStr">
        <is>
          <t>43, Ring Road, Chennai</t>
        </is>
      </c>
      <c r="N982" s="54" t="inlineStr">
        <is>
          <t>Chennai</t>
        </is>
      </c>
      <c r="O982" s="54">
        <f>VLOOKUP(N982,Lists!$A$2:$B$36,2,FALSE())</f>
        <v/>
      </c>
      <c r="P982" s="54" t="inlineStr">
        <is>
          <t>252977</t>
        </is>
      </c>
      <c r="Q982" s="54" t="inlineStr">
        <is>
          <t>74584 85529</t>
        </is>
      </c>
    </row>
    <row r="983" ht="15" customHeight="1" s="39">
      <c r="A983" s="54" t="inlineStr">
        <is>
          <t>STU0982</t>
        </is>
      </c>
      <c r="B983" s="55">
        <f>VLOOKUP(A983,Marks!$A$2:$B$1001,2,FALSE())</f>
        <v/>
      </c>
      <c r="C983" s="54">
        <f>VLOOKUP(A983,Marks!$A$2:$C$1001,3,FALSE())</f>
        <v/>
      </c>
      <c r="D983" s="55" t="inlineStr">
        <is>
          <t>Gaurav Mukherjee</t>
        </is>
      </c>
      <c r="E983" s="55" t="inlineStr">
        <is>
          <t>Tara Mukherjee</t>
        </is>
      </c>
      <c r="F983" s="57" t="n">
        <v>41988</v>
      </c>
      <c r="G983" s="54">
        <f>DATEDIF(F983,TODAY(),"Y")</f>
        <v/>
      </c>
      <c r="H983" s="54" t="inlineStr">
        <is>
          <t>O-</t>
        </is>
      </c>
      <c r="I983" s="54" t="inlineStr">
        <is>
          <t>97399 10926</t>
        </is>
      </c>
      <c r="J983" s="62">
        <f>HYPERLINK("https://wa.me/91"&amp;SUBSTITUTE(I983," ",""),"Chat on WhatsApp")</f>
        <v/>
      </c>
      <c r="K983" s="54" t="inlineStr">
        <is>
          <t>gaurav.mukherjee38@outlook.com</t>
        </is>
      </c>
      <c r="L983" s="62">
        <f>HYPERLINK("mailto:"&amp;K983,"Send Email")</f>
        <v/>
      </c>
      <c r="M983" s="55" t="inlineStr">
        <is>
          <t>214, Civil Lines, Chandigarh</t>
        </is>
      </c>
      <c r="N983" s="54" t="inlineStr">
        <is>
          <t>Chandigarh</t>
        </is>
      </c>
      <c r="O983" s="54">
        <f>VLOOKUP(N983,Lists!$A$2:$B$36,2,FALSE())</f>
        <v/>
      </c>
      <c r="P983" s="54" t="inlineStr">
        <is>
          <t>714746</t>
        </is>
      </c>
      <c r="Q983" s="54" t="inlineStr">
        <is>
          <t>62617 62673</t>
        </is>
      </c>
    </row>
    <row r="984" ht="15" customHeight="1" s="39">
      <c r="A984" s="54" t="inlineStr">
        <is>
          <t>STU0983</t>
        </is>
      </c>
      <c r="B984" s="55">
        <f>VLOOKUP(A984,Marks!$A$2:$B$1001,2,FALSE())</f>
        <v/>
      </c>
      <c r="C984" s="54">
        <f>VLOOKUP(A984,Marks!$A$2:$C$1001,3,FALSE())</f>
        <v/>
      </c>
      <c r="D984" s="55" t="inlineStr">
        <is>
          <t>Farhan Sen</t>
        </is>
      </c>
      <c r="E984" s="55" t="inlineStr">
        <is>
          <t>Ishita Sen</t>
        </is>
      </c>
      <c r="F984" s="57" t="n">
        <v>40340</v>
      </c>
      <c r="G984" s="54">
        <f>DATEDIF(F984,TODAY(),"Y")</f>
        <v/>
      </c>
      <c r="H984" s="54" t="inlineStr">
        <is>
          <t>AB+</t>
        </is>
      </c>
      <c r="I984" s="54" t="inlineStr">
        <is>
          <t>72156 74357</t>
        </is>
      </c>
      <c r="J984" s="62">
        <f>HYPERLINK("https://wa.me/91"&amp;SUBSTITUTE(I984," ",""),"Chat on WhatsApp")</f>
        <v/>
      </c>
      <c r="K984" s="54" t="inlineStr">
        <is>
          <t>farhan.sen47@gmail.com</t>
        </is>
      </c>
      <c r="L984" s="62">
        <f>HYPERLINK("mailto:"&amp;K984,"Send Email")</f>
        <v/>
      </c>
      <c r="M984" s="55" t="inlineStr">
        <is>
          <t>148, Shastri Nagar, Hyderabad</t>
        </is>
      </c>
      <c r="N984" s="54" t="inlineStr">
        <is>
          <t>Hyderabad</t>
        </is>
      </c>
      <c r="O984" s="54">
        <f>VLOOKUP(N984,Lists!$A$2:$B$36,2,FALSE())</f>
        <v/>
      </c>
      <c r="P984" s="54" t="inlineStr">
        <is>
          <t>664928</t>
        </is>
      </c>
      <c r="Q984" s="54" t="inlineStr">
        <is>
          <t>79212 73917</t>
        </is>
      </c>
    </row>
    <row r="985" ht="15" customHeight="1" s="39">
      <c r="A985" s="54" t="inlineStr">
        <is>
          <t>STU0984</t>
        </is>
      </c>
      <c r="B985" s="55">
        <f>VLOOKUP(A985,Marks!$A$2:$B$1001,2,FALSE())</f>
        <v/>
      </c>
      <c r="C985" s="54">
        <f>VLOOKUP(A985,Marks!$A$2:$C$1001,3,FALSE())</f>
        <v/>
      </c>
      <c r="D985" s="55" t="inlineStr">
        <is>
          <t>Tejas Desai</t>
        </is>
      </c>
      <c r="E985" s="55" t="inlineStr">
        <is>
          <t>Sara Desai</t>
        </is>
      </c>
      <c r="F985" s="57" t="n">
        <v>44040</v>
      </c>
      <c r="G985" s="54">
        <f>DATEDIF(F985,TODAY(),"Y")</f>
        <v/>
      </c>
      <c r="H985" s="54" t="inlineStr">
        <is>
          <t>O+</t>
        </is>
      </c>
      <c r="I985" s="54" t="inlineStr">
        <is>
          <t>94312 86566</t>
        </is>
      </c>
      <c r="J985" s="62">
        <f>HYPERLINK("https://wa.me/91"&amp;SUBSTITUTE(I985," ",""),"Chat on WhatsApp")</f>
        <v/>
      </c>
      <c r="K985" s="54" t="inlineStr">
        <is>
          <t>tejas.desai5@yahoo.com</t>
        </is>
      </c>
      <c r="L985" s="62">
        <f>HYPERLINK("mailto:"&amp;K985,"Send Email")</f>
        <v/>
      </c>
      <c r="M985" s="55" t="inlineStr">
        <is>
          <t>84, Gandhi Chowk, Amritsar</t>
        </is>
      </c>
      <c r="N985" s="54" t="inlineStr">
        <is>
          <t>Amritsar</t>
        </is>
      </c>
      <c r="O985" s="54">
        <f>VLOOKUP(N985,Lists!$A$2:$B$36,2,FALSE())</f>
        <v/>
      </c>
      <c r="P985" s="54" t="inlineStr">
        <is>
          <t>379425</t>
        </is>
      </c>
      <c r="Q985" s="54" t="inlineStr">
        <is>
          <t>71911 35425</t>
        </is>
      </c>
    </row>
    <row r="986" ht="15" customHeight="1" s="39">
      <c r="A986" s="54" t="inlineStr">
        <is>
          <t>STU0985</t>
        </is>
      </c>
      <c r="B986" s="55">
        <f>VLOOKUP(A986,Marks!$A$2:$B$1001,2,FALSE())</f>
        <v/>
      </c>
      <c r="C986" s="54">
        <f>VLOOKUP(A986,Marks!$A$2:$C$1001,3,FALSE())</f>
        <v/>
      </c>
      <c r="D986" s="55" t="inlineStr">
        <is>
          <t>Reyansh Trivedi</t>
        </is>
      </c>
      <c r="E986" s="55" t="inlineStr">
        <is>
          <t>Bhavya Trivedi</t>
        </is>
      </c>
      <c r="F986" s="57" t="n">
        <v>42497</v>
      </c>
      <c r="G986" s="54">
        <f>DATEDIF(F986,TODAY(),"Y")</f>
        <v/>
      </c>
      <c r="H986" s="54" t="inlineStr">
        <is>
          <t>AB+</t>
        </is>
      </c>
      <c r="I986" s="54" t="inlineStr">
        <is>
          <t>98495 43154</t>
        </is>
      </c>
      <c r="J986" s="62">
        <f>HYPERLINK("https://wa.me/91"&amp;SUBSTITUTE(I986," ",""),"Chat on WhatsApp")</f>
        <v/>
      </c>
      <c r="K986" s="54" t="inlineStr">
        <is>
          <t>reyansh.trivedi45@rediffmail.com</t>
        </is>
      </c>
      <c r="L986" s="62">
        <f>HYPERLINK("mailto:"&amp;K986,"Send Email")</f>
        <v/>
      </c>
      <c r="M986" s="55" t="inlineStr">
        <is>
          <t>363, Model Town, Ludhiana</t>
        </is>
      </c>
      <c r="N986" s="54" t="inlineStr">
        <is>
          <t>Ludhiana</t>
        </is>
      </c>
      <c r="O986" s="54">
        <f>VLOOKUP(N986,Lists!$A$2:$B$36,2,FALSE())</f>
        <v/>
      </c>
      <c r="P986" s="54" t="inlineStr">
        <is>
          <t>442799</t>
        </is>
      </c>
      <c r="Q986" s="54" t="inlineStr">
        <is>
          <t>68423 84956</t>
        </is>
      </c>
    </row>
    <row r="987" ht="15" customHeight="1" s="39">
      <c r="A987" s="54" t="inlineStr">
        <is>
          <t>STU0986</t>
        </is>
      </c>
      <c r="B987" s="55">
        <f>VLOOKUP(A987,Marks!$A$2:$B$1001,2,FALSE())</f>
        <v/>
      </c>
      <c r="C987" s="54">
        <f>VLOOKUP(A987,Marks!$A$2:$C$1001,3,FALSE())</f>
        <v/>
      </c>
      <c r="D987" s="55" t="inlineStr">
        <is>
          <t>Ishaan Patel</t>
        </is>
      </c>
      <c r="E987" s="55" t="inlineStr">
        <is>
          <t>Aditi Patel</t>
        </is>
      </c>
      <c r="F987" s="57" t="n">
        <v>43123</v>
      </c>
      <c r="G987" s="54">
        <f>DATEDIF(F987,TODAY(),"Y")</f>
        <v/>
      </c>
      <c r="H987" s="54" t="inlineStr">
        <is>
          <t>A-</t>
        </is>
      </c>
      <c r="I987" s="54" t="inlineStr">
        <is>
          <t>62816 66644</t>
        </is>
      </c>
      <c r="J987" s="62">
        <f>HYPERLINK("https://wa.me/91"&amp;SUBSTITUTE(I987," ",""),"Chat on WhatsApp")</f>
        <v/>
      </c>
      <c r="K987" s="54" t="inlineStr">
        <is>
          <t>ishaan.patel17@outlook.com</t>
        </is>
      </c>
      <c r="L987" s="62">
        <f>HYPERLINK("mailto:"&amp;K987,"Send Email")</f>
        <v/>
      </c>
      <c r="M987" s="55" t="inlineStr">
        <is>
          <t>441, Market Yard, Shimla</t>
        </is>
      </c>
      <c r="N987" s="54" t="inlineStr">
        <is>
          <t>Shimla</t>
        </is>
      </c>
      <c r="O987" s="54">
        <f>VLOOKUP(N987,Lists!$A$2:$B$36,2,FALSE())</f>
        <v/>
      </c>
      <c r="P987" s="54" t="inlineStr">
        <is>
          <t>742037</t>
        </is>
      </c>
      <c r="Q987" s="54" t="inlineStr">
        <is>
          <t>88709 65168</t>
        </is>
      </c>
    </row>
    <row r="988" ht="15" customHeight="1" s="39">
      <c r="A988" s="54" t="inlineStr">
        <is>
          <t>STU0987</t>
        </is>
      </c>
      <c r="B988" s="55">
        <f>VLOOKUP(A988,Marks!$A$2:$B$1001,2,FALSE())</f>
        <v/>
      </c>
      <c r="C988" s="54">
        <f>VLOOKUP(A988,Marks!$A$2:$C$1001,3,FALSE())</f>
        <v/>
      </c>
      <c r="D988" s="55" t="inlineStr">
        <is>
          <t>Aakash Tiwari</t>
        </is>
      </c>
      <c r="E988" s="55" t="inlineStr">
        <is>
          <t>Tanvi Tiwari</t>
        </is>
      </c>
      <c r="F988" s="57" t="n">
        <v>40873</v>
      </c>
      <c r="G988" s="54">
        <f>DATEDIF(F988,TODAY(),"Y")</f>
        <v/>
      </c>
      <c r="H988" s="54" t="inlineStr">
        <is>
          <t>AB+</t>
        </is>
      </c>
      <c r="I988" s="54" t="inlineStr">
        <is>
          <t>83084 11183</t>
        </is>
      </c>
      <c r="J988" s="62">
        <f>HYPERLINK("https://wa.me/91"&amp;SUBSTITUTE(I988," ",""),"Chat on WhatsApp")</f>
        <v/>
      </c>
      <c r="K988" s="54" t="inlineStr">
        <is>
          <t>aakash.tiwari25@rediffmail.com</t>
        </is>
      </c>
      <c r="L988" s="62">
        <f>HYPERLINK("mailto:"&amp;K988,"Send Email")</f>
        <v/>
      </c>
      <c r="M988" s="55" t="inlineStr">
        <is>
          <t>82, Station Road, Bengaluru</t>
        </is>
      </c>
      <c r="N988" s="54" t="inlineStr">
        <is>
          <t>Bengaluru</t>
        </is>
      </c>
      <c r="O988" s="54">
        <f>VLOOKUP(N988,Lists!$A$2:$B$36,2,FALSE())</f>
        <v/>
      </c>
      <c r="P988" s="54" t="inlineStr">
        <is>
          <t>244854</t>
        </is>
      </c>
      <c r="Q988" s="54" t="inlineStr">
        <is>
          <t>66985 93485</t>
        </is>
      </c>
    </row>
    <row r="989" ht="15" customHeight="1" s="39">
      <c r="A989" s="54" t="inlineStr">
        <is>
          <t>STU0988</t>
        </is>
      </c>
      <c r="B989" s="55">
        <f>VLOOKUP(A989,Marks!$A$2:$B$1001,2,FALSE())</f>
        <v/>
      </c>
      <c r="C989" s="54">
        <f>VLOOKUP(A989,Marks!$A$2:$C$1001,3,FALSE())</f>
        <v/>
      </c>
      <c r="D989" s="55" t="inlineStr">
        <is>
          <t>Naveen Bose</t>
        </is>
      </c>
      <c r="E989" s="55" t="inlineStr">
        <is>
          <t>Sara Bose</t>
        </is>
      </c>
      <c r="F989" s="57" t="n">
        <v>42805</v>
      </c>
      <c r="G989" s="54">
        <f>DATEDIF(F989,TODAY(),"Y")</f>
        <v/>
      </c>
      <c r="H989" s="54" t="inlineStr">
        <is>
          <t>O+</t>
        </is>
      </c>
      <c r="I989" s="54" t="inlineStr">
        <is>
          <t>79822 21972</t>
        </is>
      </c>
      <c r="J989" s="62">
        <f>HYPERLINK("https://wa.me/91"&amp;SUBSTITUTE(I989," ",""),"Chat on WhatsApp")</f>
        <v/>
      </c>
      <c r="K989" s="54" t="inlineStr">
        <is>
          <t>naveen.bose36@gmail.com</t>
        </is>
      </c>
      <c r="L989" s="62">
        <f>HYPERLINK("mailto:"&amp;K989,"Send Email")</f>
        <v/>
      </c>
      <c r="M989" s="55" t="inlineStr">
        <is>
          <t>121, Nehru Nagar, Vadodara</t>
        </is>
      </c>
      <c r="N989" s="54" t="inlineStr">
        <is>
          <t>Vadodara</t>
        </is>
      </c>
      <c r="O989" s="54">
        <f>VLOOKUP(N989,Lists!$A$2:$B$36,2,FALSE())</f>
        <v/>
      </c>
      <c r="P989" s="54" t="inlineStr">
        <is>
          <t>784450</t>
        </is>
      </c>
      <c r="Q989" s="54" t="inlineStr">
        <is>
          <t>96142 51073</t>
        </is>
      </c>
    </row>
    <row r="990" ht="15" customHeight="1" s="39">
      <c r="A990" s="54" t="inlineStr">
        <is>
          <t>STU0989</t>
        </is>
      </c>
      <c r="B990" s="55">
        <f>VLOOKUP(A990,Marks!$A$2:$B$1001,2,FALSE())</f>
        <v/>
      </c>
      <c r="C990" s="54">
        <f>VLOOKUP(A990,Marks!$A$2:$C$1001,3,FALSE())</f>
        <v/>
      </c>
      <c r="D990" s="55" t="inlineStr">
        <is>
          <t>Vivaan Shah</t>
        </is>
      </c>
      <c r="E990" s="55" t="inlineStr">
        <is>
          <t>Sara Shah</t>
        </is>
      </c>
      <c r="F990" s="57" t="n">
        <v>43221</v>
      </c>
      <c r="G990" s="54">
        <f>DATEDIF(F990,TODAY(),"Y")</f>
        <v/>
      </c>
      <c r="H990" s="54" t="inlineStr">
        <is>
          <t>O-</t>
        </is>
      </c>
      <c r="I990" s="54" t="inlineStr">
        <is>
          <t>84313 21277</t>
        </is>
      </c>
      <c r="J990" s="62">
        <f>HYPERLINK("https://wa.me/91"&amp;SUBSTITUTE(I990," ",""),"Chat on WhatsApp")</f>
        <v/>
      </c>
      <c r="K990" s="54" t="inlineStr">
        <is>
          <t>vivaan.shah4@gmail.com</t>
        </is>
      </c>
      <c r="L990" s="62">
        <f>HYPERLINK("mailto:"&amp;K990,"Send Email")</f>
        <v/>
      </c>
      <c r="M990" s="55" t="inlineStr">
        <is>
          <t>240, Shastri Nagar, Bhubaneswar</t>
        </is>
      </c>
      <c r="N990" s="54" t="inlineStr">
        <is>
          <t>Bhubaneswar</t>
        </is>
      </c>
      <c r="O990" s="54">
        <f>VLOOKUP(N990,Lists!$A$2:$B$36,2,FALSE())</f>
        <v/>
      </c>
      <c r="P990" s="54" t="inlineStr">
        <is>
          <t>210866</t>
        </is>
      </c>
      <c r="Q990" s="54" t="inlineStr">
        <is>
          <t>74860 98824</t>
        </is>
      </c>
    </row>
    <row r="991" ht="15" customHeight="1" s="39">
      <c r="A991" s="54" t="inlineStr">
        <is>
          <t>STU0990</t>
        </is>
      </c>
      <c r="B991" s="55">
        <f>VLOOKUP(A991,Marks!$A$2:$B$1001,2,FALSE())</f>
        <v/>
      </c>
      <c r="C991" s="54">
        <f>VLOOKUP(A991,Marks!$A$2:$C$1001,3,FALSE())</f>
        <v/>
      </c>
      <c r="D991" s="55" t="inlineStr">
        <is>
          <t>Pranav Mukherjee</t>
        </is>
      </c>
      <c r="E991" s="55" t="inlineStr">
        <is>
          <t>Ishita Mukherjee</t>
        </is>
      </c>
      <c r="F991" s="57" t="n">
        <v>44004</v>
      </c>
      <c r="G991" s="54">
        <f>DATEDIF(F991,TODAY(),"Y")</f>
        <v/>
      </c>
      <c r="H991" s="54" t="inlineStr">
        <is>
          <t>B-</t>
        </is>
      </c>
      <c r="I991" s="54" t="inlineStr">
        <is>
          <t>74557 85641</t>
        </is>
      </c>
      <c r="J991" s="62">
        <f>HYPERLINK("https://wa.me/91"&amp;SUBSTITUTE(I991," ",""),"Chat on WhatsApp")</f>
        <v/>
      </c>
      <c r="K991" s="54" t="inlineStr">
        <is>
          <t>pranav.mukherjee96@yahoo.com</t>
        </is>
      </c>
      <c r="L991" s="62">
        <f>HYPERLINK("mailto:"&amp;K991,"Send Email")</f>
        <v/>
      </c>
      <c r="M991" s="55" t="inlineStr">
        <is>
          <t>311, Sector 12, Amritsar</t>
        </is>
      </c>
      <c r="N991" s="54" t="inlineStr">
        <is>
          <t>Amritsar</t>
        </is>
      </c>
      <c r="O991" s="54">
        <f>VLOOKUP(N991,Lists!$A$2:$B$36,2,FALSE())</f>
        <v/>
      </c>
      <c r="P991" s="54" t="inlineStr">
        <is>
          <t>297939</t>
        </is>
      </c>
      <c r="Q991" s="54" t="inlineStr">
        <is>
          <t>91835 28197</t>
        </is>
      </c>
    </row>
    <row r="992" ht="15" customHeight="1" s="39">
      <c r="A992" s="54" t="inlineStr">
        <is>
          <t>STU0991</t>
        </is>
      </c>
      <c r="B992" s="55">
        <f>VLOOKUP(A992,Marks!$A$2:$B$1001,2,FALSE())</f>
        <v/>
      </c>
      <c r="C992" s="54">
        <f>VLOOKUP(A992,Marks!$A$2:$C$1001,3,FALSE())</f>
        <v/>
      </c>
      <c r="D992" s="55" t="inlineStr">
        <is>
          <t>Aryan Agarwal</t>
        </is>
      </c>
      <c r="E992" s="55" t="inlineStr">
        <is>
          <t>Meera Agarwal</t>
        </is>
      </c>
      <c r="F992" s="57" t="n">
        <v>42814</v>
      </c>
      <c r="G992" s="54">
        <f>DATEDIF(F992,TODAY(),"Y")</f>
        <v/>
      </c>
      <c r="H992" s="54" t="inlineStr">
        <is>
          <t>A+</t>
        </is>
      </c>
      <c r="I992" s="54" t="inlineStr">
        <is>
          <t>64621 68972</t>
        </is>
      </c>
      <c r="J992" s="62">
        <f>HYPERLINK("https://wa.me/91"&amp;SUBSTITUTE(I992," ",""),"Chat on WhatsApp")</f>
        <v/>
      </c>
      <c r="K992" s="54" t="inlineStr">
        <is>
          <t>aryan.agarwal15@gmail.com</t>
        </is>
      </c>
      <c r="L992" s="62">
        <f>HYPERLINK("mailto:"&amp;K992,"Send Email")</f>
        <v/>
      </c>
      <c r="M992" s="55" t="inlineStr">
        <is>
          <t>76, Green Park, Ranchi</t>
        </is>
      </c>
      <c r="N992" s="54" t="inlineStr">
        <is>
          <t>Ranchi</t>
        </is>
      </c>
      <c r="O992" s="54">
        <f>VLOOKUP(N992,Lists!$A$2:$B$36,2,FALSE())</f>
        <v/>
      </c>
      <c r="P992" s="54" t="inlineStr">
        <is>
          <t>473476</t>
        </is>
      </c>
      <c r="Q992" s="54" t="inlineStr">
        <is>
          <t>76941 51295</t>
        </is>
      </c>
    </row>
    <row r="993" ht="15" customHeight="1" s="39">
      <c r="A993" s="54" t="inlineStr">
        <is>
          <t>STU0992</t>
        </is>
      </c>
      <c r="B993" s="55">
        <f>VLOOKUP(A993,Marks!$A$2:$B$1001,2,FALSE())</f>
        <v/>
      </c>
      <c r="C993" s="54">
        <f>VLOOKUP(A993,Marks!$A$2:$C$1001,3,FALSE())</f>
        <v/>
      </c>
      <c r="D993" s="55" t="inlineStr">
        <is>
          <t>Farhan Patel</t>
        </is>
      </c>
      <c r="E993" s="55" t="inlineStr">
        <is>
          <t>Myra Patel</t>
        </is>
      </c>
      <c r="F993" s="57" t="n">
        <v>42800</v>
      </c>
      <c r="G993" s="54">
        <f>DATEDIF(F993,TODAY(),"Y")</f>
        <v/>
      </c>
      <c r="H993" s="54" t="inlineStr">
        <is>
          <t>B-</t>
        </is>
      </c>
      <c r="I993" s="54" t="inlineStr">
        <is>
          <t>61923 70737</t>
        </is>
      </c>
      <c r="J993" s="62">
        <f>HYPERLINK("https://wa.me/91"&amp;SUBSTITUTE(I993," ",""),"Chat on WhatsApp")</f>
        <v/>
      </c>
      <c r="K993" s="54" t="inlineStr">
        <is>
          <t>farhan.patel81@yahoo.com</t>
        </is>
      </c>
      <c r="L993" s="62">
        <f>HYPERLINK("mailto:"&amp;K993,"Send Email")</f>
        <v/>
      </c>
      <c r="M993" s="55" t="inlineStr">
        <is>
          <t>85, Green Park, Kochi</t>
        </is>
      </c>
      <c r="N993" s="54" t="inlineStr">
        <is>
          <t>Kochi</t>
        </is>
      </c>
      <c r="O993" s="54">
        <f>VLOOKUP(N993,Lists!$A$2:$B$36,2,FALSE())</f>
        <v/>
      </c>
      <c r="P993" s="54" t="inlineStr">
        <is>
          <t>527306</t>
        </is>
      </c>
      <c r="Q993" s="54" t="inlineStr">
        <is>
          <t>76228 30605</t>
        </is>
      </c>
    </row>
    <row r="994" ht="15" customHeight="1" s="39">
      <c r="A994" s="54" t="inlineStr">
        <is>
          <t>STU0993</t>
        </is>
      </c>
      <c r="B994" s="55">
        <f>VLOOKUP(A994,Marks!$A$2:$B$1001,2,FALSE())</f>
        <v/>
      </c>
      <c r="C994" s="54">
        <f>VLOOKUP(A994,Marks!$A$2:$C$1001,3,FALSE())</f>
        <v/>
      </c>
      <c r="D994" s="55" t="inlineStr">
        <is>
          <t>Rishabh Tiwari</t>
        </is>
      </c>
      <c r="E994" s="55" t="inlineStr">
        <is>
          <t>Bhavya Tiwari</t>
        </is>
      </c>
      <c r="F994" s="57" t="n">
        <v>42197</v>
      </c>
      <c r="G994" s="54">
        <f>DATEDIF(F994,TODAY(),"Y")</f>
        <v/>
      </c>
      <c r="H994" s="54" t="inlineStr">
        <is>
          <t>AB+</t>
        </is>
      </c>
      <c r="I994" s="54" t="inlineStr">
        <is>
          <t>92975 72840</t>
        </is>
      </c>
      <c r="J994" s="62">
        <f>HYPERLINK("https://wa.me/91"&amp;SUBSTITUTE(I994," ",""),"Chat on WhatsApp")</f>
        <v/>
      </c>
      <c r="K994" s="54" t="inlineStr">
        <is>
          <t>rishabh.tiwari22@outlook.com</t>
        </is>
      </c>
      <c r="L994" s="62">
        <f>HYPERLINK("mailto:"&amp;K994,"Send Email")</f>
        <v/>
      </c>
      <c r="M994" s="55" t="inlineStr">
        <is>
          <t>494, Green Park, Ranchi</t>
        </is>
      </c>
      <c r="N994" s="54" t="inlineStr">
        <is>
          <t>Ranchi</t>
        </is>
      </c>
      <c r="O994" s="54">
        <f>VLOOKUP(N994,Lists!$A$2:$B$36,2,FALSE())</f>
        <v/>
      </c>
      <c r="P994" s="54" t="inlineStr">
        <is>
          <t>796003</t>
        </is>
      </c>
      <c r="Q994" s="54" t="inlineStr">
        <is>
          <t>64953 47918</t>
        </is>
      </c>
    </row>
    <row r="995" ht="15" customHeight="1" s="39">
      <c r="A995" s="54" t="inlineStr">
        <is>
          <t>STU0994</t>
        </is>
      </c>
      <c r="B995" s="55">
        <f>VLOOKUP(A995,Marks!$A$2:$B$1001,2,FALSE())</f>
        <v/>
      </c>
      <c r="C995" s="54">
        <f>VLOOKUP(A995,Marks!$A$2:$C$1001,3,FALSE())</f>
        <v/>
      </c>
      <c r="D995" s="55" t="inlineStr">
        <is>
          <t>Naveen Nair</t>
        </is>
      </c>
      <c r="E995" s="55" t="inlineStr">
        <is>
          <t>Mahi Nair</t>
        </is>
      </c>
      <c r="F995" s="57" t="n">
        <v>43395</v>
      </c>
      <c r="G995" s="54">
        <f>DATEDIF(F995,TODAY(),"Y")</f>
        <v/>
      </c>
      <c r="H995" s="54" t="inlineStr">
        <is>
          <t>B+</t>
        </is>
      </c>
      <c r="I995" s="54" t="inlineStr">
        <is>
          <t>96881 84228</t>
        </is>
      </c>
      <c r="J995" s="62">
        <f>HYPERLINK("https://wa.me/91"&amp;SUBSTITUTE(I995," ",""),"Chat on WhatsApp")</f>
        <v/>
      </c>
      <c r="K995" s="54" t="inlineStr">
        <is>
          <t>naveen.nair47@rediffmail.com</t>
        </is>
      </c>
      <c r="L995" s="62">
        <f>HYPERLINK("mailto:"&amp;K995,"Send Email")</f>
        <v/>
      </c>
      <c r="M995" s="55" t="inlineStr">
        <is>
          <t>168, Market Yard, Chennai</t>
        </is>
      </c>
      <c r="N995" s="54" t="inlineStr">
        <is>
          <t>Chennai</t>
        </is>
      </c>
      <c r="O995" s="54">
        <f>VLOOKUP(N995,Lists!$A$2:$B$36,2,FALSE())</f>
        <v/>
      </c>
      <c r="P995" s="54" t="inlineStr">
        <is>
          <t>123220</t>
        </is>
      </c>
      <c r="Q995" s="54" t="inlineStr">
        <is>
          <t>64746 38695</t>
        </is>
      </c>
    </row>
    <row r="996" ht="15" customHeight="1" s="39">
      <c r="A996" s="54" t="inlineStr">
        <is>
          <t>STU0995</t>
        </is>
      </c>
      <c r="B996" s="55">
        <f>VLOOKUP(A996,Marks!$A$2:$B$1001,2,FALSE())</f>
        <v/>
      </c>
      <c r="C996" s="54">
        <f>VLOOKUP(A996,Marks!$A$2:$C$1001,3,FALSE())</f>
        <v/>
      </c>
      <c r="D996" s="55" t="inlineStr">
        <is>
          <t>Siddharth Ghosh</t>
        </is>
      </c>
      <c r="E996" s="55" t="inlineStr">
        <is>
          <t>Fatima Ghosh</t>
        </is>
      </c>
      <c r="F996" s="57" t="n">
        <v>40649</v>
      </c>
      <c r="G996" s="54">
        <f>DATEDIF(F996,TODAY(),"Y")</f>
        <v/>
      </c>
      <c r="H996" s="54" t="inlineStr">
        <is>
          <t>B+</t>
        </is>
      </c>
      <c r="I996" s="54" t="inlineStr">
        <is>
          <t>97770 15907</t>
        </is>
      </c>
      <c r="J996" s="62">
        <f>HYPERLINK("https://wa.me/91"&amp;SUBSTITUTE(I996," ",""),"Chat on WhatsApp")</f>
        <v/>
      </c>
      <c r="K996" s="54" t="inlineStr">
        <is>
          <t>siddharth.ghosh35@gmail.com</t>
        </is>
      </c>
      <c r="L996" s="62">
        <f>HYPERLINK("mailto:"&amp;K996,"Send Email")</f>
        <v/>
      </c>
      <c r="M996" s="55" t="inlineStr">
        <is>
          <t>146, Church Street, Vadodara</t>
        </is>
      </c>
      <c r="N996" s="54" t="inlineStr">
        <is>
          <t>Vadodara</t>
        </is>
      </c>
      <c r="O996" s="54">
        <f>VLOOKUP(N996,Lists!$A$2:$B$36,2,FALSE())</f>
        <v/>
      </c>
      <c r="P996" s="54" t="inlineStr">
        <is>
          <t>560515</t>
        </is>
      </c>
      <c r="Q996" s="54" t="inlineStr">
        <is>
          <t>84506 17525</t>
        </is>
      </c>
    </row>
    <row r="997" ht="15" customHeight="1" s="39">
      <c r="A997" s="54" t="inlineStr">
        <is>
          <t>STU0996</t>
        </is>
      </c>
      <c r="B997" s="55">
        <f>VLOOKUP(A997,Marks!$A$2:$B$1001,2,FALSE())</f>
        <v/>
      </c>
      <c r="C997" s="54">
        <f>VLOOKUP(A997,Marks!$A$2:$C$1001,3,FALSE())</f>
        <v/>
      </c>
      <c r="D997" s="55" t="inlineStr">
        <is>
          <t>Sai Arora</t>
        </is>
      </c>
      <c r="E997" s="55" t="inlineStr">
        <is>
          <t>Pooja Arora</t>
        </is>
      </c>
      <c r="F997" s="57" t="n">
        <v>40464</v>
      </c>
      <c r="G997" s="54">
        <f>DATEDIF(F997,TODAY(),"Y")</f>
        <v/>
      </c>
      <c r="H997" s="54" t="inlineStr">
        <is>
          <t>A+</t>
        </is>
      </c>
      <c r="I997" s="54" t="inlineStr">
        <is>
          <t>75264 13352</t>
        </is>
      </c>
      <c r="J997" s="62">
        <f>HYPERLINK("https://wa.me/91"&amp;SUBSTITUTE(I997," ",""),"Chat on WhatsApp")</f>
        <v/>
      </c>
      <c r="K997" s="54" t="inlineStr">
        <is>
          <t>sai.arora59@rediffmail.com</t>
        </is>
      </c>
      <c r="L997" s="62">
        <f>HYPERLINK("mailto:"&amp;K997,"Send Email")</f>
        <v/>
      </c>
      <c r="M997" s="55" t="inlineStr">
        <is>
          <t>347, Lake View, Nagpur</t>
        </is>
      </c>
      <c r="N997" s="54" t="inlineStr">
        <is>
          <t>Nagpur</t>
        </is>
      </c>
      <c r="O997" s="54">
        <f>VLOOKUP(N997,Lists!$A$2:$B$36,2,FALSE())</f>
        <v/>
      </c>
      <c r="P997" s="54" t="inlineStr">
        <is>
          <t>317762</t>
        </is>
      </c>
      <c r="Q997" s="54" t="inlineStr">
        <is>
          <t>69941 71320</t>
        </is>
      </c>
    </row>
    <row r="998" ht="15" customHeight="1" s="39">
      <c r="A998" s="54" t="inlineStr">
        <is>
          <t>STU0997</t>
        </is>
      </c>
      <c r="B998" s="55">
        <f>VLOOKUP(A998,Marks!$A$2:$B$1001,2,FALSE())</f>
        <v/>
      </c>
      <c r="C998" s="54">
        <f>VLOOKUP(A998,Marks!$A$2:$C$1001,3,FALSE())</f>
        <v/>
      </c>
      <c r="D998" s="55" t="inlineStr">
        <is>
          <t>Vikram Srivastava</t>
        </is>
      </c>
      <c r="E998" s="55" t="inlineStr">
        <is>
          <t>Heer Srivastava</t>
        </is>
      </c>
      <c r="F998" s="57" t="n">
        <v>44159</v>
      </c>
      <c r="G998" s="54">
        <f>DATEDIF(F998,TODAY(),"Y")</f>
        <v/>
      </c>
      <c r="H998" s="54" t="inlineStr">
        <is>
          <t>AB-</t>
        </is>
      </c>
      <c r="I998" s="54" t="inlineStr">
        <is>
          <t>81268 79386</t>
        </is>
      </c>
      <c r="J998" s="62">
        <f>HYPERLINK("https://wa.me/91"&amp;SUBSTITUTE(I998," ",""),"Chat on WhatsApp")</f>
        <v/>
      </c>
      <c r="K998" s="54" t="inlineStr">
        <is>
          <t>vikram.srivastava42@outlook.com</t>
        </is>
      </c>
      <c r="L998" s="62">
        <f>HYPERLINK("mailto:"&amp;K998,"Send Email")</f>
        <v/>
      </c>
      <c r="M998" s="55" t="inlineStr">
        <is>
          <t>297, Ring Road, Jaipur</t>
        </is>
      </c>
      <c r="N998" s="54" t="inlineStr">
        <is>
          <t>Jaipur</t>
        </is>
      </c>
      <c r="O998" s="54">
        <f>VLOOKUP(N998,Lists!$A$2:$B$36,2,FALSE())</f>
        <v/>
      </c>
      <c r="P998" s="54" t="inlineStr">
        <is>
          <t>460432</t>
        </is>
      </c>
      <c r="Q998" s="54" t="inlineStr">
        <is>
          <t>93706 84824</t>
        </is>
      </c>
    </row>
    <row r="999" ht="15" customHeight="1" s="39">
      <c r="A999" s="54" t="inlineStr">
        <is>
          <t>STU0998</t>
        </is>
      </c>
      <c r="B999" s="55">
        <f>VLOOKUP(A999,Marks!$A$2:$B$1001,2,FALSE())</f>
        <v/>
      </c>
      <c r="C999" s="54">
        <f>VLOOKUP(A999,Marks!$A$2:$C$1001,3,FALSE())</f>
        <v/>
      </c>
      <c r="D999" s="55" t="inlineStr">
        <is>
          <t>Kabir Kumar</t>
        </is>
      </c>
      <c r="E999" s="55" t="inlineStr">
        <is>
          <t>Kiara Kumar</t>
        </is>
      </c>
      <c r="F999" s="57" t="n">
        <v>39954</v>
      </c>
      <c r="G999" s="54">
        <f>DATEDIF(F999,TODAY(),"Y")</f>
        <v/>
      </c>
      <c r="H999" s="54" t="inlineStr">
        <is>
          <t>B+</t>
        </is>
      </c>
      <c r="I999" s="54" t="inlineStr">
        <is>
          <t>88052 64550</t>
        </is>
      </c>
      <c r="J999" s="62">
        <f>HYPERLINK("https://wa.me/91"&amp;SUBSTITUTE(I999," ",""),"Chat on WhatsApp")</f>
        <v/>
      </c>
      <c r="K999" s="54" t="inlineStr">
        <is>
          <t>kabir.kumar51@gmail.com</t>
        </is>
      </c>
      <c r="L999" s="62">
        <f>HYPERLINK("mailto:"&amp;K999,"Send Email")</f>
        <v/>
      </c>
      <c r="M999" s="55" t="inlineStr">
        <is>
          <t>24, Temple Road, Bhubaneswar</t>
        </is>
      </c>
      <c r="N999" s="54" t="inlineStr">
        <is>
          <t>Bhubaneswar</t>
        </is>
      </c>
      <c r="O999" s="54">
        <f>VLOOKUP(N999,Lists!$A$2:$B$36,2,FALSE())</f>
        <v/>
      </c>
      <c r="P999" s="54" t="inlineStr">
        <is>
          <t>214995</t>
        </is>
      </c>
      <c r="Q999" s="54" t="inlineStr">
        <is>
          <t>87329 21394</t>
        </is>
      </c>
    </row>
    <row r="1000" ht="15" customHeight="1" s="39">
      <c r="A1000" s="54" t="inlineStr">
        <is>
          <t>STU0999</t>
        </is>
      </c>
      <c r="B1000" s="55">
        <f>VLOOKUP(A1000,Marks!$A$2:$B$1001,2,FALSE())</f>
        <v/>
      </c>
      <c r="C1000" s="54">
        <f>VLOOKUP(A1000,Marks!$A$2:$C$1001,3,FALSE())</f>
        <v/>
      </c>
      <c r="D1000" s="55" t="inlineStr">
        <is>
          <t>Sai Bose</t>
        </is>
      </c>
      <c r="E1000" s="55" t="inlineStr">
        <is>
          <t>Navya Bose</t>
        </is>
      </c>
      <c r="F1000" s="57" t="n">
        <v>41761</v>
      </c>
      <c r="G1000" s="54">
        <f>DATEDIF(F1000,TODAY(),"Y")</f>
        <v/>
      </c>
      <c r="H1000" s="54" t="inlineStr">
        <is>
          <t>AB-</t>
        </is>
      </c>
      <c r="I1000" s="54" t="inlineStr">
        <is>
          <t>74855 23303</t>
        </is>
      </c>
      <c r="J1000" s="62">
        <f>HYPERLINK("https://wa.me/91"&amp;SUBSTITUTE(I1000," ",""),"Chat on WhatsApp")</f>
        <v/>
      </c>
      <c r="K1000" s="54" t="inlineStr">
        <is>
          <t>sai.bose70@yahoo.com</t>
        </is>
      </c>
      <c r="L1000" s="62">
        <f>HYPERLINK("mailto:"&amp;K1000,"Send Email")</f>
        <v/>
      </c>
      <c r="M1000" s="55" t="inlineStr">
        <is>
          <t>279, MG Road, Kochi</t>
        </is>
      </c>
      <c r="N1000" s="54" t="inlineStr">
        <is>
          <t>Kochi</t>
        </is>
      </c>
      <c r="O1000" s="54">
        <f>VLOOKUP(N1000,Lists!$A$2:$B$36,2,FALSE())</f>
        <v/>
      </c>
      <c r="P1000" s="54" t="inlineStr">
        <is>
          <t>237198</t>
        </is>
      </c>
      <c r="Q1000" s="54" t="inlineStr">
        <is>
          <t>94123 45108</t>
        </is>
      </c>
    </row>
    <row r="1001" ht="15" customHeight="1" s="39">
      <c r="A1001" s="54" t="inlineStr">
        <is>
          <t>STU1000</t>
        </is>
      </c>
      <c r="B1001" s="55">
        <f>VLOOKUP(A1001,Marks!$A$2:$B$1001,2,FALSE())</f>
        <v/>
      </c>
      <c r="C1001" s="54">
        <f>VLOOKUP(A1001,Marks!$A$2:$C$1001,3,FALSE())</f>
        <v/>
      </c>
      <c r="D1001" s="55" t="inlineStr">
        <is>
          <t>Rajat Reddy</t>
        </is>
      </c>
      <c r="E1001" s="55" t="inlineStr">
        <is>
          <t>Esha Reddy</t>
        </is>
      </c>
      <c r="F1001" s="57" t="n">
        <v>42736</v>
      </c>
      <c r="G1001" s="54">
        <f>DATEDIF(F1001,TODAY(),"Y")</f>
        <v/>
      </c>
      <c r="H1001" s="54" t="inlineStr">
        <is>
          <t>A-</t>
        </is>
      </c>
      <c r="I1001" s="54" t="inlineStr">
        <is>
          <t>74939 86013</t>
        </is>
      </c>
      <c r="J1001" s="62">
        <f>HYPERLINK("https://wa.me/91"&amp;SUBSTITUTE(I1001," ",""),"Chat on WhatsApp")</f>
        <v/>
      </c>
      <c r="K1001" s="54" t="inlineStr">
        <is>
          <t>rajat.reddy13@outlook.com</t>
        </is>
      </c>
      <c r="L1001" s="62">
        <f>HYPERLINK("mailto:"&amp;K1001,"Send Email")</f>
        <v/>
      </c>
      <c r="M1001" s="55" t="inlineStr">
        <is>
          <t>78, Model Town, Raipur</t>
        </is>
      </c>
      <c r="N1001" s="54" t="inlineStr">
        <is>
          <t>Raipur</t>
        </is>
      </c>
      <c r="O1001" s="54">
        <f>VLOOKUP(N1001,Lists!$A$2:$B$36,2,FALSE())</f>
        <v/>
      </c>
      <c r="P1001" s="54" t="inlineStr">
        <is>
          <t>186752</t>
        </is>
      </c>
      <c r="Q1001" s="54" t="inlineStr">
        <is>
          <t>74970 61770</t>
        </is>
      </c>
    </row>
  </sheetData>
  <dataValidations count="2">
    <dataValidation sqref="H2:H1001" showDropDown="0" showInputMessage="0" showErrorMessage="0" allowBlank="0" type="list" errorStyle="stop" operator="between">
      <formula1>BloodGroupList</formula1>
      <formula2>0</formula2>
    </dataValidation>
    <dataValidation sqref="N2:N1001" showDropDown="0" showInputMessage="0" showErrorMessage="0" allowBlank="0" type="list" errorStyle="stop" operator="between">
      <formula1>CityList</formula1>
      <formula2>0</formula2>
    </dataValidation>
  </dataValidations>
  <printOptions horizontalCentered="0" verticalCentered="0" headings="0" gridLines="0" gridLinesSet="1"/>
  <pageMargins left="0.75" right="0.75" top="1" bottom="1" header="0.511805555555556" footer="0.511805555555556"/>
  <pageSetup orientation="portrait" paperSize="9" scale="100" fitToHeight="1" fitToWidth="1" pageOrder="downThenOver" blackAndWhite="0" draft="0" horizontalDpi="300" verticalDpi="300" copies="1"/>
  <headerFooter differentOddEven="0" differentFirst="0">
    <oddHeader>&amp;L&amp;"Arial,Bold"&amp;10 RPIT Computers · Ramarpan Creations LLP&amp;R&amp;"Arial,Regular"&amp;10 Student Practice Workbook — 1,000 Students</oddHeader>
    <oddFooter>&amp;L&amp;"Arial,Regular"&amp;8 © 2026 RPIT Tech — free for personal learning, not for resale&amp;R&amp;"Arial,Regular"&amp;8 rpit.in · Page &amp;P of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 filterMode="0">
    <outlinePr summaryBelow="1" summaryRight="1"/>
    <pageSetUpPr fitToPage="1"/>
  </sheetPr>
  <dimension ref="A1:E46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3" customWidth="1" style="38" min="1" max="1"/>
    <col width="46" customWidth="1" style="38" min="2" max="2"/>
    <col width="60" customWidth="1" style="38" min="3" max="3"/>
  </cols>
  <sheetData>
    <row r="1" ht="19.5" customHeight="1" s="39">
      <c r="D1" s="63" t="inlineStr">
        <is>
          <t>RPIT COMPUTERS  ·  RAMARPAN CREATIONS LLP  ·  rpit.in</t>
        </is>
      </c>
    </row>
    <row r="2" ht="19.5" customHeight="1" s="39"/>
    <row r="3" ht="7.5" customHeight="1" s="39">
      <c r="A3" s="44" t="n"/>
      <c r="B3" s="44" t="n"/>
      <c r="C3" s="44" t="n"/>
      <c r="D3" s="44" t="n"/>
      <c r="E3" s="44" t="n"/>
    </row>
    <row r="4" ht="15.75" customHeight="1" s="39"/>
    <row r="5" ht="15.75" customHeight="1" s="39">
      <c r="B5" s="64" t="inlineStr">
        <is>
          <t>Student Practice Workbook — 1,000 Indian Students</t>
        </is>
      </c>
    </row>
    <row r="6" ht="15.75" customHeight="1" s="39">
      <c r="B6" s="65" t="inlineStr">
        <is>
          <t>A single workbook to practice Excel from basic to advanced, built around one linked dataset.</t>
        </is>
      </c>
    </row>
    <row r="7" ht="15.75" customHeight="1" s="39">
      <c r="B7" s="38" t="n"/>
    </row>
    <row r="8" ht="15.75" customHeight="1" s="39">
      <c r="B8" s="66" t="inlineStr">
        <is>
          <t>How the sheets connect</t>
        </is>
      </c>
    </row>
    <row r="9" ht="15.75" customHeight="1" s="39">
      <c r="B9" s="67" t="inlineStr">
        <is>
          <t>Marks, Fees and Contact all share the same 1,000 Student IDs (STU0001–STU1000).</t>
        </is>
      </c>
    </row>
    <row r="10" ht="15.75" customHeight="1" s="39">
      <c r="B10" s="67" t="inlineStr">
        <is>
          <t>Fees and Contact pull Student Name / Class from Marks using VLOOKUP — edit a name once in Marks and it updates everywhere.</t>
        </is>
      </c>
    </row>
    <row r="11" ht="15.75" customHeight="1" s="39"/>
    <row r="12" ht="15.75" customHeight="1" s="39">
      <c r="B12" s="66" t="inlineStr">
        <is>
          <t>Data types used in this workbook</t>
        </is>
      </c>
    </row>
    <row r="13" ht="15.75" customHeight="1" s="39">
      <c r="B13" s="68" t="inlineStr">
        <is>
          <t>Text</t>
        </is>
      </c>
      <c r="C13" s="67" t="inlineStr">
        <is>
          <t>Names, addresses, email, mobile numbers, remarks</t>
        </is>
      </c>
    </row>
    <row r="14" ht="15.75" customHeight="1" s="39">
      <c r="B14" s="68" t="inlineStr">
        <is>
          <t>Whole number (Integer)</t>
        </is>
      </c>
      <c r="C14" s="67" t="inlineStr">
        <is>
          <t>Marks, Class, Age, Days Overdue, Rank</t>
        </is>
      </c>
    </row>
    <row r="15" ht="15.75" customHeight="1" s="39">
      <c r="B15" s="68" t="inlineStr">
        <is>
          <t>Decimal number</t>
        </is>
      </c>
      <c r="C15" s="67" t="inlineStr">
        <is>
          <t>Percentage (stored as a fraction, e.g. 0.875)</t>
        </is>
      </c>
    </row>
    <row r="16" ht="15.75" customHeight="1" s="39">
      <c r="B16" s="68" t="inlineStr">
        <is>
          <t>Currency (INR)</t>
        </is>
      </c>
      <c r="C16" s="67" t="inlineStr">
        <is>
          <t>Annual Fee, Fee Paid, Balance Due, Late Fee (₹ format)</t>
        </is>
      </c>
    </row>
    <row r="17" ht="15.75" customHeight="1" s="39">
      <c r="B17" s="68" t="inlineStr">
        <is>
          <t>Percentage</t>
        </is>
      </c>
      <c r="C17" s="67" t="inlineStr">
        <is>
          <t>Percentage, Attendance %, Discount % (native % format)</t>
        </is>
      </c>
    </row>
    <row r="18" ht="15.75" customHeight="1" s="39">
      <c r="B18" s="68" t="inlineStr">
        <is>
          <t>Date</t>
        </is>
      </c>
      <c r="C18" s="67" t="inlineStr">
        <is>
          <t>Exam Date, Date of Birth, Payment Date, Due Date</t>
        </is>
      </c>
    </row>
    <row r="19" ht="15.75" customHeight="1" s="39">
      <c r="B19" s="68" t="inlineStr">
        <is>
          <t>Time</t>
        </is>
      </c>
      <c r="C19" s="67" t="inlineStr">
        <is>
          <t>Exam Time, Payment Time</t>
        </is>
      </c>
    </row>
    <row r="20" ht="15.75" customHeight="1" s="39">
      <c r="B20" s="68" t="inlineStr">
        <is>
          <t>Date + Time (datetime)</t>
        </is>
      </c>
      <c r="C20" s="67" t="inlineStr">
        <is>
          <t>Last Reminder Sent</t>
        </is>
      </c>
    </row>
    <row r="21" ht="15.75" customHeight="1" s="39">
      <c r="B21" s="68" t="inlineStr">
        <is>
          <t>Boolean (TRUE/FALSE)</t>
        </is>
      </c>
      <c r="C21" s="67" t="inlineStr">
        <is>
          <t>Is Pass, Scholarship, Late Fee Applicable</t>
        </is>
      </c>
    </row>
    <row r="22" ht="15.75" customHeight="1" s="39">
      <c r="B22" s="68" t="inlineStr">
        <is>
          <t>Hyperlink</t>
        </is>
      </c>
      <c r="C22" s="67" t="inlineStr">
        <is>
          <t>WhatsApp Chat Link, Email Link (click to open)</t>
        </is>
      </c>
    </row>
    <row r="23" ht="15.75" customHeight="1" s="39">
      <c r="B23" s="68" t="inlineStr">
        <is>
          <t>Dropdown list (Data Validation)</t>
        </is>
      </c>
      <c r="C23" s="67" t="inlineStr">
        <is>
          <t>Section, Gender, Payment Mode, Blood Group, City</t>
        </is>
      </c>
    </row>
    <row r="24" ht="15.75" customHeight="1" s="39"/>
    <row r="25" ht="15.75" customHeight="1" s="39">
      <c r="B25" s="66" t="inlineStr">
        <is>
          <t>Formulas to study, sheet by sheet</t>
        </is>
      </c>
    </row>
    <row r="26" ht="15.75" customHeight="1" s="39">
      <c r="B26" s="68" t="inlineStr">
        <is>
          <t>Marks</t>
        </is>
      </c>
      <c r="C26" s="67" t="inlineStr">
        <is>
          <t>SUM, ROUND, nested IF, RANK, SUMPRODUCT (class-wise rank), logical comparisons</t>
        </is>
      </c>
    </row>
    <row r="27" ht="15.75" customHeight="1" s="39">
      <c r="B27" s="68" t="inlineStr">
        <is>
          <t>Fees</t>
        </is>
      </c>
      <c r="C27" s="67" t="inlineStr">
        <is>
          <t>VLOOKUP, IF, AND, TODAY (live overdue calculation), nested IF for status</t>
        </is>
      </c>
    </row>
    <row r="28" ht="15.75" customHeight="1" s="39">
      <c r="B28" s="68" t="inlineStr">
        <is>
          <t>Contact</t>
        </is>
      </c>
    </row>
    <row r="29" ht="15.75" customHeight="1" s="39">
      <c r="B29" s="38" t="n"/>
    </row>
    <row r="30" ht="15.75" customHeight="1" s="39">
      <c r="B30" s="66" t="inlineStr">
        <is>
          <t>Suggested practice exercises</t>
        </is>
      </c>
    </row>
    <row r="31" ht="15.75" customHeight="1" s="39">
      <c r="B31" s="67" t="inlineStr">
        <is>
          <t>1. Build a PivotTable from the Marks table: average percentage by Class and Section.</t>
        </is>
      </c>
    </row>
    <row r="32" ht="15.75" customHeight="1" s="39">
      <c r="B32" s="67" t="inlineStr">
        <is>
          <t>2. Add a COUNTIFS on the Fees sheet to count students whose Fee Status is "Overdue".</t>
        </is>
      </c>
    </row>
    <row r="33" ht="15.75" customHeight="1" s="39">
      <c r="B33" s="67" t="inlineStr">
        <is>
          <t>3. Conditional formatting is already applied — add your own rule for Attendance % below 75%.</t>
        </is>
      </c>
    </row>
    <row r="34" ht="15.75" customHeight="1" s="39">
      <c r="B34" s="67" t="inlineStr">
        <is>
          <t>4. Try INDEX/MATCH (or XLOOKUP, in modern Excel) as an alternative to the VLOOKUPs used here.</t>
        </is>
      </c>
    </row>
    <row r="35" ht="15.75" customHeight="1" s="39">
      <c r="B35" s="67" t="inlineStr">
        <is>
          <t>5. Create a chart of the Total Marks distribution using the Marks table.</t>
        </is>
      </c>
    </row>
    <row r="36" ht="15.75" customHeight="1" s="39">
      <c r="B36" s="38" t="n"/>
    </row>
    <row r="37" ht="15.75" customHeight="1" s="39">
      <c r="B37" s="66" t="inlineStr">
        <is>
          <t>Notes</t>
        </is>
      </c>
    </row>
    <row r="38" ht="23.25" customHeight="1" s="39">
      <c r="B38" s="67" t="inlineStr">
        <is>
          <t>All names, contact details and figures are randomly generated for practice — not real people.</t>
        </is>
      </c>
    </row>
    <row r="39" ht="34.5" customHeight="1" s="39">
      <c r="B39" s="67" t="inlineStr">
        <is>
          <t>"Days Overdue" and "Last Reminder Sent" use TODAY(), so they recalculate relative to whenever you open the file.</t>
        </is>
      </c>
    </row>
    <row r="40" ht="34.5" customHeight="1" s="39">
      <c r="B40" s="67" t="inlineStr">
        <is>
          <t>A hidden "Lists" sheet holds the dropdown source lists and the City→State lookup table — right-click any sheet tab → Unhide to see it.</t>
        </is>
      </c>
    </row>
    <row r="43" ht="1.5" customHeight="1" s="39">
      <c r="A43" s="50" t="n"/>
      <c r="B43" s="50" t="n"/>
      <c r="C43" s="50" t="n"/>
    </row>
    <row r="45" ht="15" customHeight="1" s="39">
      <c r="B45" s="69" t="inlineStr">
        <is>
          <t>© 2026 RPIT Tech · Ramarpan Creations LLP · Free for personal learning — commercial use needs permission: we@rpit.in</t>
        </is>
      </c>
    </row>
    <row r="46" ht="15" customHeight="1" s="39"/>
  </sheetData>
  <mergeCells count="11">
    <mergeCell ref="B6:C6"/>
    <mergeCell ref="B30:C30"/>
    <mergeCell ref="B29:C29"/>
    <mergeCell ref="B7:C7"/>
    <mergeCell ref="B37:C37"/>
    <mergeCell ref="B28:C28"/>
    <mergeCell ref="B45:C46"/>
    <mergeCell ref="B36:C36"/>
    <mergeCell ref="B32:C32"/>
    <mergeCell ref="B31:C31"/>
    <mergeCell ref="B35:C35"/>
  </mergeCells>
  <printOptions horizontalCentered="0" verticalCentered="0" headings="0" gridLines="0" gridLinesSet="1"/>
  <pageMargins left="0.75" right="0.75" top="1" bottom="1" header="0.511805555555556" footer="0.511805555555556"/>
  <pageSetup orientation="landscape" paperSize="9" scale="100" fitToHeight="0" fitToWidth="1" pageOrder="downThenOver" blackAndWhite="0" draft="0" horizontalDpi="300" verticalDpi="300" copies="1"/>
  <headerFooter differentOddEven="0" differentFirst="0">
    <oddHeader>&amp;L&amp;"Arial,Bold"&amp;10 RPIT Computers · Ramarpan Creations LLP&amp;R&amp;"Arial,Regular"&amp;10 Student Practice Workbook — 1,000 Students</oddHeader>
    <oddFooter>&amp;L&amp;"Arial,Regular"&amp;8 © 2026 RPIT Tech — free for personal learning, not for resale&amp;R&amp;"Arial,Regular"&amp;8 rpit.in · 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 filterMode="0">
    <outlinePr summaryBelow="1" summaryRight="1"/>
    <pageSetUpPr fitToPage="0"/>
  </sheetPr>
  <dimension ref="A1:G36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18" customWidth="1" style="38" min="1" max="1"/>
    <col width="16" customWidth="1" style="38" min="2" max="2"/>
    <col width="2" customWidth="1" style="38" min="3" max="3"/>
    <col width="10" customWidth="1" style="38" min="4" max="5"/>
    <col width="16" customWidth="1" style="38" min="6" max="6"/>
    <col width="12" customWidth="1" style="38" min="7" max="7"/>
  </cols>
  <sheetData>
    <row r="1" ht="15" customHeight="1" s="39">
      <c r="A1" s="70" t="inlineStr">
        <is>
          <t>City</t>
        </is>
      </c>
      <c r="B1" s="70" t="inlineStr">
        <is>
          <t>State</t>
        </is>
      </c>
      <c r="C1" s="70" t="n"/>
      <c r="D1" s="70" t="inlineStr">
        <is>
          <t>Section</t>
        </is>
      </c>
      <c r="E1" s="70" t="inlineStr">
        <is>
          <t>Gender</t>
        </is>
      </c>
      <c r="F1" s="70" t="inlineStr">
        <is>
          <t>Payment Mode</t>
        </is>
      </c>
      <c r="G1" s="70" t="inlineStr">
        <is>
          <t>Blood Group</t>
        </is>
      </c>
    </row>
    <row r="2" ht="15" customHeight="1" s="39">
      <c r="A2" s="38" t="inlineStr">
        <is>
          <t>Mumbai</t>
        </is>
      </c>
      <c r="B2" s="38" t="inlineStr">
        <is>
          <t>Maharashtra</t>
        </is>
      </c>
      <c r="D2" s="38" t="inlineStr">
        <is>
          <t>A</t>
        </is>
      </c>
      <c r="E2" s="38" t="inlineStr">
        <is>
          <t>Male</t>
        </is>
      </c>
      <c r="F2" s="38" t="inlineStr">
        <is>
          <t>Cash</t>
        </is>
      </c>
      <c r="G2" s="38" t="inlineStr">
        <is>
          <t>A+</t>
        </is>
      </c>
    </row>
    <row r="3" ht="15" customHeight="1" s="39">
      <c r="A3" s="38" t="inlineStr">
        <is>
          <t>Pune</t>
        </is>
      </c>
      <c r="B3" s="38" t="inlineStr">
        <is>
          <t>Maharashtra</t>
        </is>
      </c>
      <c r="D3" s="38" t="inlineStr">
        <is>
          <t>B</t>
        </is>
      </c>
      <c r="E3" s="38" t="inlineStr">
        <is>
          <t>Female</t>
        </is>
      </c>
      <c r="F3" s="38" t="inlineStr">
        <is>
          <t>Cheque</t>
        </is>
      </c>
      <c r="G3" s="38" t="inlineStr">
        <is>
          <t>A-</t>
        </is>
      </c>
    </row>
    <row r="4" ht="15" customHeight="1" s="39">
      <c r="A4" s="38" t="inlineStr">
        <is>
          <t>Nagpur</t>
        </is>
      </c>
      <c r="B4" s="38" t="inlineStr">
        <is>
          <t>Maharashtra</t>
        </is>
      </c>
      <c r="D4" s="38" t="inlineStr">
        <is>
          <t>C</t>
        </is>
      </c>
      <c r="F4" s="38" t="inlineStr">
        <is>
          <t>Online Transfer</t>
        </is>
      </c>
      <c r="G4" s="38" t="inlineStr">
        <is>
          <t>B+</t>
        </is>
      </c>
    </row>
    <row r="5" ht="15" customHeight="1" s="39">
      <c r="A5" s="38" t="inlineStr">
        <is>
          <t>New Delhi</t>
        </is>
      </c>
      <c r="B5" s="38" t="inlineStr">
        <is>
          <t>Delhi</t>
        </is>
      </c>
      <c r="D5" s="38" t="inlineStr">
        <is>
          <t>D</t>
        </is>
      </c>
      <c r="F5" s="38" t="inlineStr">
        <is>
          <t>UPI</t>
        </is>
      </c>
      <c r="G5" s="38" t="inlineStr">
        <is>
          <t>B-</t>
        </is>
      </c>
    </row>
    <row r="6" ht="15" customHeight="1" s="39">
      <c r="A6" s="38" t="inlineStr">
        <is>
          <t>Bengaluru</t>
        </is>
      </c>
      <c r="B6" s="38" t="inlineStr">
        <is>
          <t>Karnataka</t>
        </is>
      </c>
      <c r="F6" s="38" t="inlineStr">
        <is>
          <t>Credit Card</t>
        </is>
      </c>
      <c r="G6" s="38" t="inlineStr">
        <is>
          <t>O+</t>
        </is>
      </c>
    </row>
    <row r="7" ht="15" customHeight="1" s="39">
      <c r="A7" s="38" t="inlineStr">
        <is>
          <t>Mysuru</t>
        </is>
      </c>
      <c r="B7" s="38" t="inlineStr">
        <is>
          <t>Karnataka</t>
        </is>
      </c>
      <c r="F7" s="38" t="inlineStr">
        <is>
          <t>Debit Card</t>
        </is>
      </c>
      <c r="G7" s="38" t="inlineStr">
        <is>
          <t>O-</t>
        </is>
      </c>
    </row>
    <row r="8" ht="15" customHeight="1" s="39">
      <c r="A8" s="38" t="inlineStr">
        <is>
          <t>Chennai</t>
        </is>
      </c>
      <c r="B8" s="38" t="inlineStr">
        <is>
          <t>Tamil Nadu</t>
        </is>
      </c>
      <c r="G8" s="38" t="inlineStr">
        <is>
          <t>AB+</t>
        </is>
      </c>
    </row>
    <row r="9" ht="15" customHeight="1" s="39">
      <c r="A9" s="38" t="inlineStr">
        <is>
          <t>Coimbatore</t>
        </is>
      </c>
      <c r="B9" s="38" t="inlineStr">
        <is>
          <t>Tamil Nadu</t>
        </is>
      </c>
      <c r="G9" s="38" t="inlineStr">
        <is>
          <t>AB-</t>
        </is>
      </c>
    </row>
    <row r="10" ht="15" customHeight="1" s="39">
      <c r="A10" s="38" t="inlineStr">
        <is>
          <t>Hyderabad</t>
        </is>
      </c>
      <c r="B10" s="38" t="inlineStr">
        <is>
          <t>Telangana</t>
        </is>
      </c>
    </row>
    <row r="11" ht="15" customHeight="1" s="39">
      <c r="A11" s="38" t="inlineStr">
        <is>
          <t>Warangal</t>
        </is>
      </c>
      <c r="B11" s="38" t="inlineStr">
        <is>
          <t>Telangana</t>
        </is>
      </c>
    </row>
    <row r="12" ht="15" customHeight="1" s="39">
      <c r="A12" s="38" t="inlineStr">
        <is>
          <t>Ahmedabad</t>
        </is>
      </c>
      <c r="B12" s="38" t="inlineStr">
        <is>
          <t>Gujarat</t>
        </is>
      </c>
    </row>
    <row r="13" ht="15" customHeight="1" s="39">
      <c r="A13" s="38" t="inlineStr">
        <is>
          <t>Surat</t>
        </is>
      </c>
      <c r="B13" s="38" t="inlineStr">
        <is>
          <t>Gujarat</t>
        </is>
      </c>
    </row>
    <row r="14" ht="15" customHeight="1" s="39">
      <c r="A14" s="38" t="inlineStr">
        <is>
          <t>Vadodara</t>
        </is>
      </c>
      <c r="B14" s="38" t="inlineStr">
        <is>
          <t>Gujarat</t>
        </is>
      </c>
    </row>
    <row r="15" ht="15" customHeight="1" s="39">
      <c r="A15" s="38" t="inlineStr">
        <is>
          <t>Jaipur</t>
        </is>
      </c>
      <c r="B15" s="38" t="inlineStr">
        <is>
          <t>Rajasthan</t>
        </is>
      </c>
    </row>
    <row r="16" ht="15" customHeight="1" s="39">
      <c r="A16" s="38" t="inlineStr">
        <is>
          <t>Udaipur</t>
        </is>
      </c>
      <c r="B16" s="38" t="inlineStr">
        <is>
          <t>Rajasthan</t>
        </is>
      </c>
    </row>
    <row r="17" ht="15" customHeight="1" s="39">
      <c r="A17" s="38" t="inlineStr">
        <is>
          <t>Lucknow</t>
        </is>
      </c>
      <c r="B17" s="38" t="inlineStr">
        <is>
          <t>Uttar Pradesh</t>
        </is>
      </c>
    </row>
    <row r="18" ht="15" customHeight="1" s="39">
      <c r="A18" s="38" t="inlineStr">
        <is>
          <t>Kanpur</t>
        </is>
      </c>
      <c r="B18" s="38" t="inlineStr">
        <is>
          <t>Uttar Pradesh</t>
        </is>
      </c>
    </row>
    <row r="19" ht="15" customHeight="1" s="39">
      <c r="A19" s="38" t="inlineStr">
        <is>
          <t>Varanasi</t>
        </is>
      </c>
      <c r="B19" s="38" t="inlineStr">
        <is>
          <t>Uttar Pradesh</t>
        </is>
      </c>
    </row>
    <row r="20" ht="15" customHeight="1" s="39">
      <c r="A20" s="38" t="inlineStr">
        <is>
          <t>Kolkata</t>
        </is>
      </c>
      <c r="B20" s="38" t="inlineStr">
        <is>
          <t>West Bengal</t>
        </is>
      </c>
    </row>
    <row r="21" ht="15" customHeight="1" s="39">
      <c r="A21" s="38" t="inlineStr">
        <is>
          <t>Howrah</t>
        </is>
      </c>
      <c r="B21" s="38" t="inlineStr">
        <is>
          <t>West Bengal</t>
        </is>
      </c>
    </row>
    <row r="22" ht="15" customHeight="1" s="39">
      <c r="A22" s="38" t="inlineStr">
        <is>
          <t>Patna</t>
        </is>
      </c>
      <c r="B22" s="38" t="inlineStr">
        <is>
          <t>Bihar</t>
        </is>
      </c>
    </row>
    <row r="23" ht="15" customHeight="1" s="39">
      <c r="A23" s="38" t="inlineStr">
        <is>
          <t>Bhopal</t>
        </is>
      </c>
      <c r="B23" s="38" t="inlineStr">
        <is>
          <t>Madhya Pradesh</t>
        </is>
      </c>
    </row>
    <row r="24" ht="15" customHeight="1" s="39">
      <c r="A24" s="38" t="inlineStr">
        <is>
          <t>Indore</t>
        </is>
      </c>
      <c r="B24" s="38" t="inlineStr">
        <is>
          <t>Madhya Pradesh</t>
        </is>
      </c>
    </row>
    <row r="25" ht="15" customHeight="1" s="39">
      <c r="A25" s="38" t="inlineStr">
        <is>
          <t>Chandigarh</t>
        </is>
      </c>
      <c r="B25" s="38" t="inlineStr">
        <is>
          <t>Chandigarh</t>
        </is>
      </c>
    </row>
    <row r="26" ht="15" customHeight="1" s="39">
      <c r="A26" s="38" t="inlineStr">
        <is>
          <t>Amritsar</t>
        </is>
      </c>
      <c r="B26" s="38" t="inlineStr">
        <is>
          <t>Punjab</t>
        </is>
      </c>
    </row>
    <row r="27" ht="15" customHeight="1" s="39">
      <c r="A27" s="38" t="inlineStr">
        <is>
          <t>Ludhiana</t>
        </is>
      </c>
      <c r="B27" s="38" t="inlineStr">
        <is>
          <t>Punjab</t>
        </is>
      </c>
    </row>
    <row r="28" ht="15" customHeight="1" s="39">
      <c r="A28" s="38" t="inlineStr">
        <is>
          <t>Kochi</t>
        </is>
      </c>
      <c r="B28" s="38" t="inlineStr">
        <is>
          <t>Kerala</t>
        </is>
      </c>
    </row>
    <row r="29" ht="15" customHeight="1" s="39">
      <c r="A29" s="38" t="inlineStr">
        <is>
          <t>Thiruvananthapuram</t>
        </is>
      </c>
      <c r="B29" s="38" t="inlineStr">
        <is>
          <t>Kerala</t>
        </is>
      </c>
    </row>
    <row r="30" ht="15" customHeight="1" s="39">
      <c r="A30" s="38" t="inlineStr">
        <is>
          <t>Guwahati</t>
        </is>
      </c>
      <c r="B30" s="38" t="inlineStr">
        <is>
          <t>Assam</t>
        </is>
      </c>
    </row>
    <row r="31" ht="15" customHeight="1" s="39">
      <c r="A31" s="38" t="inlineStr">
        <is>
          <t>Bhubaneswar</t>
        </is>
      </c>
      <c r="B31" s="38" t="inlineStr">
        <is>
          <t>Odisha</t>
        </is>
      </c>
    </row>
    <row r="32" ht="15" customHeight="1" s="39">
      <c r="A32" s="38" t="inlineStr">
        <is>
          <t>Ranchi</t>
        </is>
      </c>
      <c r="B32" s="38" t="inlineStr">
        <is>
          <t>Jharkhand</t>
        </is>
      </c>
    </row>
    <row r="33" ht="15" customHeight="1" s="39">
      <c r="A33" s="38" t="inlineStr">
        <is>
          <t>Dehradun</t>
        </is>
      </c>
      <c r="B33" s="38" t="inlineStr">
        <is>
          <t>Uttarakhand</t>
        </is>
      </c>
    </row>
    <row r="34" ht="15" customHeight="1" s="39">
      <c r="A34" s="38" t="inlineStr">
        <is>
          <t>Raipur</t>
        </is>
      </c>
      <c r="B34" s="38" t="inlineStr">
        <is>
          <t>Chhattisgarh</t>
        </is>
      </c>
    </row>
    <row r="35" ht="15" customHeight="1" s="39">
      <c r="A35" s="38" t="inlineStr">
        <is>
          <t>Panaji</t>
        </is>
      </c>
      <c r="B35" s="38" t="inlineStr">
        <is>
          <t>Goa</t>
        </is>
      </c>
    </row>
    <row r="36" ht="15" customHeight="1" s="39">
      <c r="A36" s="38" t="inlineStr">
        <is>
          <t>Shimla</t>
        </is>
      </c>
      <c r="B36" s="38" t="inlineStr">
        <is>
          <t>Himachal Pradesh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RPIT Computers - Ramarpan Creations LLP</dc:creator>
  <dc:title xmlns:dc="http://purl.org/dc/elements/1.1/">Student Practice Workbook - 1,000 Indian Students</dc:title>
  <dc:description xmlns:dc="http://purl.org/dc/elements/1.1/">Free RPIT Tech training workbook. Companion to the 40-question practice course at learn.rpit.in. Free for personal learning; commercial use prohibited without permission - we@rpit.in</dc:description>
  <dc:subject xmlns:dc="http://purl.org/dc/elements/1.1/">Excel practice workbook: Marks, Fees, Contact - basic to advanced</dc:subject>
  <dc:language xmlns:dc="http://purl.org/dc/elements/1.1/">en-US</dc:language>
  <dcterms:created xmlns:dcterms="http://purl.org/dc/terms/" xmlns:xsi="http://www.w3.org/2001/XMLSchema-instance" xsi:type="dcterms:W3CDTF">2026-09-02T05:37:45Z</dcterms:created>
  <dcterms:modified xmlns:dcterms="http://purl.org/dc/terms/" xmlns:xsi="http://www.w3.org/2001/XMLSchema-instance" xsi:type="dcterms:W3CDTF">2026-09-02T07:19:08Z</dcterms:modified>
  <cp:revision>0</cp:revision>
  <cp:keywords>Excel practice VLOOKUP PivotTable RPIT Tech learn.rpit.in</cp:keywords>
</cp:coreProperties>
</file>